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66925"/>
  <mc:AlternateContent xmlns:mc="http://schemas.openxmlformats.org/markup-compatibility/2006">
    <mc:Choice Requires="x15">
      <x15ac:absPath xmlns:x15ac="http://schemas.microsoft.com/office/spreadsheetml/2010/11/ac" url="Y:\TasNetworks\7. Marinus PACR 2021\Annual outcome workbooks\Final workbooks\"/>
    </mc:Choice>
  </mc:AlternateContent>
  <xr:revisionPtr revIDLastSave="0" documentId="8_{D9E716C2-B6B4-4B85-A4A6-82AC225230FB}" xr6:coauthVersionLast="45" xr6:coauthVersionMax="45" xr10:uidLastSave="{00000000-0000-0000-0000-000000000000}"/>
  <bookViews>
    <workbookView xWindow="57480" yWindow="-5565" windowWidth="29040" windowHeight="15840" xr2:uid="{D85D0F00-29A4-4FB7-A004-2D6ED6D67215}"/>
  </bookViews>
  <sheets>
    <sheet name="Cover" sheetId="1" r:id="rId1"/>
    <sheet name="Release notice" sheetId="2" r:id="rId2"/>
    <sheet name="Version notes" sheetId="3" r:id="rId3"/>
    <sheet name="Abbreviations and notes" sheetId="4" r:id="rId4"/>
    <sheet name="---Compare options---" sheetId="7" r:id="rId5"/>
    <sheet name="BaseCase_CF" sheetId="8" r:id="rId6"/>
    <sheet name="BaseCase_Generation" sheetId="9" r:id="rId7"/>
    <sheet name="BaseCase_Capacity" sheetId="10" r:id="rId8"/>
    <sheet name="BaseCase_VOM Cost" sheetId="11" r:id="rId9"/>
    <sheet name="BaseCase_FOM Cost" sheetId="12" r:id="rId10"/>
    <sheet name="BaseCase_Fuel Cost" sheetId="13" r:id="rId11"/>
    <sheet name="BaseCase_Build Cost" sheetId="14" r:id="rId12"/>
    <sheet name="BaseCase_REHAB Cost" sheetId="15" r:id="rId13"/>
    <sheet name="BaseCase_REZ Tx Cost" sheetId="16" r:id="rId14"/>
    <sheet name="BaseCase_USE+DSP Cost" sheetId="17" r:id="rId15"/>
    <sheet name="BaseCase_SyncCon Cost" sheetId="18" r:id="rId16"/>
    <sheet name="BaseCase_System Strength Cost" sheetId="19" r:id="rId17"/>
    <sheet name="Marinus_CF" sheetId="20" r:id="rId18"/>
    <sheet name="Marinus_Generation" sheetId="21" r:id="rId19"/>
    <sheet name="Marinus_Capacity" sheetId="22" r:id="rId20"/>
    <sheet name="Marinus_VOM Cost" sheetId="23" r:id="rId21"/>
    <sheet name="Marinus_FOM Cost" sheetId="24" r:id="rId22"/>
    <sheet name="Marinus_Fuel Cost" sheetId="25" r:id="rId23"/>
    <sheet name="Marinus_Build Cost" sheetId="26" r:id="rId24"/>
    <sheet name="Marinus_REHAB Cost" sheetId="27" r:id="rId25"/>
    <sheet name="Marinus_REZ Tx Cost" sheetId="28" r:id="rId26"/>
    <sheet name="Marinus_USE+DSP Cost" sheetId="29" r:id="rId27"/>
    <sheet name="Marinus_SyncCon Cost" sheetId="30" r:id="rId28"/>
    <sheet name="Marinus_System Strength Cost" sheetId="31" r:id="rId29"/>
  </sheets>
  <externalReferences>
    <externalReference r:id="rId30"/>
    <externalReference r:id="rId31"/>
    <externalReference r:id="rId32"/>
    <externalReference r:id="rId33"/>
  </externalReferences>
  <definedNames>
    <definedName name="_xlnm._FilterDatabase" localSheetId="3" hidden="1">'Abbreviations and notes'!$A$2:$B$22</definedName>
    <definedName name="_xlnm._FilterDatabase" localSheetId="11" hidden="1">'BaseCase_Build Cost'!$A$5:$AE$5</definedName>
    <definedName name="_xlnm._FilterDatabase" localSheetId="7" hidden="1">BaseCase_Capacity!$A$5:$AE$17</definedName>
    <definedName name="_xlnm._FilterDatabase" localSheetId="5" hidden="1">BaseCase_CF!$A$5:$AE$17</definedName>
    <definedName name="_xlnm._FilterDatabase" localSheetId="9" hidden="1">'BaseCase_FOM Cost'!$A$1:$AE$5</definedName>
    <definedName name="_xlnm._FilterDatabase" localSheetId="10" hidden="1">'BaseCase_Fuel Cost'!$A$5:$AE$5</definedName>
    <definedName name="_xlnm._FilterDatabase" localSheetId="6" hidden="1">BaseCase_Generation!$A$5:$AE$17</definedName>
    <definedName name="_xlnm._FilterDatabase" localSheetId="12" hidden="1">'BaseCase_REHAB Cost'!$A$5:$AE$5</definedName>
    <definedName name="_xlnm._FilterDatabase" localSheetId="13" hidden="1">'BaseCase_REZ Tx Cost'!$A$5:$AE$5</definedName>
    <definedName name="_xlnm._FilterDatabase" localSheetId="14" hidden="1">'BaseCase_USE+DSP Cost'!$A$5:$AE$5</definedName>
    <definedName name="_xlnm._FilterDatabase" localSheetId="8" hidden="1">'BaseCase_VOM Cost'!$A$5:$AE$5</definedName>
    <definedName name="_xlnm._FilterDatabase" localSheetId="23" hidden="1">'Marinus_Build Cost'!$A$5:$AE$5</definedName>
    <definedName name="_xlnm._FilterDatabase" localSheetId="19" hidden="1">Marinus_Capacity!$A$5:$AE$17</definedName>
    <definedName name="_xlnm._FilterDatabase" localSheetId="17" hidden="1">Marinus_CF!$A$5:$AE$17</definedName>
    <definedName name="_xlnm._FilterDatabase" localSheetId="21" hidden="1">'Marinus_FOM Cost'!$A$1:$AE$5</definedName>
    <definedName name="_xlnm._FilterDatabase" localSheetId="22" hidden="1">'Marinus_Fuel Cost'!$A$5:$AE$5</definedName>
    <definedName name="_xlnm._FilterDatabase" localSheetId="18" hidden="1">Marinus_Generation!$A$5:$AE$17</definedName>
    <definedName name="_xlnm._FilterDatabase" localSheetId="24" hidden="1">'Marinus_REHAB Cost'!$A$5:$AE$5</definedName>
    <definedName name="_xlnm._FilterDatabase" localSheetId="25" hidden="1">'Marinus_REZ Tx Cost'!$A$5:$AE$5</definedName>
    <definedName name="_xlnm._FilterDatabase" localSheetId="26" hidden="1">'Marinus_USE+DSP Cost'!$A$5:$AE$5</definedName>
    <definedName name="_xlnm._FilterDatabase" localSheetId="20" hidden="1">'Marinus_VOM Cost'!$A$5:$AE$5</definedName>
    <definedName name="asd">'[2]M27_30_REZ Tx Cost'!$C$9:$W$9</definedName>
    <definedName name="asdf">'[2]M27_30_SyncCon Cost'!$C$5:$W$5</definedName>
    <definedName name="AsGen">[3]Macro!$U$6</definedName>
    <definedName name="BaseCase_NEM_Build" localSheetId="7">#REF!</definedName>
    <definedName name="BaseCase_NEM_Build" localSheetId="6">#REF!</definedName>
    <definedName name="BaseCase_NEM_Build" localSheetId="19">#REF!</definedName>
    <definedName name="BaseCase_NEM_Build" localSheetId="18">#REF!</definedName>
    <definedName name="BaseCase_NEM_Build">#REF!</definedName>
    <definedName name="BaseCase_NEM_DSP" localSheetId="7">#REF!</definedName>
    <definedName name="BaseCase_NEM_DSP" localSheetId="6">#REF!</definedName>
    <definedName name="BaseCase_NEM_DSP" localSheetId="19">#REF!</definedName>
    <definedName name="BaseCase_NEM_DSP" localSheetId="18">#REF!</definedName>
    <definedName name="BaseCase_NEM_DSP">#REF!</definedName>
    <definedName name="BaseCase_NEM_DSP1">'[2]BaseCase_USE+DSP Cost'!$C$9:$W$9</definedName>
    <definedName name="BaseCase_NEM_FOM" localSheetId="7">#REF!</definedName>
    <definedName name="BaseCase_NEM_FOM" localSheetId="6">#REF!</definedName>
    <definedName name="BaseCase_NEM_FOM" localSheetId="19">#REF!</definedName>
    <definedName name="BaseCase_NEM_FOM" localSheetId="18">#REF!</definedName>
    <definedName name="BaseCase_NEM_FOM">#REF!</definedName>
    <definedName name="BaseCase_NEM_Fuel" localSheetId="7">#REF!</definedName>
    <definedName name="BaseCase_NEM_Fuel" localSheetId="6">#REF!</definedName>
    <definedName name="BaseCase_NEM_Fuel" localSheetId="19">#REF!</definedName>
    <definedName name="BaseCase_NEM_Fuel" localSheetId="18">#REF!</definedName>
    <definedName name="BaseCase_NEM_Fuel">#REF!</definedName>
    <definedName name="BaseCase_NEM_REHAB" localSheetId="7">#REF!</definedName>
    <definedName name="BaseCase_NEM_REHAB" localSheetId="6">#REF!</definedName>
    <definedName name="BaseCase_NEM_REHAB" localSheetId="19">#REF!</definedName>
    <definedName name="BaseCase_NEM_REHAB" localSheetId="18">#REF!</definedName>
    <definedName name="BaseCase_NEM_REHAB">#REF!</definedName>
    <definedName name="BaseCase_NEM_REZ" localSheetId="7">#REF!</definedName>
    <definedName name="BaseCase_NEM_REZ" localSheetId="6">#REF!</definedName>
    <definedName name="BaseCase_NEM_REZ" localSheetId="19">#REF!</definedName>
    <definedName name="BaseCase_NEM_REZ" localSheetId="18">#REF!</definedName>
    <definedName name="BaseCase_NEM_REZ">#REF!</definedName>
    <definedName name="BaseCase_NEM_SyncCon" localSheetId="7">#REF!</definedName>
    <definedName name="BaseCase_NEM_SyncCon" localSheetId="6">#REF!</definedName>
    <definedName name="BaseCase_NEM_SyncCon" localSheetId="19">#REF!</definedName>
    <definedName name="BaseCase_NEM_SyncCon" localSheetId="18">#REF!</definedName>
    <definedName name="BaseCase_NEM_SyncCon">#REF!</definedName>
    <definedName name="BaseCase_NEM_VOM" localSheetId="7">#REF!</definedName>
    <definedName name="BaseCase_NEM_VOM" localSheetId="6">#REF!</definedName>
    <definedName name="BaseCase_NEM_VOM" localSheetId="19">#REF!</definedName>
    <definedName name="BaseCase_NEM_VOM" localSheetId="18">#REF!</definedName>
    <definedName name="BaseCase_NEM_VOM">#REF!</definedName>
    <definedName name="CaseNames">[3]Macro!$D$3:$D$16</definedName>
    <definedName name="CIQWBGuid" hidden="1">"32a91085-3057-4656-87d2-f3c7894ddc12"</definedName>
    <definedName name="CompareCases1">[3]Macro!$B$18:$B$25</definedName>
    <definedName name="d">'[2]BaseCase_REZ Tx Cost'!$C$9:$W$9</definedName>
    <definedName name="DurationSkip">[3]Macro!$B$34</definedName>
    <definedName name="e">'[4]BaseCase_USE+DSP Cost'!$C$9:$W$9</definedName>
    <definedName name="EndYear">[3]Macro!$B$28</definedName>
    <definedName name="Existing">[3]Macro!$Z$9</definedName>
    <definedName name="f">'[2]BaseCase_SyncCon Cost'!$C$5:$W$5</definedName>
    <definedName name="fg">#REF!</definedName>
    <definedName name="FilesToCopy">[3]Macro!$B$47:$B$67</definedName>
    <definedName name="Folders">[3]Macro!$B$3:$B$16</definedName>
    <definedName name="Inflation">[3]Macro!$B$29</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M27_30_NEM_Build" localSheetId="7">#REF!</definedName>
    <definedName name="M27_30_NEM_Build" localSheetId="6">#REF!</definedName>
    <definedName name="M27_30_NEM_Build" localSheetId="19">#REF!</definedName>
    <definedName name="M27_30_NEM_Build" localSheetId="18">#REF!</definedName>
    <definedName name="M27_30_NEM_Build">#REF!</definedName>
    <definedName name="M27_30_NEM_DSP" localSheetId="7">#REF!</definedName>
    <definedName name="M27_30_NEM_DSP" localSheetId="6">#REF!</definedName>
    <definedName name="M27_30_NEM_DSP" localSheetId="19">#REF!</definedName>
    <definedName name="M27_30_NEM_DSP" localSheetId="18">#REF!</definedName>
    <definedName name="M27_30_NEM_DSP">#REF!</definedName>
    <definedName name="M27_30_NEM_FOM" localSheetId="7">#REF!</definedName>
    <definedName name="M27_30_NEM_FOM" localSheetId="6">#REF!</definedName>
    <definedName name="M27_30_NEM_FOM" localSheetId="19">#REF!</definedName>
    <definedName name="M27_30_NEM_FOM" localSheetId="18">#REF!</definedName>
    <definedName name="M27_30_NEM_FOM">#REF!</definedName>
    <definedName name="M27_30_NEM_Fuel" localSheetId="7">#REF!</definedName>
    <definedName name="M27_30_NEM_Fuel" localSheetId="6">#REF!</definedName>
    <definedName name="M27_30_NEM_Fuel" localSheetId="19">#REF!</definedName>
    <definedName name="M27_30_NEM_Fuel" localSheetId="18">#REF!</definedName>
    <definedName name="M27_30_NEM_Fuel">#REF!</definedName>
    <definedName name="M27_30_NEM_REHAB" localSheetId="7">#REF!</definedName>
    <definedName name="M27_30_NEM_REHAB" localSheetId="6">#REF!</definedName>
    <definedName name="M27_30_NEM_REHAB" localSheetId="19">#REF!</definedName>
    <definedName name="M27_30_NEM_REHAB" localSheetId="18">#REF!</definedName>
    <definedName name="M27_30_NEM_REHAB">#REF!</definedName>
    <definedName name="M27_30_NEM_REZ" localSheetId="7">#REF!</definedName>
    <definedName name="M27_30_NEM_REZ" localSheetId="5">#REF!</definedName>
    <definedName name="M27_30_NEM_REZ" localSheetId="6">#REF!</definedName>
    <definedName name="M27_30_NEM_REZ" localSheetId="19">#REF!</definedName>
    <definedName name="M27_30_NEM_REZ" localSheetId="17">#REF!</definedName>
    <definedName name="M27_30_NEM_REZ" localSheetId="18">#REF!</definedName>
    <definedName name="M27_30_NEM_REZ">#REF!</definedName>
    <definedName name="M27_30_NEM_SyncCon" localSheetId="7">#REF!</definedName>
    <definedName name="M27_30_NEM_SyncCon" localSheetId="6">#REF!</definedName>
    <definedName name="M27_30_NEM_SyncCon" localSheetId="19">#REF!</definedName>
    <definedName name="M27_30_NEM_SyncCon" localSheetId="18">#REF!</definedName>
    <definedName name="M27_30_NEM_SyncCon">#REF!</definedName>
    <definedName name="M27_30_NEM_VOM" localSheetId="7">#REF!</definedName>
    <definedName name="M27_30_NEM_VOM" localSheetId="6">#REF!</definedName>
    <definedName name="M27_30_NEM_VOM" localSheetId="19">#REF!</definedName>
    <definedName name="M27_30_NEM_VOM" localSheetId="18">#REF!</definedName>
    <definedName name="M27_30_NEM_VOM">#REF!</definedName>
    <definedName name="NE">[3]Macro!$AA$9</definedName>
    <definedName name="NEM_Links">[3]Macro!$G$5:$G$14</definedName>
    <definedName name="NEMNodes">[3]Macro!$K$5:$K$10</definedName>
    <definedName name="NEMorSWIS">[3]Macro!$B$31</definedName>
    <definedName name="NEMRegions">[3]Macro!$J$5:$J$10</definedName>
    <definedName name="NEMREZs">[3]Macro!$L$5:$L$39</definedName>
    <definedName name="NodeDisplay">[3]Macro!$K$3</definedName>
    <definedName name="NPVasof">[3]Macro!$B$33</definedName>
    <definedName name="REZDisplay">[3]Macro!$L$3</definedName>
    <definedName name="RooftopPV">[3]Macro!$W$4</definedName>
    <definedName name="SentOut">[3]Macro!$U$7</definedName>
    <definedName name="sfdg">'[2]M27_30_USE+DSP Cost'!$C$9:$W$9</definedName>
    <definedName name="StartYear">#REF!</definedName>
    <definedName name="StartYear1">'[2]!!DELETE ME!! - Data checks'!$A$5</definedName>
    <definedName name="TimePerYear">[3]Macro!$B$36</definedName>
    <definedName name="Timestep">[3]Macro!$B$30</definedName>
    <definedName name="Tol">[3]Macro!$B$32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K46" i="7" l="1"/>
  <c r="AJ46" i="7"/>
  <c r="AI46" i="7"/>
  <c r="AH46" i="7"/>
  <c r="AG46" i="7"/>
  <c r="AF46" i="7"/>
  <c r="AE46" i="7"/>
  <c r="AD46" i="7"/>
  <c r="AC46" i="7"/>
  <c r="AB46" i="7"/>
  <c r="AA46" i="7"/>
  <c r="Z46" i="7"/>
  <c r="Y46" i="7"/>
  <c r="X46" i="7"/>
  <c r="W46" i="7"/>
  <c r="V46" i="7"/>
  <c r="U46" i="7"/>
  <c r="T46" i="7"/>
  <c r="S46" i="7"/>
  <c r="R46" i="7"/>
  <c r="Q46" i="7"/>
  <c r="P46" i="7"/>
  <c r="O46" i="7"/>
  <c r="N46" i="7"/>
  <c r="M46" i="7"/>
  <c r="L46" i="7"/>
  <c r="K46" i="7"/>
  <c r="J46" i="7"/>
  <c r="I46" i="7"/>
  <c r="A43" i="7"/>
  <c r="AK25" i="7"/>
  <c r="AJ25" i="7"/>
  <c r="AI25" i="7"/>
  <c r="AH25" i="7"/>
  <c r="AG25" i="7"/>
  <c r="AF25" i="7"/>
  <c r="AE25" i="7"/>
  <c r="AD25" i="7"/>
  <c r="AC25" i="7"/>
  <c r="AB25" i="7"/>
  <c r="AA25" i="7"/>
  <c r="Z25" i="7"/>
  <c r="Y25" i="7"/>
  <c r="X25" i="7"/>
  <c r="W25" i="7"/>
  <c r="V25" i="7"/>
  <c r="U25" i="7"/>
  <c r="T25" i="7"/>
  <c r="S25" i="7"/>
  <c r="R25" i="7"/>
  <c r="Q25" i="7"/>
  <c r="P25" i="7"/>
  <c r="O25" i="7"/>
  <c r="N25" i="7"/>
  <c r="M25" i="7"/>
  <c r="L25" i="7"/>
  <c r="K25" i="7"/>
  <c r="J25" i="7"/>
  <c r="I25" i="7"/>
  <c r="A22" i="7"/>
  <c r="E15" i="7"/>
  <c r="E14" i="7"/>
  <c r="E13" i="7"/>
  <c r="E11" i="7"/>
  <c r="E10" i="7"/>
  <c r="E9" i="7"/>
  <c r="E8" i="7"/>
  <c r="A3" i="7"/>
  <c r="J1" i="7"/>
  <c r="I56" i="7"/>
  <c r="I48" i="7"/>
  <c r="I40" i="7"/>
  <c r="I31" i="7"/>
  <c r="I60" i="7"/>
  <c r="I51" i="7"/>
  <c r="I34" i="7"/>
  <c r="I54" i="7"/>
  <c r="I38" i="7"/>
  <c r="I57" i="7"/>
  <c r="I49" i="7"/>
  <c r="I61" i="7"/>
  <c r="I52" i="7"/>
  <c r="I35" i="7"/>
  <c r="I55" i="7"/>
  <c r="I39" i="7"/>
  <c r="I59" i="7"/>
  <c r="I50" i="7"/>
  <c r="I33" i="7"/>
  <c r="I12" i="7"/>
  <c r="I27" i="7"/>
  <c r="I30" i="7"/>
  <c r="I13" i="7"/>
  <c r="I53" i="7"/>
  <c r="I28" i="7"/>
  <c r="I14" i="7"/>
  <c r="J48" i="7"/>
  <c r="I36" i="7"/>
  <c r="I32" i="7"/>
  <c r="J29" i="7"/>
  <c r="J8" i="7"/>
  <c r="J31" i="7"/>
  <c r="J40" i="7"/>
  <c r="J12" i="7"/>
  <c r="K1" i="7" l="1"/>
  <c r="I8" i="7"/>
  <c r="I26" i="7"/>
  <c r="I47" i="7"/>
  <c r="I7" i="7"/>
  <c r="I29" i="7"/>
  <c r="I11" i="7"/>
  <c r="J51" i="7"/>
  <c r="J35" i="7"/>
  <c r="J36" i="7"/>
  <c r="I9" i="7"/>
  <c r="J9" i="7"/>
  <c r="K13" i="7"/>
  <c r="J34" i="7"/>
  <c r="J55" i="7"/>
  <c r="J26" i="7"/>
  <c r="I10" i="7"/>
  <c r="J54" i="7"/>
  <c r="J47" i="7"/>
  <c r="J15" i="7"/>
  <c r="J32" i="7"/>
  <c r="J11" i="7"/>
  <c r="J38" i="7"/>
  <c r="J39" i="7"/>
  <c r="J7" i="7"/>
  <c r="J57" i="7"/>
  <c r="J59" i="7"/>
  <c r="J10" i="7"/>
  <c r="K10" i="7"/>
  <c r="J13" i="7"/>
  <c r="J30" i="7"/>
  <c r="K8" i="7"/>
  <c r="J14" i="7"/>
  <c r="J49" i="7"/>
  <c r="J50" i="7"/>
  <c r="J56" i="7"/>
  <c r="K11" i="7"/>
  <c r="J28" i="7"/>
  <c r="J61" i="7"/>
  <c r="J33" i="7"/>
  <c r="J27" i="7"/>
  <c r="K15" i="7"/>
  <c r="I15" i="7"/>
  <c r="J60" i="7"/>
  <c r="J52" i="7"/>
  <c r="J53" i="7"/>
  <c r="I16" i="7" l="1"/>
  <c r="J16" i="7" s="1"/>
  <c r="L1" i="7"/>
  <c r="K54" i="7"/>
  <c r="K47" i="7"/>
  <c r="K40" i="7"/>
  <c r="K26" i="7"/>
  <c r="K9" i="7"/>
  <c r="K34" i="7"/>
  <c r="K29" i="7"/>
  <c r="K48" i="7"/>
  <c r="K38" i="7"/>
  <c r="K39" i="7"/>
  <c r="K30" i="7"/>
  <c r="K57" i="7"/>
  <c r="K59" i="7"/>
  <c r="K55" i="7"/>
  <c r="K49" i="7"/>
  <c r="K50" i="7"/>
  <c r="K28" i="7"/>
  <c r="K60" i="7"/>
  <c r="K14" i="7"/>
  <c r="K7" i="7"/>
  <c r="K61" i="7"/>
  <c r="K53" i="7"/>
  <c r="K31" i="7"/>
  <c r="K32" i="7"/>
  <c r="K52" i="7"/>
  <c r="K36" i="7"/>
  <c r="K51" i="7"/>
  <c r="K12" i="7"/>
  <c r="K35" i="7"/>
  <c r="K56" i="7"/>
  <c r="K33" i="7"/>
  <c r="K27" i="7"/>
  <c r="M1" i="7" l="1"/>
  <c r="K16" i="7"/>
  <c r="L57" i="7"/>
  <c r="L39" i="7"/>
  <c r="L60" i="7"/>
  <c r="L29" i="7"/>
  <c r="L13" i="7"/>
  <c r="L53" i="7"/>
  <c r="L12" i="7"/>
  <c r="L36" i="7"/>
  <c r="L33" i="7"/>
  <c r="L56" i="7"/>
  <c r="L27" i="7"/>
  <c r="L55" i="7"/>
  <c r="L9" i="7"/>
  <c r="L40" i="7"/>
  <c r="L30" i="7"/>
  <c r="L49" i="7"/>
  <c r="L59" i="7"/>
  <c r="L51" i="7"/>
  <c r="L8" i="7"/>
  <c r="L54" i="7"/>
  <c r="L14" i="7"/>
  <c r="L52" i="7"/>
  <c r="L15" i="7"/>
  <c r="L35" i="7"/>
  <c r="L10" i="7"/>
  <c r="L48" i="7"/>
  <c r="L26" i="7"/>
  <c r="L32" i="7"/>
  <c r="L50" i="7"/>
  <c r="L34" i="7"/>
  <c r="L31" i="7"/>
  <c r="L11" i="7"/>
  <c r="L61" i="7"/>
  <c r="L28" i="7"/>
  <c r="L38" i="7"/>
  <c r="L7" i="7"/>
  <c r="L47" i="7"/>
  <c r="L16" i="7" l="1"/>
  <c r="N1" i="7"/>
  <c r="M50" i="7"/>
  <c r="M34" i="7"/>
  <c r="M32" i="7"/>
  <c r="M30" i="7"/>
  <c r="M61" i="7"/>
  <c r="M53" i="7"/>
  <c r="M54" i="7"/>
  <c r="M29" i="7"/>
  <c r="M13" i="7"/>
  <c r="M27" i="7"/>
  <c r="M52" i="7"/>
  <c r="M36" i="7"/>
  <c r="M38" i="7"/>
  <c r="M8" i="7"/>
  <c r="M10" i="7"/>
  <c r="M35" i="7"/>
  <c r="M56" i="7"/>
  <c r="M28" i="7"/>
  <c r="M31" i="7"/>
  <c r="M11" i="7"/>
  <c r="M26" i="7"/>
  <c r="M55" i="7"/>
  <c r="M48" i="7"/>
  <c r="M7" i="7"/>
  <c r="M12" i="7"/>
  <c r="M9" i="7"/>
  <c r="M47" i="7"/>
  <c r="M40" i="7"/>
  <c r="M57" i="7"/>
  <c r="M14" i="7"/>
  <c r="M51" i="7"/>
  <c r="M39" i="7"/>
  <c r="M60" i="7"/>
  <c r="M49" i="7"/>
  <c r="M33" i="7"/>
  <c r="M15" i="7"/>
  <c r="M59" i="7"/>
  <c r="O1" i="7" l="1"/>
  <c r="M16" i="7"/>
  <c r="N55" i="7"/>
  <c r="N56" i="7"/>
  <c r="N57" i="7"/>
  <c r="N8" i="7"/>
  <c r="N28" i="7"/>
  <c r="N33" i="7"/>
  <c r="N53" i="7"/>
  <c r="N10" i="7"/>
  <c r="N38" i="7"/>
  <c r="N47" i="7"/>
  <c r="N48" i="7"/>
  <c r="N49" i="7"/>
  <c r="N31" i="7"/>
  <c r="N14" i="7"/>
  <c r="N12" i="7"/>
  <c r="N9" i="7"/>
  <c r="N39" i="7"/>
  <c r="N40" i="7"/>
  <c r="N7" i="7"/>
  <c r="N15" i="7"/>
  <c r="N34" i="7"/>
  <c r="N54" i="7"/>
  <c r="N36" i="7"/>
  <c r="N52" i="7"/>
  <c r="N59" i="7"/>
  <c r="N60" i="7"/>
  <c r="N35" i="7"/>
  <c r="N27" i="7"/>
  <c r="N13" i="7"/>
  <c r="N50" i="7"/>
  <c r="N51" i="7"/>
  <c r="N26" i="7"/>
  <c r="N30" i="7"/>
  <c r="N61" i="7"/>
  <c r="N11" i="7"/>
  <c r="N32" i="7"/>
  <c r="N29" i="7"/>
  <c r="N16" i="7" l="1"/>
  <c r="P1" i="7"/>
  <c r="O40" i="7"/>
  <c r="O61" i="7"/>
  <c r="O12" i="7"/>
  <c r="O14" i="7"/>
  <c r="O59" i="7"/>
  <c r="O60" i="7"/>
  <c r="O52" i="7"/>
  <c r="O27" i="7"/>
  <c r="O11" i="7"/>
  <c r="O47" i="7"/>
  <c r="O48" i="7"/>
  <c r="O50" i="7"/>
  <c r="O51" i="7"/>
  <c r="O35" i="7"/>
  <c r="O55" i="7"/>
  <c r="O7" i="7"/>
  <c r="O10" i="7"/>
  <c r="O9" i="7"/>
  <c r="O33" i="7"/>
  <c r="O34" i="7"/>
  <c r="O26" i="7"/>
  <c r="O30" i="7"/>
  <c r="O15" i="7"/>
  <c r="O13" i="7"/>
  <c r="O39" i="7"/>
  <c r="O28" i="7"/>
  <c r="O53" i="7"/>
  <c r="O54" i="7"/>
  <c r="O31" i="7"/>
  <c r="O36" i="7"/>
  <c r="O38" i="7"/>
  <c r="O32" i="7"/>
  <c r="O8" i="7"/>
  <c r="O56" i="7"/>
  <c r="O57" i="7"/>
  <c r="O29" i="7"/>
  <c r="O49" i="7"/>
  <c r="Q1" i="7" l="1"/>
  <c r="O16" i="7"/>
  <c r="P53" i="7"/>
  <c r="P54" i="7"/>
  <c r="P15" i="7"/>
  <c r="P9" i="7"/>
  <c r="P38" i="7"/>
  <c r="P56" i="7"/>
  <c r="P57" i="7"/>
  <c r="P32" i="7"/>
  <c r="P33" i="7"/>
  <c r="P11" i="7"/>
  <c r="P48" i="7"/>
  <c r="P29" i="7"/>
  <c r="P28" i="7"/>
  <c r="P13" i="7"/>
  <c r="P40" i="7"/>
  <c r="P61" i="7"/>
  <c r="P7" i="7"/>
  <c r="P49" i="7"/>
  <c r="P59" i="7"/>
  <c r="P8" i="7"/>
  <c r="P60" i="7"/>
  <c r="P52" i="7"/>
  <c r="P31" i="7"/>
  <c r="P50" i="7"/>
  <c r="P14" i="7"/>
  <c r="P30" i="7"/>
  <c r="P39" i="7"/>
  <c r="P51" i="7"/>
  <c r="P35" i="7"/>
  <c r="P12" i="7"/>
  <c r="P26" i="7"/>
  <c r="P34" i="7"/>
  <c r="P55" i="7"/>
  <c r="P27" i="7"/>
  <c r="P10" i="7"/>
  <c r="P47" i="7"/>
  <c r="P36" i="7"/>
  <c r="R1" i="7" l="1"/>
  <c r="P16" i="7"/>
  <c r="Q56" i="7"/>
  <c r="Q38" i="7"/>
  <c r="Q39" i="7"/>
  <c r="Q29" i="7"/>
  <c r="Q48" i="7"/>
  <c r="Q57" i="7"/>
  <c r="Q59" i="7"/>
  <c r="Q53" i="7"/>
  <c r="Q8" i="7"/>
  <c r="Q47" i="7"/>
  <c r="Q40" i="7"/>
  <c r="Q49" i="7"/>
  <c r="Q50" i="7"/>
  <c r="Q28" i="7"/>
  <c r="Q11" i="7"/>
  <c r="Q32" i="7"/>
  <c r="Q31" i="7"/>
  <c r="Q61" i="7"/>
  <c r="Q33" i="7"/>
  <c r="Q14" i="7"/>
  <c r="Q9" i="7"/>
  <c r="Q13" i="7"/>
  <c r="Q60" i="7"/>
  <c r="Q52" i="7"/>
  <c r="Q12" i="7"/>
  <c r="Q36" i="7"/>
  <c r="Q10" i="7"/>
  <c r="Q51" i="7"/>
  <c r="Q35" i="7"/>
  <c r="Q27" i="7"/>
  <c r="Q7" i="7"/>
  <c r="Q15" i="7"/>
  <c r="Q34" i="7"/>
  <c r="Q55" i="7"/>
  <c r="Q30" i="7"/>
  <c r="Q26" i="7"/>
  <c r="Q54" i="7"/>
  <c r="Q16" i="7" l="1"/>
  <c r="S1" i="7"/>
  <c r="R61" i="7"/>
  <c r="R33" i="7"/>
  <c r="R40" i="7"/>
  <c r="R8" i="7"/>
  <c r="R60" i="7"/>
  <c r="R52" i="7"/>
  <c r="R53" i="7"/>
  <c r="R28" i="7"/>
  <c r="R12" i="7"/>
  <c r="R51" i="7"/>
  <c r="R35" i="7"/>
  <c r="R36" i="7"/>
  <c r="R14" i="7"/>
  <c r="R9" i="7"/>
  <c r="R34" i="7"/>
  <c r="R55" i="7"/>
  <c r="R56" i="7"/>
  <c r="R7" i="7"/>
  <c r="R15" i="7"/>
  <c r="R29" i="7"/>
  <c r="R54" i="7"/>
  <c r="R47" i="7"/>
  <c r="R31" i="7"/>
  <c r="R48" i="7"/>
  <c r="R11" i="7"/>
  <c r="R38" i="7"/>
  <c r="R39" i="7"/>
  <c r="R27" i="7"/>
  <c r="R26" i="7"/>
  <c r="R10" i="7"/>
  <c r="R50" i="7"/>
  <c r="R57" i="7"/>
  <c r="R59" i="7"/>
  <c r="R30" i="7"/>
  <c r="R32" i="7"/>
  <c r="R13" i="7"/>
  <c r="R49" i="7"/>
  <c r="T1" i="7" l="1"/>
  <c r="R16" i="7"/>
  <c r="S54" i="7"/>
  <c r="S47" i="7"/>
  <c r="S40" i="7"/>
  <c r="S34" i="7"/>
  <c r="S9" i="7"/>
  <c r="S38" i="7"/>
  <c r="S39" i="7"/>
  <c r="S30" i="7"/>
  <c r="S26" i="7"/>
  <c r="S13" i="7"/>
  <c r="S28" i="7"/>
  <c r="S29" i="7"/>
  <c r="S8" i="7"/>
  <c r="S52" i="7"/>
  <c r="S14" i="7"/>
  <c r="S12" i="7"/>
  <c r="S11" i="7"/>
  <c r="S57" i="7"/>
  <c r="S59" i="7"/>
  <c r="S60" i="7"/>
  <c r="S10" i="7"/>
  <c r="S53" i="7"/>
  <c r="S36" i="7"/>
  <c r="S49" i="7"/>
  <c r="S50" i="7"/>
  <c r="S51" i="7"/>
  <c r="S32" i="7"/>
  <c r="S15" i="7"/>
  <c r="S61" i="7"/>
  <c r="S35" i="7"/>
  <c r="S56" i="7"/>
  <c r="S33" i="7"/>
  <c r="S31" i="7"/>
  <c r="S55" i="7"/>
  <c r="S48" i="7"/>
  <c r="S7" i="7"/>
  <c r="S27" i="7"/>
  <c r="S16" i="7" l="1"/>
  <c r="U1" i="7"/>
  <c r="T47" i="7"/>
  <c r="T48" i="7"/>
  <c r="T26" i="7"/>
  <c r="T13" i="7"/>
  <c r="T57" i="7"/>
  <c r="T39" i="7"/>
  <c r="T40" i="7"/>
  <c r="T29" i="7"/>
  <c r="T49" i="7"/>
  <c r="T59" i="7"/>
  <c r="T60" i="7"/>
  <c r="T8" i="7"/>
  <c r="T54" i="7"/>
  <c r="T32" i="7"/>
  <c r="T50" i="7"/>
  <c r="T51" i="7"/>
  <c r="T12" i="7"/>
  <c r="T11" i="7"/>
  <c r="T30" i="7"/>
  <c r="T61" i="7"/>
  <c r="T33" i="7"/>
  <c r="T34" i="7"/>
  <c r="T31" i="7"/>
  <c r="T14" i="7"/>
  <c r="T7" i="7"/>
  <c r="T52" i="7"/>
  <c r="T53" i="7"/>
  <c r="T38" i="7"/>
  <c r="T27" i="7"/>
  <c r="T15" i="7"/>
  <c r="T56" i="7"/>
  <c r="T35" i="7"/>
  <c r="T36" i="7"/>
  <c r="T28" i="7"/>
  <c r="T9" i="7"/>
  <c r="T10" i="7"/>
  <c r="T55" i="7"/>
  <c r="V1" i="7" l="1"/>
  <c r="T16" i="7"/>
  <c r="U61" i="7"/>
  <c r="U53" i="7"/>
  <c r="U54" i="7"/>
  <c r="U8" i="7"/>
  <c r="U13" i="7"/>
  <c r="U48" i="7"/>
  <c r="U32" i="7"/>
  <c r="U40" i="7"/>
  <c r="U12" i="7"/>
  <c r="U39" i="7"/>
  <c r="U31" i="7"/>
  <c r="U51" i="7"/>
  <c r="U52" i="7"/>
  <c r="U36" i="7"/>
  <c r="U38" i="7"/>
  <c r="U10" i="7"/>
  <c r="U9" i="7"/>
  <c r="U14" i="7"/>
  <c r="U33" i="7"/>
  <c r="U59" i="7"/>
  <c r="U26" i="7"/>
  <c r="U34" i="7"/>
  <c r="U30" i="7"/>
  <c r="U35" i="7"/>
  <c r="U56" i="7"/>
  <c r="U28" i="7"/>
  <c r="U57" i="7"/>
  <c r="U11" i="7"/>
  <c r="U55" i="7"/>
  <c r="U49" i="7"/>
  <c r="U47" i="7"/>
  <c r="U7" i="7"/>
  <c r="U60" i="7"/>
  <c r="U15" i="7"/>
  <c r="U27" i="7"/>
  <c r="U50" i="7"/>
  <c r="U29" i="7"/>
  <c r="W1" i="7" l="1"/>
  <c r="U16" i="7"/>
  <c r="V55" i="7"/>
  <c r="V36" i="7"/>
  <c r="V38" i="7"/>
  <c r="V8" i="7"/>
  <c r="V28" i="7"/>
  <c r="V11" i="7"/>
  <c r="V33" i="7"/>
  <c r="V54" i="7"/>
  <c r="V47" i="7"/>
  <c r="V56" i="7"/>
  <c r="V57" i="7"/>
  <c r="V32" i="7"/>
  <c r="V14" i="7"/>
  <c r="V34" i="7"/>
  <c r="V53" i="7"/>
  <c r="V39" i="7"/>
  <c r="V48" i="7"/>
  <c r="V49" i="7"/>
  <c r="V12" i="7"/>
  <c r="V15" i="7"/>
  <c r="V51" i="7"/>
  <c r="V52" i="7"/>
  <c r="V10" i="7"/>
  <c r="V30" i="7"/>
  <c r="V40" i="7"/>
  <c r="V35" i="7"/>
  <c r="V31" i="7"/>
  <c r="V13" i="7"/>
  <c r="V61" i="7"/>
  <c r="V59" i="7"/>
  <c r="V60" i="7"/>
  <c r="V7" i="7"/>
  <c r="V27" i="7"/>
  <c r="V9" i="7"/>
  <c r="V50" i="7"/>
  <c r="V26" i="7"/>
  <c r="V29" i="7"/>
  <c r="V16" i="7" l="1"/>
  <c r="X1" i="7"/>
  <c r="W40" i="7"/>
  <c r="W32" i="7"/>
  <c r="W55" i="7"/>
  <c r="W14" i="7"/>
  <c r="W28" i="7"/>
  <c r="W59" i="7"/>
  <c r="W60" i="7"/>
  <c r="W61" i="7"/>
  <c r="W31" i="7"/>
  <c r="W11" i="7"/>
  <c r="W50" i="7"/>
  <c r="W51" i="7"/>
  <c r="W52" i="7"/>
  <c r="W27" i="7"/>
  <c r="W7" i="7"/>
  <c r="W33" i="7"/>
  <c r="W34" i="7"/>
  <c r="W35" i="7"/>
  <c r="W13" i="7"/>
  <c r="W9" i="7"/>
  <c r="W53" i="7"/>
  <c r="W54" i="7"/>
  <c r="W47" i="7"/>
  <c r="W10" i="7"/>
  <c r="W12" i="7"/>
  <c r="W36" i="7"/>
  <c r="W38" i="7"/>
  <c r="W26" i="7"/>
  <c r="W39" i="7"/>
  <c r="W8" i="7"/>
  <c r="W49" i="7"/>
  <c r="W56" i="7"/>
  <c r="W57" i="7"/>
  <c r="W29" i="7"/>
  <c r="W30" i="7"/>
  <c r="W15" i="7"/>
  <c r="W48" i="7"/>
  <c r="Y1" i="7" l="1"/>
  <c r="W16" i="7"/>
  <c r="X53" i="7"/>
  <c r="X54" i="7"/>
  <c r="X47" i="7"/>
  <c r="X27" i="7"/>
  <c r="X14" i="7"/>
  <c r="X55" i="7"/>
  <c r="X15" i="7"/>
  <c r="X36" i="7"/>
  <c r="X38" i="7"/>
  <c r="X39" i="7"/>
  <c r="X10" i="7"/>
  <c r="X57" i="7"/>
  <c r="X59" i="7"/>
  <c r="X30" i="7"/>
  <c r="X9" i="7"/>
  <c r="X48" i="7"/>
  <c r="X49" i="7"/>
  <c r="X29" i="7"/>
  <c r="X50" i="7"/>
  <c r="X11" i="7"/>
  <c r="X33" i="7"/>
  <c r="X28" i="7"/>
  <c r="X13" i="7"/>
  <c r="X52" i="7"/>
  <c r="X34" i="7"/>
  <c r="X56" i="7"/>
  <c r="X61" i="7"/>
  <c r="X12" i="7"/>
  <c r="X8" i="7"/>
  <c r="X40" i="7"/>
  <c r="X60" i="7"/>
  <c r="X7" i="7"/>
  <c r="X51" i="7"/>
  <c r="X35" i="7"/>
  <c r="X32" i="7"/>
  <c r="X26" i="7"/>
  <c r="X31" i="7"/>
  <c r="X16" i="7" l="1"/>
  <c r="Z1" i="7"/>
  <c r="Y54" i="7"/>
  <c r="Y47" i="7"/>
  <c r="Y53" i="7"/>
  <c r="Y26" i="7"/>
  <c r="Y56" i="7"/>
  <c r="Y38" i="7"/>
  <c r="Y39" i="7"/>
  <c r="Y13" i="7"/>
  <c r="Y29" i="7"/>
  <c r="Y7" i="7"/>
  <c r="Y48" i="7"/>
  <c r="Y57" i="7"/>
  <c r="Y59" i="7"/>
  <c r="Y8" i="7"/>
  <c r="Y40" i="7"/>
  <c r="Y49" i="7"/>
  <c r="Y50" i="7"/>
  <c r="Y30" i="7"/>
  <c r="Y11" i="7"/>
  <c r="Y31" i="7"/>
  <c r="Y61" i="7"/>
  <c r="Y33" i="7"/>
  <c r="Y36" i="7"/>
  <c r="Y9" i="7"/>
  <c r="Y55" i="7"/>
  <c r="Y60" i="7"/>
  <c r="Y52" i="7"/>
  <c r="Y12" i="7"/>
  <c r="Y28" i="7"/>
  <c r="Y10" i="7"/>
  <c r="Y27" i="7"/>
  <c r="Y51" i="7"/>
  <c r="Y35" i="7"/>
  <c r="Y32" i="7"/>
  <c r="Y14" i="7"/>
  <c r="Y15" i="7"/>
  <c r="Y34" i="7"/>
  <c r="AA1" i="7" l="1"/>
  <c r="Y16" i="7"/>
  <c r="Z60" i="7"/>
  <c r="Z52" i="7"/>
  <c r="Z53" i="7"/>
  <c r="Z28" i="7"/>
  <c r="Z12" i="7"/>
  <c r="Z51" i="7"/>
  <c r="Z35" i="7"/>
  <c r="Z36" i="7"/>
  <c r="Z14" i="7"/>
  <c r="Z15" i="7"/>
  <c r="Z34" i="7"/>
  <c r="Z55" i="7"/>
  <c r="Z32" i="7"/>
  <c r="Z48" i="7"/>
  <c r="Z9" i="7"/>
  <c r="Z56" i="7"/>
  <c r="Z54" i="7"/>
  <c r="Z47" i="7"/>
  <c r="Z27" i="7"/>
  <c r="Z7" i="7"/>
  <c r="Z11" i="7"/>
  <c r="Z38" i="7"/>
  <c r="Z39" i="7"/>
  <c r="Z40" i="7"/>
  <c r="Z26" i="7"/>
  <c r="Z10" i="7"/>
  <c r="Z30" i="7"/>
  <c r="Z57" i="7"/>
  <c r="Z59" i="7"/>
  <c r="Z31" i="7"/>
  <c r="Z29" i="7"/>
  <c r="Z13" i="7"/>
  <c r="Z33" i="7"/>
  <c r="Z49" i="7"/>
  <c r="Z50" i="7"/>
  <c r="Z8" i="7"/>
  <c r="Z61" i="7"/>
  <c r="Z16" i="7" l="1"/>
  <c r="AB1" i="7"/>
  <c r="AA55" i="7"/>
  <c r="AA48" i="7"/>
  <c r="AA14" i="7"/>
  <c r="AA9" i="7"/>
  <c r="AA35" i="7"/>
  <c r="AA54" i="7"/>
  <c r="AA47" i="7"/>
  <c r="AA40" i="7"/>
  <c r="AA34" i="7"/>
  <c r="AA27" i="7"/>
  <c r="AA8" i="7"/>
  <c r="AA38" i="7"/>
  <c r="AA39" i="7"/>
  <c r="AA33" i="7"/>
  <c r="AA7" i="7"/>
  <c r="AA11" i="7"/>
  <c r="AA32" i="7"/>
  <c r="AA57" i="7"/>
  <c r="AA59" i="7"/>
  <c r="AA31" i="7"/>
  <c r="AA60" i="7"/>
  <c r="AA13" i="7"/>
  <c r="AA56" i="7"/>
  <c r="AA49" i="7"/>
  <c r="AA50" i="7"/>
  <c r="AA26" i="7"/>
  <c r="AA15" i="7"/>
  <c r="AA36" i="7"/>
  <c r="AA61" i="7"/>
  <c r="AA53" i="7"/>
  <c r="AA51" i="7"/>
  <c r="AA29" i="7"/>
  <c r="AA10" i="7"/>
  <c r="AA52" i="7"/>
  <c r="AA30" i="7"/>
  <c r="AA12" i="7"/>
  <c r="AA28" i="7"/>
  <c r="AC1" i="7" l="1"/>
  <c r="AA16" i="7"/>
  <c r="AB57" i="7"/>
  <c r="AB39" i="7"/>
  <c r="AB40" i="7"/>
  <c r="AB26" i="7"/>
  <c r="AB13" i="7"/>
  <c r="AB49" i="7"/>
  <c r="AB59" i="7"/>
  <c r="AB60" i="7"/>
  <c r="AB50" i="7"/>
  <c r="AB29" i="7"/>
  <c r="AB32" i="7"/>
  <c r="AB61" i="7"/>
  <c r="AB33" i="7"/>
  <c r="AB34" i="7"/>
  <c r="AB12" i="7"/>
  <c r="AB11" i="7"/>
  <c r="AB35" i="7"/>
  <c r="AB30" i="7"/>
  <c r="AB10" i="7"/>
  <c r="AB31" i="7"/>
  <c r="AB52" i="7"/>
  <c r="AB53" i="7"/>
  <c r="AB38" i="7"/>
  <c r="AB54" i="7"/>
  <c r="AB14" i="7"/>
  <c r="AB36" i="7"/>
  <c r="AB27" i="7"/>
  <c r="AB48" i="7"/>
  <c r="AB51" i="7"/>
  <c r="AB8" i="7"/>
  <c r="AB55" i="7"/>
  <c r="AB56" i="7"/>
  <c r="AB28" i="7"/>
  <c r="AB9" i="7"/>
  <c r="AB47" i="7"/>
  <c r="AB7" i="7"/>
  <c r="AB15" i="7"/>
  <c r="AB16" i="7" l="1"/>
  <c r="AD1" i="7"/>
  <c r="AC61" i="7"/>
  <c r="AC33" i="7"/>
  <c r="AC34" i="7"/>
  <c r="AC29" i="7"/>
  <c r="AC30" i="7"/>
  <c r="AC54" i="7"/>
  <c r="AC8" i="7"/>
  <c r="AC49" i="7"/>
  <c r="AC27" i="7"/>
  <c r="AC51" i="7"/>
  <c r="AC52" i="7"/>
  <c r="AC53" i="7"/>
  <c r="AC10" i="7"/>
  <c r="AC9" i="7"/>
  <c r="AC57" i="7"/>
  <c r="AC35" i="7"/>
  <c r="AC36" i="7"/>
  <c r="AC38" i="7"/>
  <c r="AC12" i="7"/>
  <c r="AC11" i="7"/>
  <c r="AC55" i="7"/>
  <c r="AC56" i="7"/>
  <c r="AC50" i="7"/>
  <c r="AC47" i="7"/>
  <c r="AC48" i="7"/>
  <c r="AC28" i="7"/>
  <c r="AC15" i="7"/>
  <c r="AC39" i="7"/>
  <c r="AC40" i="7"/>
  <c r="AC7" i="7"/>
  <c r="AC32" i="7"/>
  <c r="AC14" i="7"/>
  <c r="AC13" i="7"/>
  <c r="AC59" i="7"/>
  <c r="AC60" i="7"/>
  <c r="AC26" i="7"/>
  <c r="AC31" i="7"/>
  <c r="AC16" i="7" l="1"/>
  <c r="AE1" i="7"/>
  <c r="AD53" i="7"/>
  <c r="AD47" i="7"/>
  <c r="AD56" i="7"/>
  <c r="AD57" i="7"/>
  <c r="AD27" i="7"/>
  <c r="AD14" i="7"/>
  <c r="AD39" i="7"/>
  <c r="AD48" i="7"/>
  <c r="AD49" i="7"/>
  <c r="AD52" i="7"/>
  <c r="AD15" i="7"/>
  <c r="AD7" i="7"/>
  <c r="AD13" i="7"/>
  <c r="AD35" i="7"/>
  <c r="AD36" i="7"/>
  <c r="AD12" i="7"/>
  <c r="AD30" i="7"/>
  <c r="AD40" i="7"/>
  <c r="AD61" i="7"/>
  <c r="AD32" i="7"/>
  <c r="AD11" i="7"/>
  <c r="AD59" i="7"/>
  <c r="AD31" i="7"/>
  <c r="AD54" i="7"/>
  <c r="AD55" i="7"/>
  <c r="AD28" i="7"/>
  <c r="AD60" i="7"/>
  <c r="AD50" i="7"/>
  <c r="AD51" i="7"/>
  <c r="AD26" i="7"/>
  <c r="AD9" i="7"/>
  <c r="AD33" i="7"/>
  <c r="AD34" i="7"/>
  <c r="AD29" i="7"/>
  <c r="AD10" i="7"/>
  <c r="AD8" i="7"/>
  <c r="AD38" i="7"/>
  <c r="AD16" i="7" l="1"/>
  <c r="AF1" i="7"/>
  <c r="AE40" i="7"/>
  <c r="AE59" i="7"/>
  <c r="AE60" i="7"/>
  <c r="AE61" i="7"/>
  <c r="AE39" i="7"/>
  <c r="AE47" i="7"/>
  <c r="AE34" i="7"/>
  <c r="AE13" i="7"/>
  <c r="AE50" i="7"/>
  <c r="AE51" i="7"/>
  <c r="AE52" i="7"/>
  <c r="AE31" i="7"/>
  <c r="AE11" i="7"/>
  <c r="AE35" i="7"/>
  <c r="AE9" i="7"/>
  <c r="AE7" i="7"/>
  <c r="AE33" i="7"/>
  <c r="AE32" i="7"/>
  <c r="AE53" i="7"/>
  <c r="AE54" i="7"/>
  <c r="AE26" i="7"/>
  <c r="AE15" i="7"/>
  <c r="AE14" i="7"/>
  <c r="AE36" i="7"/>
  <c r="AE38" i="7"/>
  <c r="AE29" i="7"/>
  <c r="AE30" i="7"/>
  <c r="AE10" i="7"/>
  <c r="AE12" i="7"/>
  <c r="AE56" i="7"/>
  <c r="AE57" i="7"/>
  <c r="AE55" i="7"/>
  <c r="AE28" i="7"/>
  <c r="AE8" i="7"/>
  <c r="AE48" i="7"/>
  <c r="AE49" i="7"/>
  <c r="AE27" i="7"/>
  <c r="AG1" i="7" l="1"/>
  <c r="AE16" i="7"/>
  <c r="AF53" i="7"/>
  <c r="AF54" i="7"/>
  <c r="AF47" i="7"/>
  <c r="AF32" i="7"/>
  <c r="AF14" i="7"/>
  <c r="AF36" i="7"/>
  <c r="AF38" i="7"/>
  <c r="AF39" i="7"/>
  <c r="AF30" i="7"/>
  <c r="AF56" i="7"/>
  <c r="AF28" i="7"/>
  <c r="AF48" i="7"/>
  <c r="AF49" i="7"/>
  <c r="AF12" i="7"/>
  <c r="AF7" i="7"/>
  <c r="AF11" i="7"/>
  <c r="AF59" i="7"/>
  <c r="AF13" i="7"/>
  <c r="AF57" i="7"/>
  <c r="AF40" i="7"/>
  <c r="AF61" i="7"/>
  <c r="AF27" i="7"/>
  <c r="AF10" i="7"/>
  <c r="AF9" i="7"/>
  <c r="AF60" i="7"/>
  <c r="AF52" i="7"/>
  <c r="AF31" i="7"/>
  <c r="AF33" i="7"/>
  <c r="AF8" i="7"/>
  <c r="AF34" i="7"/>
  <c r="AF50" i="7"/>
  <c r="AF51" i="7"/>
  <c r="AF35" i="7"/>
  <c r="AF26" i="7"/>
  <c r="AF55" i="7"/>
  <c r="AF15" i="7"/>
  <c r="AF29" i="7"/>
  <c r="AF16" i="7" l="1"/>
  <c r="AH1" i="7"/>
  <c r="AG56" i="7"/>
  <c r="AG38" i="7"/>
  <c r="AG39" i="7"/>
  <c r="AG29" i="7"/>
  <c r="AG40" i="7"/>
  <c r="AG50" i="7"/>
  <c r="AG11" i="7"/>
  <c r="AG35" i="7"/>
  <c r="AG10" i="7"/>
  <c r="AG27" i="7"/>
  <c r="AG13" i="7"/>
  <c r="AG48" i="7"/>
  <c r="AG57" i="7"/>
  <c r="AG59" i="7"/>
  <c r="AG36" i="7"/>
  <c r="AG8" i="7"/>
  <c r="AG49" i="7"/>
  <c r="AG32" i="7"/>
  <c r="AG51" i="7"/>
  <c r="AG53" i="7"/>
  <c r="AG34" i="7"/>
  <c r="AG7" i="7"/>
  <c r="AG26" i="7"/>
  <c r="AG54" i="7"/>
  <c r="AG31" i="7"/>
  <c r="AG61" i="7"/>
  <c r="AG33" i="7"/>
  <c r="AG30" i="7"/>
  <c r="AG9" i="7"/>
  <c r="AG60" i="7"/>
  <c r="AG52" i="7"/>
  <c r="AG12" i="7"/>
  <c r="AG28" i="7"/>
  <c r="AG15" i="7"/>
  <c r="AG14" i="7"/>
  <c r="AG55" i="7"/>
  <c r="AG47" i="7"/>
  <c r="AI1" i="7" l="1"/>
  <c r="AG16" i="7"/>
  <c r="AH60" i="7"/>
  <c r="AH52" i="7"/>
  <c r="AH12" i="7"/>
  <c r="AH51" i="7"/>
  <c r="AH35" i="7"/>
  <c r="AH36" i="7"/>
  <c r="AH28" i="7"/>
  <c r="AH15" i="7"/>
  <c r="AH30" i="7"/>
  <c r="AH34" i="7"/>
  <c r="AH55" i="7"/>
  <c r="AH40" i="7"/>
  <c r="AH14" i="7"/>
  <c r="AH9" i="7"/>
  <c r="AH47" i="7"/>
  <c r="AH27" i="7"/>
  <c r="AH7" i="7"/>
  <c r="AH54" i="7"/>
  <c r="AH11" i="7"/>
  <c r="AH38" i="7"/>
  <c r="AH39" i="7"/>
  <c r="AH26" i="7"/>
  <c r="AH10" i="7"/>
  <c r="AH57" i="7"/>
  <c r="AH59" i="7"/>
  <c r="AH32" i="7"/>
  <c r="AH56" i="7"/>
  <c r="AH13" i="7"/>
  <c r="AH61" i="7"/>
  <c r="AH33" i="7"/>
  <c r="AH8" i="7"/>
  <c r="AH49" i="7"/>
  <c r="AH50" i="7"/>
  <c r="AH31" i="7"/>
  <c r="AH29" i="7"/>
  <c r="AH48" i="7"/>
  <c r="AH53" i="7"/>
  <c r="AH16" i="7" l="1"/>
  <c r="AJ1" i="7"/>
  <c r="AI54" i="7"/>
  <c r="AI7" i="7"/>
  <c r="AI38" i="7"/>
  <c r="AI39" i="7"/>
  <c r="AI57" i="7"/>
  <c r="AI59" i="7"/>
  <c r="AI11" i="7"/>
  <c r="AI49" i="7"/>
  <c r="AI50" i="7"/>
  <c r="AI32" i="7"/>
  <c r="AI26" i="7"/>
  <c r="AI13" i="7"/>
  <c r="AI61" i="7"/>
  <c r="AI53" i="7"/>
  <c r="AI31" i="7"/>
  <c r="AI29" i="7"/>
  <c r="AI15" i="7"/>
  <c r="AI48" i="7"/>
  <c r="AI9" i="7"/>
  <c r="AI27" i="7"/>
  <c r="AI51" i="7"/>
  <c r="AI8" i="7"/>
  <c r="AI40" i="7"/>
  <c r="AI52" i="7"/>
  <c r="AI36" i="7"/>
  <c r="AI34" i="7"/>
  <c r="AI33" i="7"/>
  <c r="AI10" i="7"/>
  <c r="AI35" i="7"/>
  <c r="AI56" i="7"/>
  <c r="AI30" i="7"/>
  <c r="AI12" i="7"/>
  <c r="AI55" i="7"/>
  <c r="AI28" i="7"/>
  <c r="AI47" i="7"/>
  <c r="AI14" i="7"/>
  <c r="AI60" i="7"/>
  <c r="AK1" i="7" l="1"/>
  <c r="AI16" i="7"/>
  <c r="AJ57" i="7"/>
  <c r="AJ49" i="7"/>
  <c r="AJ32" i="7"/>
  <c r="AJ61" i="7"/>
  <c r="AJ33" i="7"/>
  <c r="AJ34" i="7"/>
  <c r="AJ54" i="7"/>
  <c r="AJ10" i="7"/>
  <c r="AJ52" i="7"/>
  <c r="AJ53" i="7"/>
  <c r="AJ31" i="7"/>
  <c r="AJ12" i="7"/>
  <c r="AJ11" i="7"/>
  <c r="AJ39" i="7"/>
  <c r="AJ13" i="7"/>
  <c r="AJ8" i="7"/>
  <c r="AJ59" i="7"/>
  <c r="AJ35" i="7"/>
  <c r="AJ36" i="7"/>
  <c r="AJ30" i="7"/>
  <c r="AJ27" i="7"/>
  <c r="AJ14" i="7"/>
  <c r="AJ60" i="7"/>
  <c r="AJ50" i="7"/>
  <c r="AJ55" i="7"/>
  <c r="AJ56" i="7"/>
  <c r="AJ28" i="7"/>
  <c r="AJ9" i="7"/>
  <c r="AJ47" i="7"/>
  <c r="AJ48" i="7"/>
  <c r="AJ7" i="7"/>
  <c r="AJ38" i="7"/>
  <c r="AJ40" i="7"/>
  <c r="AJ26" i="7"/>
  <c r="AJ29" i="7"/>
  <c r="AJ51" i="7"/>
  <c r="AJ15" i="7"/>
  <c r="AJ16" i="7" l="1"/>
  <c r="AK61" i="7"/>
  <c r="AK33" i="7"/>
  <c r="AK34" i="7"/>
  <c r="AK26" i="7"/>
  <c r="AK10" i="7"/>
  <c r="AK56" i="7"/>
  <c r="AK48" i="7"/>
  <c r="AK31" i="7"/>
  <c r="AK57" i="7"/>
  <c r="AK52" i="7"/>
  <c r="AK53" i="7"/>
  <c r="AK54" i="7"/>
  <c r="AK29" i="7"/>
  <c r="AK14" i="7"/>
  <c r="AK32" i="7"/>
  <c r="AK15" i="7"/>
  <c r="AK9" i="7"/>
  <c r="AK35" i="7"/>
  <c r="AK36" i="7"/>
  <c r="AK38" i="7"/>
  <c r="AK8" i="7"/>
  <c r="AK11" i="7"/>
  <c r="AK55" i="7"/>
  <c r="AK30" i="7"/>
  <c r="AK50" i="7"/>
  <c r="AK12" i="7"/>
  <c r="AK47" i="7"/>
  <c r="AK27" i="7"/>
  <c r="AK49" i="7"/>
  <c r="AK39" i="7"/>
  <c r="AK40" i="7"/>
  <c r="AK28" i="7"/>
  <c r="AK13" i="7"/>
  <c r="AK59" i="7"/>
  <c r="AK60" i="7"/>
  <c r="AK7" i="7"/>
  <c r="AK51" i="7"/>
  <c r="AK16" i="7" l="1"/>
</calcChain>
</file>

<file path=xl/sharedStrings.xml><?xml version="1.0" encoding="utf-8"?>
<sst xmlns="http://schemas.openxmlformats.org/spreadsheetml/2006/main" count="10217" uniqueCount="170">
  <si>
    <t xml:space="preserve"> </t>
  </si>
  <si>
    <t>Notice</t>
  </si>
  <si>
    <t xml:space="preserve">Ernst &amp; Young ("EY") was engaged on the instructions of Tasmanian Networks Pty Ltd (“TasNetworks” or “Client”) to provide market modelling in relation to the proposed Marinus Link interconnector (“Project”), in accordance with the contract dated 14 June 2018.
</t>
  </si>
  <si>
    <r>
      <t>The results of Ernst &amp; Young’s work, including the assumptions and qualifications made in preparing the workbook dated 22</t>
    </r>
    <r>
      <rPr>
        <sz val="11"/>
        <rFont val="Calibri"/>
        <family val="2"/>
        <scheme val="minor"/>
      </rPr>
      <t xml:space="preserve"> June 2021</t>
    </r>
    <r>
      <rPr>
        <sz val="11"/>
        <color theme="1"/>
        <rFont val="Calibri"/>
        <family val="2"/>
        <scheme val="minor"/>
      </rPr>
      <t xml:space="preserve"> (“Workbook”), are set out in Ernst &amp; Young's report dated 22 June 2021 ("Report"). The Workbook and Report should be read in their entirety including this notice, the applicable scope of the work and any limitations. A reference to the Workbook includes any part of the Workbook. No further work has been undertaken by Ernst &amp; Young since the date of the Workbook to update it.
</t>
    </r>
  </si>
  <si>
    <t xml:space="preserve">EY has prepared the Workbook under the directions of the Client. EY has not been engaged to act, and has not acted, as advisor to any other party. Accordingly, EY makes no representations as to the appropriateness, accuracy or completeness of the Workbook for any other party's purposes.
</t>
  </si>
  <si>
    <t xml:space="preserve">No reliance may be placed upon the Workbook or any of its contents by any party other than the Client (“Third Parties”). Any Third Party receiving a copy of the Workbook must make and rely on their own enquiries in relation to the issues to which the Workbook relates, the contents of the Workbook and all matters arising from or relating to or in any way connected with the Workbook or its contents.
</t>
  </si>
  <si>
    <t xml:space="preserve">EY disclaims all responsibility to any Third Parties for any loss or liability that the Third Parties may suffer or incur arising from or relating to or in any way connected with the contents of the Workbook, the provision of the Workbook to the Third Parties or the reliance upon the Workbook by the Third Parties.
</t>
  </si>
  <si>
    <t xml:space="preserve">No claim or demand or any actions or proceedings may be brought against EY arising from or connected with the contents of the Workbook or the provision of the Workbook to the Third Parties. EY will be released and forever discharged from any such claims, demands, actions or proceedings.
</t>
  </si>
  <si>
    <t xml:space="preserve">Our work commenced on 12 January 2021 and was completed on 19 May 2021. Therefore, our Workbook does not take account of events or circumstances arising after 19 May 2021 and we have no responsibility to update the Workbook for such events or circumstances.
</t>
  </si>
  <si>
    <t xml:space="preserve">In preparing this Workbook we have considered and relied upon information from a range of sources believed to be reliable and accurate. We do not imply, and it should not be construed, that we have verified any of the information provided to us, or that our enquiries could have identified any matter that a more extensive examination might disclose.
</t>
  </si>
  <si>
    <t xml:space="preserve">The work performed as part of our scope considers information provided to us and a number of combinations of input assumptions relating to future conditions, which may not necessarily represent actual or most likely future conditions. Additionally, modelling work performed as part of our scope inherently requires assumptions about future behaviours and market interactions, which may result in forecasts that deviate from future conditions. There will usually be differences between estimated and actual results, because events and circumstances frequently do not occur as expected, and those differences may be material. We take no responsibility that the projected outcomes will be achieved, if any.
</t>
  </si>
  <si>
    <t xml:space="preserve">We highlight that our analysis and Workbook do not constitute investment advice or a recommendation to you on a future course of action. We provide no assurance that the scenarios we have modelled will be accepted by any relevant authority or third party.
</t>
  </si>
  <si>
    <t xml:space="preserve">Our conclusions are based, in part, on the assumptions stated and on information provided by the Client and other information sources used during the course of the engagement. The modelled outcomes are contingent on the collection of assumptions as agreed with the Client and no consideration of other market events, announcements or other changing circumstances are reflected in this Workbook. Neither EY nor any member or employee thereof undertakes responsibility in any way whatsoever to any person in respect of errors in this Workbook arising from incorrect information provided by the Client or other information sources used.
</t>
  </si>
  <si>
    <t xml:space="preserve">EY has consented to the Workbook being published electronically on the Client’s website alongside the Report and Addendum for informational purposes only. EY has not consented to distribution or disclosure beyond this. The material contained in the Workbook, including the EY logo, is copyright. The copyright in the material contained in the Workbook itself, excluding EY logo, vests in the Client. The Workbook, including the EY logo, cannot be altered without prior written permission from EY.
</t>
  </si>
  <si>
    <t>EY’s liability is limited by a scheme approved under Professional Standards Legislation.</t>
  </si>
  <si>
    <t>Change log</t>
  </si>
  <si>
    <t>Project Marinus Economic Modelling Result Workbooks supporting the Addendum to the PACR, Slow Change Scenario. Marinus Link stage 1 from 1 July 2027 and stage 2 from 1 July 2029.</t>
  </si>
  <si>
    <t>Acronyms</t>
  </si>
  <si>
    <t>AEMO</t>
  </si>
  <si>
    <t>Australian Energy Market Operator</t>
  </si>
  <si>
    <t>CCGT</t>
  </si>
  <si>
    <t>Closed cycle gas turbine</t>
  </si>
  <si>
    <t>Diesel</t>
  </si>
  <si>
    <t>Diesel generator</t>
  </si>
  <si>
    <t>Distributed PV</t>
  </si>
  <si>
    <t>PV non-scheduled generators (PVNSG) and Rooftop PV</t>
  </si>
  <si>
    <t>DSP</t>
  </si>
  <si>
    <t>Demand-side participation</t>
  </si>
  <si>
    <t>ESOO</t>
  </si>
  <si>
    <t>Electricity Statement Of Opportunities</t>
  </si>
  <si>
    <t>FOM</t>
  </si>
  <si>
    <t>Fixed operations and maintenance</t>
  </si>
  <si>
    <t>Gas - Steam</t>
  </si>
  <si>
    <t>Gas-powered steam turbine</t>
  </si>
  <si>
    <t>GWh</t>
  </si>
  <si>
    <t>Gigawatt-hours</t>
  </si>
  <si>
    <t>Grid Battery</t>
  </si>
  <si>
    <t>Explicitly modelled existing and new entrant (8 hour or less) battery storage</t>
  </si>
  <si>
    <t>MW</t>
  </si>
  <si>
    <t>Megawatts</t>
  </si>
  <si>
    <t>NEM</t>
  </si>
  <si>
    <t>National Electricity Market</t>
  </si>
  <si>
    <t>OCGT</t>
  </si>
  <si>
    <t>Open cycle gas turbine</t>
  </si>
  <si>
    <t>PACR</t>
  </si>
  <si>
    <t>Project Assessment Conclusions Report</t>
  </si>
  <si>
    <t>PV</t>
  </si>
  <si>
    <t>Photovoltaic</t>
  </si>
  <si>
    <t>PVNSG</t>
  </si>
  <si>
    <t>PV non-scheduled generators</t>
  </si>
  <si>
    <t>Rehab</t>
  </si>
  <si>
    <t>Rehabilitation (after closing an existing generator)</t>
  </si>
  <si>
    <t>USE</t>
  </si>
  <si>
    <t>Unserved energy</t>
  </si>
  <si>
    <t>VOM</t>
  </si>
  <si>
    <t>Variable operations and maintenance</t>
  </si>
  <si>
    <t>VPP</t>
  </si>
  <si>
    <t>Virtual power plants</t>
  </si>
  <si>
    <t>Notes</t>
  </si>
  <si>
    <t>1. BaseCase simulations do not include Marinus Link. Marinus simulations include Marinus Link stage 1 from 1 July 2027 and stage 2 2029.</t>
  </si>
  <si>
    <t>2. Tumut 3 generation is included in Hydro, whereas Tumut 3 pump is included in Pumped Hydro Pump.</t>
  </si>
  <si>
    <t>3. REZ expansion costs only capture intra-regional network augmentations. These costs do not include the cost of interconnectors.</t>
  </si>
  <si>
    <t>4. New entrant capacity and retiring capacity for allowable generators are made at the beginning of each financial year, on 1 July.</t>
  </si>
  <si>
    <t>5. Other non-scheduled generation is handled on the demand side as per AEMO's 2020 ESOO.</t>
  </si>
  <si>
    <t>Black Coal</t>
  </si>
  <si>
    <t>Hydro</t>
  </si>
  <si>
    <t>OCGT / Diesel</t>
  </si>
  <si>
    <t>USE / DSP</t>
  </si>
  <si>
    <t>Solar PV</t>
  </si>
  <si>
    <t>Wind</t>
  </si>
  <si>
    <t>Grid Battery pump</t>
  </si>
  <si>
    <t>Brown Coal</t>
  </si>
  <si>
    <t>Pumped Hydro Pump</t>
  </si>
  <si>
    <t>Pumped Hydro</t>
  </si>
  <si>
    <t>Transmission</t>
  </si>
  <si>
    <t>SyncCon</t>
  </si>
  <si>
    <t>VPP pump</t>
  </si>
  <si>
    <t>Behind the meter battery</t>
  </si>
  <si>
    <t>Behind the meter battery pump</t>
  </si>
  <si>
    <t>System Strength</t>
  </si>
  <si>
    <t>2021-22</t>
  </si>
  <si>
    <t>Fuel</t>
  </si>
  <si>
    <t>REHAB</t>
  </si>
  <si>
    <t>Compare</t>
  </si>
  <si>
    <t>Marinus</t>
  </si>
  <si>
    <t>to</t>
  </si>
  <si>
    <t>BaseCase</t>
  </si>
  <si>
    <t>Select region</t>
  </si>
  <si>
    <t>Real June 2020 dollars ($m) discounted to 1 July 2020</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</si>
  <si>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</si>
  <si>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</si>
  <si>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</si>
  <si>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</si>
  <si>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</si>
  <si>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</si>
  <si>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</si>
  <si>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</si>
  <si>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</si>
  <si>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</si>
  <si>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</si>
  <si>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</si>
  <si>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</si>
  <si>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</si>
  <si>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</si>
  <si>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</si>
  <si>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</si>
  <si>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</si>
  <si>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</si>
  <si>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</si>
  <si>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</si>
  <si>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</si>
  <si>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</si>
  <si>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</si>
  <si>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2046-47</t>
  </si>
  <si>
    <t>2047-48</t>
  </si>
  <si>
    <t>2048-49</t>
  </si>
  <si>
    <t>2049-50</t>
  </si>
  <si>
    <t>Build</t>
  </si>
  <si>
    <t>CAPEX</t>
  </si>
  <si>
    <t>REZ Tx</t>
  </si>
  <si>
    <t>REZ</t>
  </si>
  <si>
    <t>USE+DSP</t>
  </si>
  <si>
    <t>Total cumulative market benefits</t>
  </si>
  <si>
    <t>Capacity difference (MW)</t>
  </si>
  <si>
    <t>Sent-out generation difference (GWh)*</t>
  </si>
  <si>
    <t>*Generation shown is sent-out, as is demand. The difference in sent-out generation with the Marinus Link option and the Base Case is due to the difference in losses from interconnectors and storage.</t>
  </si>
  <si>
    <t>Annual capacity factor by technology - BaseCase,  Slow Change Scenario</t>
  </si>
  <si>
    <t>Explicitly modelled generation</t>
  </si>
  <si>
    <t>Region</t>
  </si>
  <si>
    <t>Technology</t>
  </si>
  <si>
    <t>NSW1</t>
  </si>
  <si>
    <t>QLD1</t>
  </si>
  <si>
    <t>VIC1</t>
  </si>
  <si>
    <t>SA1</t>
  </si>
  <si>
    <t>TAS1</t>
  </si>
  <si>
    <t>Explicitly modelled pumping</t>
  </si>
  <si>
    <t>Non-controllable capacity</t>
  </si>
  <si>
    <t>Annual sent-out generation by technology (GWh) - BaseCase, Slow Change Scenario</t>
  </si>
  <si>
    <t>Total excluding storage</t>
  </si>
  <si>
    <t>Installed capacity by technology (MW) - BaseCase, Slow Change Scenario</t>
  </si>
  <si>
    <t>Capacity calculated on 1 July. In early study years some wind and solar projects enter later in the financial year and are therefore reflected in the following financial year's capacity.</t>
  </si>
  <si>
    <t>VOM cost by technology ($000s) - Base Case, Slow Change Scenario</t>
  </si>
  <si>
    <t>Real June 2020 dollars discounted to 1 July 2020</t>
  </si>
  <si>
    <t>FOM cost by technology ($000s) - Base Case, Slow Change Scenario</t>
  </si>
  <si>
    <t>Real June 2020 dollars discounted to 1 July 2020. For new entrant capacity, the FOM is incurred annually in modelling. For existing capacity, FOM is considered to be a sunk cost, since the fixed retirement dates are assumed to be the same in the Base Case and the case with Marinus Link. As such, early retirements are presented as an annual FOM saving, or negative cost, that continues until the assumed fixed date retirement.</t>
  </si>
  <si>
    <t>Fuel cost by technology ($000s) - Base Case, Slow Change Scenario</t>
  </si>
  <si>
    <t>New generation build cost (CAPEX) by technology ($000s) - Base Case, Slow Change Scenario</t>
  </si>
  <si>
    <t>CAPEX (Install)</t>
  </si>
  <si>
    <t>Real June 2020 dollars discounted to 1 July 2020. The total capital costs are annualised for modelling purposes.</t>
  </si>
  <si>
    <t>Rehabilition cost by technology ($000s) - Base Case, Slow Change Scenario</t>
  </si>
  <si>
    <t>REZ transmission expansion cost by region ($000s) - Base Case, Slow Change Scenario</t>
  </si>
  <si>
    <t>REZ Expansion</t>
  </si>
  <si>
    <t>Real June 2020 dollars discounted to 1 July 2020. As with the total capital costs, the REZ transmission expansion costs are annualised for modelling purposes.</t>
  </si>
  <si>
    <t>Total</t>
  </si>
  <si>
    <t>USE and USE / DSP cost by region ($000s) - Base Case, Slow Change Scenario</t>
  </si>
  <si>
    <t>Synchronous Condenser cost by region ($000s) - Base Case, Slow Change Scenario</t>
  </si>
  <si>
    <t>System Strength cost by region ($000s) - Base Case, Slow Change Scenario</t>
  </si>
  <si>
    <t>Annual capacity factor by technology - Marinus Link,  Slow Change Scenario</t>
  </si>
  <si>
    <t>Annual sent-out generation by technology (GWh) - Marinus Link, Slow Change Scenario</t>
  </si>
  <si>
    <t>Installed capacity by technology (MW) - Marinus Link, Slow Change Scenario</t>
  </si>
  <si>
    <t>VOM cost by technology ($000s) - Marinus Link, Slow Change Scenario</t>
  </si>
  <si>
    <t>FOM cost by technology ($000s) - Marinus Link, Slow Change Scenario</t>
  </si>
  <si>
    <t>Fuel cost by technology ($000s) - Marinus Link, Slow Change Scenario</t>
  </si>
  <si>
    <t>New generation build cost (CAPEX) by technology ($000s) - Marinus Link, Slow Change Scenario</t>
  </si>
  <si>
    <t>Rehabilition cost by technology ($000s) - Marinus Link, Slow Change Scenario</t>
  </si>
  <si>
    <t>REZ transmission expansion cost by region ($000s) - Marinus Link, Slow Change Scenario</t>
  </si>
  <si>
    <t>USE and USE / DSP cost by region ($000s) - Marinus Link, Slow Change Scenario</t>
  </si>
  <si>
    <t>Synchronous Condenser cost by region ($000s) - Marinus Link, Slow Change Scenario</t>
  </si>
  <si>
    <t>System Strength cost by region ($000s) - Marinus Link, Slow Change Scenario</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</si>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</sst>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6" formatCode="&quot;$&quot;#,##0"/>
  </numFmts>
  <fonts count="18" x14ac:knownFonts="1">
    <font>
      <sz val="11"/>
      <color theme="1"/>
      <name val="Calibri"/>
      <family val="2"/>
      <scheme val="minor"/>
    </font>
    <font>
      <sz val="11"/>
      <color theme="1"/>
      <name val="Calibri"/>
      <family val="2"/>
      <scheme val="minor"/>
    </font>
    <font>
      <sz val="11"/>
      <color rgb="FF3F3F76"/>
      <name val="Calibri"/>
      <family val="2"/>
      <scheme val="minor"/>
    </font>
    <font>
      <b/>
      <sz val="11"/>
      <color rgb="FF3F3F3F"/>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i/>
      <sz val="11"/>
      <color theme="1"/>
      <name val="Calibri"/>
      <family val="2"/>
      <scheme val="minor"/>
    </font>
    <font>
      <sz val="11"/>
      <name val="Calibri"/>
      <family val="2"/>
      <scheme val="minor"/>
    </font>
    <font>
      <sz val="18"/>
      <color rgb="FFFFE600"/>
      <name val="Arial"/>
      <family val="2"/>
    </font>
    <font>
      <sz val="18"/>
      <color rgb="FFFFD200"/>
      <name val="Arial"/>
      <family val="2"/>
    </font>
    <font>
      <b/>
      <sz val="18"/>
      <color rgb="FF3F3F3F"/>
      <name val="Arial"/>
      <family val="2"/>
    </font>
    <font>
      <sz val="18"/>
      <color rgb="FFFFE600"/>
      <name val="EYInterstate"/>
    </font>
    <font>
      <sz val="18"/>
      <color rgb="FFFFD200"/>
      <name val="EYInterstate"/>
    </font>
    <font>
      <i/>
      <sz val="11"/>
      <color theme="1"/>
      <name val="Calibri"/>
      <family val="2"/>
      <scheme val="minor"/>
    </font>
    <font>
      <b/>
      <sz val="11"/>
      <name val="Calibri"/>
      <family val="2"/>
      <scheme val="minor"/>
    </font>
    <font>
      <b/>
      <sz val="12"/>
      <color rgb="FFFFE600"/>
      <name val="Arial"/>
      <family val="2"/>
    </font>
  </fonts>
  <fills count="10">
    <fill>
      <patternFill patternType="none"/>
    </fill>
    <fill>
      <patternFill patternType="gray125"/>
    </fill>
    <fill>
      <patternFill patternType="solid">
        <fgColor rgb="FFFFCC99"/>
      </patternFill>
    </fill>
    <fill>
      <patternFill patternType="solid">
        <fgColor rgb="FFF2F2F2"/>
      </patternFill>
    </fill>
    <fill>
      <patternFill patternType="solid">
        <fgColor theme="0" tint="-0.499984740745262"/>
        <bgColor indexed="64"/>
      </patternFill>
    </fill>
    <fill>
      <patternFill patternType="solid">
        <fgColor theme="0"/>
        <bgColor indexed="64"/>
      </patternFill>
    </fill>
    <fill>
      <patternFill patternType="solid">
        <fgColor rgb="FFFFFFFF"/>
        <bgColor indexed="64"/>
      </patternFill>
    </fill>
    <fill>
      <patternFill patternType="solid">
        <fgColor rgb="FF747480"/>
        <bgColor indexed="64"/>
      </patternFill>
    </fill>
    <fill>
      <patternFill patternType="solid">
        <fgColor rgb="FFC4C4CD"/>
        <bgColor indexed="64"/>
      </patternFill>
    </fill>
    <fill>
      <patternFill patternType="solid">
        <fgColor rgb="FFFFE600"/>
        <bgColor indexed="64"/>
      </patternFill>
    </fill>
  </fills>
  <borders count="3">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
    <xf numFmtId="0" fontId="0" fillId="0" borderId="0"/>
    <xf numFmtId="9" fontId="1" fillId="0" borderId="0" applyFont="0" applyFill="0" applyBorder="0" applyAlignment="0" applyProtection="0"/>
    <xf numFmtId="0" fontId="2" fillId="2" borderId="1" applyNumberFormat="0" applyAlignment="0" applyProtection="0"/>
    <xf numFmtId="0" fontId="3" fillId="3" borderId="2" applyNumberFormat="0" applyAlignment="0" applyProtection="0"/>
    <xf numFmtId="0" fontId="7" fillId="0" borderId="0"/>
  </cellStyleXfs>
  <cellXfs count="35">
    <xf numFmtId="0" fontId="0" fillId="0" borderId="0" xfId="0"/>
    <xf numFmtId="0" fontId="7" fillId="0" borderId="0" xfId="4"/>
    <xf numFmtId="0" fontId="8" fillId="0" borderId="0" xfId="0" applyFont="1"/>
    <xf numFmtId="14" fontId="0" fillId="0" borderId="0" xfId="0" applyNumberFormat="1"/>
    <xf numFmtId="164" fontId="0" fillId="0" borderId="0" xfId="0" applyNumberFormat="1" applyAlignment="1">
      <alignment wrapText="1"/>
    </xf>
    <xf numFmtId="164" fontId="0" fillId="0" borderId="0" xfId="0" applyNumberFormat="1"/>
    <xf numFmtId="14" fontId="9" fillId="0" borderId="0" xfId="0" applyNumberFormat="1" applyFont="1"/>
    <xf numFmtId="0" fontId="0" fillId="0" borderId="0" xfId="0" applyAlignment="1">
      <alignment horizontal="left"/>
    </xf>
    <xf numFmtId="0" fontId="2" fillId="2" borderId="1" xfId="2"/>
    <xf numFmtId="0" fontId="10" fillId="4" borderId="0" xfId="0" applyFont="1" applyFill="1"/>
    <xf numFmtId="0" fontId="11" fillId="4" borderId="0" xfId="0" applyFont="1" applyFill="1"/>
    <xf numFmtId="0" fontId="12" fillId="3" borderId="2" xfId="3" applyFont="1"/>
    <xf numFmtId="0" fontId="0" fillId="5" borderId="0" xfId="0" applyFill="1"/>
    <xf numFmtId="0" fontId="6" fillId="5" borderId="0" xfId="0" applyFont="1" applyFill="1"/>
    <xf numFmtId="0" fontId="13" fillId="4" borderId="0" xfId="0" applyFont="1" applyFill="1"/>
    <xf numFmtId="0" fontId="14" fillId="4" borderId="0" xfId="0" applyFont="1" applyFill="1"/>
    <xf numFmtId="0" fontId="5" fillId="5" borderId="0" xfId="0" applyFont="1" applyFill="1"/>
    <xf numFmtId="0" fontId="15" fillId="6" borderId="0" xfId="0" applyFont="1" applyFill="1"/>
    <xf numFmtId="0" fontId="4" fillId="7" borderId="0" xfId="0" applyFont="1" applyFill="1"/>
    <xf numFmtId="166" fontId="0" fillId="5" borderId="0" xfId="0" applyNumberFormat="1" applyFill="1"/>
    <xf numFmtId="166" fontId="5" fillId="8" borderId="0" xfId="0" applyNumberFormat="1" applyFont="1" applyFill="1"/>
    <xf numFmtId="166" fontId="0" fillId="8" borderId="0" xfId="0" applyNumberFormat="1" applyFill="1"/>
    <xf numFmtId="0" fontId="16" fillId="9" borderId="0" xfId="0" applyFont="1" applyFill="1"/>
    <xf numFmtId="166" fontId="16" fillId="9" borderId="0" xfId="0" applyNumberFormat="1" applyFont="1" applyFill="1"/>
    <xf numFmtId="3" fontId="0" fillId="8" borderId="0" xfId="0" applyNumberFormat="1" applyFill="1"/>
    <xf numFmtId="0" fontId="15" fillId="5" borderId="0" xfId="0" applyFont="1" applyFill="1"/>
    <xf numFmtId="0" fontId="17" fillId="7" borderId="0" xfId="0" applyFont="1" applyFill="1" applyAlignment="1">
      <alignment vertical="center"/>
    </xf>
    <xf numFmtId="0" fontId="0" fillId="6" borderId="0" xfId="0" applyFill="1"/>
    <xf numFmtId="0" fontId="0" fillId="8" borderId="0" xfId="0" applyFill="1"/>
    <xf numFmtId="9" fontId="0" fillId="8" borderId="0" xfId="0" applyNumberFormat="1" applyFill="1"/>
    <xf numFmtId="9" fontId="0" fillId="8" borderId="0" xfId="1" applyFont="1" applyFill="1"/>
    <xf numFmtId="0" fontId="16" fillId="9" borderId="0" xfId="0" applyFont="1" applyFill="1" applyAlignment="1">
      <alignment horizontal="center"/>
    </xf>
    <xf numFmtId="3" fontId="0" fillId="9" borderId="0" xfId="0" applyNumberFormat="1" applyFill="1"/>
    <xf numFmtId="4" fontId="0" fillId="8" borderId="0" xfId="0" applyNumberFormat="1" applyFill="1"/>
    <xf numFmtId="0" fontId="15" fillId="6" borderId="0" xfId="0" applyFont="1" applyFill="1" applyAlignment="1">
      <alignment horizontal="left" wrapText="1"/>
    </xf>
  </cellXfs>
  <cellStyles count="5">
    <cellStyle name="Input" xfId="2" builtinId="20"/>
    <cellStyle name="Normal" xfId="0" builtinId="0"/>
    <cellStyle name="Normal 2" xfId="4" xr:uid="{1F33DB6F-67F2-45CC-AE68-A4B57E84C2B7}"/>
    <cellStyle name="Output" xfId="3" builtinId="21"/>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6D00"/>
            </a:solidFill>
            <a:ln w="25400">
              <a:noFill/>
              <a:prstDash val="solid"/>
            </a:ln>
            <a:effectLst/>
            <a:extLst>
              <a:ext uri="{91240B29-F687-4F45-9708-019B960494DF}">
                <a14:hiddenLine xmlns:a14="http://schemas.microsoft.com/office/drawing/2010/main" w="25400">
                  <a:solidFill>
                    <a:srgbClr val="FF6D00"/>
                  </a:solidFill>
                  <a:prstDash val="solid"/>
                </a14:hiddenLine>
              </a:ext>
            </a:extLst>
          </c:spPr>
          <c:invertIfNegative val="0"/>
          <c:cat>
            <c:strRef>
              <c:f>'---Compare options---'!$I$6:$AK$6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options---'!$I$7:$AK$7</c:f>
              <c:numCache>
                <c:formatCode>"$"#,##0</c:formatCode>
                <c:ptCount val="29"/>
                <c:pt idx="0">
                  <c:v>-5.7665637407961269E-5</c:v>
                </c:pt>
                <c:pt idx="1">
                  <c:v>-4.8893901868723332E-5</c:v>
                </c:pt>
                <c:pt idx="2">
                  <c:v>-5.8631996886106211E-5</c:v>
                </c:pt>
                <c:pt idx="3">
                  <c:v>-2.2678571213618852E-3</c:v>
                </c:pt>
                <c:pt idx="4">
                  <c:v>-3.5986182491411452E-2</c:v>
                </c:pt>
                <c:pt idx="5">
                  <c:v>-10.713080841871502</c:v>
                </c:pt>
                <c:pt idx="6">
                  <c:v>-1.3801990649456275</c:v>
                </c:pt>
                <c:pt idx="7">
                  <c:v>6.942158557720715</c:v>
                </c:pt>
                <c:pt idx="8">
                  <c:v>6.6880054441122336</c:v>
                </c:pt>
                <c:pt idx="9">
                  <c:v>6.4169022128857902</c:v>
                </c:pt>
                <c:pt idx="10">
                  <c:v>7.6877786163863497</c:v>
                </c:pt>
                <c:pt idx="11">
                  <c:v>7.422160087018157</c:v>
                </c:pt>
                <c:pt idx="12">
                  <c:v>7.1853811369922473</c:v>
                </c:pt>
                <c:pt idx="13">
                  <c:v>6.9557656048549106</c:v>
                </c:pt>
                <c:pt idx="14">
                  <c:v>6.7512789756871063</c:v>
                </c:pt>
                <c:pt idx="15">
                  <c:v>6.5167464497046312</c:v>
                </c:pt>
                <c:pt idx="16">
                  <c:v>28.526189454209756</c:v>
                </c:pt>
                <c:pt idx="17">
                  <c:v>27.512753445102017</c:v>
                </c:pt>
                <c:pt idx="18">
                  <c:v>46.947022226960051</c:v>
                </c:pt>
                <c:pt idx="19">
                  <c:v>27.992127631355192</c:v>
                </c:pt>
                <c:pt idx="20">
                  <c:v>21.160464718639151</c:v>
                </c:pt>
                <c:pt idx="21">
                  <c:v>24.658989317226688</c:v>
                </c:pt>
                <c:pt idx="22">
                  <c:v>35.724112639666068</c:v>
                </c:pt>
                <c:pt idx="23">
                  <c:v>40.786534686177504</c:v>
                </c:pt>
                <c:pt idx="24">
                  <c:v>43.715986359862612</c:v>
                </c:pt>
                <c:pt idx="25">
                  <c:v>38.696003675052893</c:v>
                </c:pt>
                <c:pt idx="26">
                  <c:v>28.003123573435705</c:v>
                </c:pt>
                <c:pt idx="27">
                  <c:v>132.32344046426169</c:v>
                </c:pt>
                <c:pt idx="28">
                  <c:v>137.73820627604076</c:v>
                </c:pt>
              </c:numCache>
            </c:numRef>
          </c:val>
          <c:extLst>
            <c:ext xmlns:c16="http://schemas.microsoft.com/office/drawing/2014/chart" uri="{C3380CC4-5D6E-409C-BE32-E72D297353CC}">
              <c16:uniqueId val="{00000000-B6E5-4ED7-A5C6-5007FE6B6E2F}"/>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options---'!$I$6:$AK$6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options---'!$I$8:$AK$8</c:f>
              <c:numCache>
                <c:formatCode>"$"#,##0</c:formatCode>
                <c:ptCount val="29"/>
                <c:pt idx="0">
                  <c:v>-1.1873504723541768E-5</c:v>
                </c:pt>
                <c:pt idx="1">
                  <c:v>-9.8072102282458218E-6</c:v>
                </c:pt>
                <c:pt idx="2">
                  <c:v>-1.0943470500933471E-5</c:v>
                </c:pt>
                <c:pt idx="3">
                  <c:v>63.355229378232792</c:v>
                </c:pt>
                <c:pt idx="4">
                  <c:v>60.750790959372942</c:v>
                </c:pt>
                <c:pt idx="5">
                  <c:v>77.900306976461664</c:v>
                </c:pt>
                <c:pt idx="6">
                  <c:v>132.69129401803892</c:v>
                </c:pt>
                <c:pt idx="7">
                  <c:v>420.54253333783663</c:v>
                </c:pt>
                <c:pt idx="8">
                  <c:v>124.27610641174105</c:v>
                </c:pt>
                <c:pt idx="9">
                  <c:v>116.96583064555162</c:v>
                </c:pt>
                <c:pt idx="10">
                  <c:v>110.2260343852703</c:v>
                </c:pt>
                <c:pt idx="11">
                  <c:v>105.86871078484313</c:v>
                </c:pt>
                <c:pt idx="12">
                  <c:v>113.16685731581229</c:v>
                </c:pt>
                <c:pt idx="13">
                  <c:v>98.20989413439159</c:v>
                </c:pt>
                <c:pt idx="14">
                  <c:v>91.234094027341911</c:v>
                </c:pt>
                <c:pt idx="15">
                  <c:v>89.193502405426031</c:v>
                </c:pt>
                <c:pt idx="16">
                  <c:v>91.384757272986349</c:v>
                </c:pt>
                <c:pt idx="17">
                  <c:v>303.41766675956302</c:v>
                </c:pt>
                <c:pt idx="18">
                  <c:v>88.269482607707161</c:v>
                </c:pt>
                <c:pt idx="19">
                  <c:v>80.446760742483548</c:v>
                </c:pt>
                <c:pt idx="20">
                  <c:v>75.57599838725244</c:v>
                </c:pt>
                <c:pt idx="21">
                  <c:v>74.716598132196609</c:v>
                </c:pt>
                <c:pt idx="22">
                  <c:v>74.178965448426553</c:v>
                </c:pt>
                <c:pt idx="23">
                  <c:v>72.399442761028098</c:v>
                </c:pt>
                <c:pt idx="24">
                  <c:v>71.204668189770047</c:v>
                </c:pt>
                <c:pt idx="25">
                  <c:v>67.989224852936047</c:v>
                </c:pt>
                <c:pt idx="26">
                  <c:v>64.607479833953604</c:v>
                </c:pt>
                <c:pt idx="27">
                  <c:v>31.472571039172763</c:v>
                </c:pt>
                <c:pt idx="28">
                  <c:v>33.863553239767967</c:v>
                </c:pt>
              </c:numCache>
            </c:numRef>
          </c:val>
          <c:extLst>
            <c:ext xmlns:c16="http://schemas.microsoft.com/office/drawing/2014/chart" uri="{C3380CC4-5D6E-409C-BE32-E72D297353CC}">
              <c16:uniqueId val="{00000001-B6E5-4ED7-A5C6-5007FE6B6E2F}"/>
            </c:ext>
          </c:extLst>
        </c:ser>
        <c:ser>
          <c:idx val="2"/>
          <c:order val="2"/>
          <c:tx>
            <c:strRef>
              <c:f>'---Compare options---'!$H$9</c:f>
              <c:strCache>
                <c:ptCount val="1"/>
                <c:pt idx="0">
                  <c:v>Fuel</c:v>
                </c:pt>
              </c:strCache>
            </c:strRef>
          </c:tx>
          <c:spPr>
            <a:solidFill>
              <a:srgbClr val="2DB757"/>
            </a:solidFill>
            <a:ln w="25400">
              <a:noFill/>
              <a:prstDash val="solid"/>
            </a:ln>
            <a:effectLst/>
            <a:extLst>
              <a:ext uri="{91240B29-F687-4F45-9708-019B960494DF}">
                <a14:hiddenLine xmlns:a14="http://schemas.microsoft.com/office/drawing/2010/main" w="25400">
                  <a:solidFill>
                    <a:srgbClr val="2DB757"/>
                  </a:solidFill>
                  <a:prstDash val="solid"/>
                </a14:hiddenLine>
              </a:ext>
            </a:extLst>
          </c:spPr>
          <c:invertIfNegative val="0"/>
          <c:cat>
            <c:strRef>
              <c:f>'---Compare options---'!$I$6:$AK$6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options---'!$I$9:$AK$9</c:f>
              <c:numCache>
                <c:formatCode>"$"#,##0</c:formatCode>
                <c:ptCount val="29"/>
                <c:pt idx="0">
                  <c:v>-7.733005741611123E-4</c:v>
                </c:pt>
                <c:pt idx="1">
                  <c:v>-1.273498223591363</c:v>
                </c:pt>
                <c:pt idx="2">
                  <c:v>-1.6445808106537443</c:v>
                </c:pt>
                <c:pt idx="3">
                  <c:v>-30.898298367426964</c:v>
                </c:pt>
                <c:pt idx="4">
                  <c:v>-39.270751714583021</c:v>
                </c:pt>
                <c:pt idx="5">
                  <c:v>-37.721612017461332</c:v>
                </c:pt>
                <c:pt idx="6">
                  <c:v>5.4487736106377564</c:v>
                </c:pt>
                <c:pt idx="7">
                  <c:v>4.8391092696858102</c:v>
                </c:pt>
                <c:pt idx="8">
                  <c:v>53.657563939416548</c:v>
                </c:pt>
                <c:pt idx="9">
                  <c:v>41.842674408201475</c:v>
                </c:pt>
                <c:pt idx="10">
                  <c:v>28.410638125229628</c:v>
                </c:pt>
                <c:pt idx="11">
                  <c:v>39.799797620239318</c:v>
                </c:pt>
                <c:pt idx="12">
                  <c:v>34.411558603572892</c:v>
                </c:pt>
                <c:pt idx="13">
                  <c:v>48.93763196664851</c:v>
                </c:pt>
                <c:pt idx="14">
                  <c:v>28.481212859650608</c:v>
                </c:pt>
                <c:pt idx="15">
                  <c:v>29.047604890449556</c:v>
                </c:pt>
                <c:pt idx="16">
                  <c:v>31.061381238876375</c:v>
                </c:pt>
                <c:pt idx="17">
                  <c:v>50.297667504245766</c:v>
                </c:pt>
                <c:pt idx="18">
                  <c:v>54.474962287936421</c:v>
                </c:pt>
                <c:pt idx="19">
                  <c:v>38.678203444339687</c:v>
                </c:pt>
                <c:pt idx="20">
                  <c:v>30.986077549711975</c:v>
                </c:pt>
                <c:pt idx="21">
                  <c:v>39.358113312088655</c:v>
                </c:pt>
                <c:pt idx="22">
                  <c:v>40.998821326366567</c:v>
                </c:pt>
                <c:pt idx="23">
                  <c:v>28.884524429962099</c:v>
                </c:pt>
                <c:pt idx="24">
                  <c:v>27.401640120469384</c:v>
                </c:pt>
                <c:pt idx="25">
                  <c:v>29.778645771731711</c:v>
                </c:pt>
                <c:pt idx="26">
                  <c:v>33.584658963222758</c:v>
                </c:pt>
                <c:pt idx="27">
                  <c:v>76.197171164089994</c:v>
                </c:pt>
                <c:pt idx="28">
                  <c:v>72.862247759886031</c:v>
                </c:pt>
              </c:numCache>
            </c:numRef>
          </c:val>
          <c:extLst>
            <c:ext xmlns:c16="http://schemas.microsoft.com/office/drawing/2014/chart" uri="{C3380CC4-5D6E-409C-BE32-E72D297353CC}">
              <c16:uniqueId val="{00000002-B6E5-4ED7-A5C6-5007FE6B6E2F}"/>
            </c:ext>
          </c:extLst>
        </c:ser>
        <c:ser>
          <c:idx val="3"/>
          <c:order val="3"/>
          <c:tx>
            <c:strRef>
              <c:f>'---Compare options---'!$H$10</c:f>
              <c:strCache>
                <c:ptCount val="1"/>
                <c:pt idx="0">
                  <c:v>VOM</c:v>
                </c:pt>
              </c:strCache>
            </c:strRef>
          </c:tx>
          <c:spPr>
            <a:solidFill>
              <a:srgbClr val="3D108A"/>
            </a:solidFill>
            <a:ln w="25400">
              <a:noFill/>
              <a:prstDash val="solid"/>
            </a:ln>
            <a:effectLst/>
            <a:extLst>
              <a:ext uri="{91240B29-F687-4F45-9708-019B960494DF}">
                <a14:hiddenLine xmlns:a14="http://schemas.microsoft.com/office/drawing/2010/main" w="25400">
                  <a:solidFill>
                    <a:srgbClr val="3D108A"/>
                  </a:solidFill>
                  <a:prstDash val="solid"/>
                </a14:hiddenLine>
              </a:ext>
            </a:extLst>
          </c:spPr>
          <c:invertIfNegative val="0"/>
          <c:cat>
            <c:strRef>
              <c:f>'---Compare options---'!$I$6:$AK$6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options---'!$I$10:$AK$10</c:f>
              <c:numCache>
                <c:formatCode>"$"#,##0</c:formatCode>
                <c:ptCount val="29"/>
                <c:pt idx="0">
                  <c:v>-2.6475680700968949E-4</c:v>
                </c:pt>
                <c:pt idx="1">
                  <c:v>0.51236597225442526</c:v>
                </c:pt>
                <c:pt idx="2">
                  <c:v>0.66973946457274725</c:v>
                </c:pt>
                <c:pt idx="3">
                  <c:v>-0.52778980962035715</c:v>
                </c:pt>
                <c:pt idx="4">
                  <c:v>-2.9421249117390835</c:v>
                </c:pt>
                <c:pt idx="5">
                  <c:v>0.34660093629441691</c:v>
                </c:pt>
                <c:pt idx="6">
                  <c:v>-7.6976348540053587</c:v>
                </c:pt>
                <c:pt idx="7">
                  <c:v>-7.5071041026090386</c:v>
                </c:pt>
                <c:pt idx="8">
                  <c:v>-11.819383262425079</c:v>
                </c:pt>
                <c:pt idx="9">
                  <c:v>-9.6579066866497154</c:v>
                </c:pt>
                <c:pt idx="10">
                  <c:v>-7.8597112197483661</c:v>
                </c:pt>
                <c:pt idx="11">
                  <c:v>-5.1759349460701634</c:v>
                </c:pt>
                <c:pt idx="12">
                  <c:v>-4.7513190169749144</c:v>
                </c:pt>
                <c:pt idx="13">
                  <c:v>-6.457343712610716</c:v>
                </c:pt>
                <c:pt idx="14">
                  <c:v>-5.4237292894588895</c:v>
                </c:pt>
                <c:pt idx="15">
                  <c:v>-4.7051493341901809</c:v>
                </c:pt>
                <c:pt idx="16">
                  <c:v>-10.14603814525038</c:v>
                </c:pt>
                <c:pt idx="17">
                  <c:v>-7.7735631284819098</c:v>
                </c:pt>
                <c:pt idx="18">
                  <c:v>-7.9857795989605362</c:v>
                </c:pt>
                <c:pt idx="19">
                  <c:v>-6.674579974378692</c:v>
                </c:pt>
                <c:pt idx="20">
                  <c:v>-4.9727472278712961</c:v>
                </c:pt>
                <c:pt idx="21">
                  <c:v>-5.5058297840740122</c:v>
                </c:pt>
                <c:pt idx="22">
                  <c:v>-7.7079674731207781</c:v>
                </c:pt>
                <c:pt idx="23">
                  <c:v>-6.9140943941175941</c:v>
                </c:pt>
                <c:pt idx="24">
                  <c:v>-7.8319225332612694</c:v>
                </c:pt>
                <c:pt idx="25">
                  <c:v>-7.4723969606583127</c:v>
                </c:pt>
                <c:pt idx="26">
                  <c:v>-5.668682043898734</c:v>
                </c:pt>
                <c:pt idx="27">
                  <c:v>-10.767555801519025</c:v>
                </c:pt>
                <c:pt idx="28">
                  <c:v>-9.8791318723361101</c:v>
                </c:pt>
              </c:numCache>
            </c:numRef>
          </c:val>
          <c:extLst>
            <c:ext xmlns:c16="http://schemas.microsoft.com/office/drawing/2014/chart" uri="{C3380CC4-5D6E-409C-BE32-E72D297353CC}">
              <c16:uniqueId val="{00000003-B6E5-4ED7-A5C6-5007FE6B6E2F}"/>
            </c:ext>
          </c:extLst>
        </c:ser>
        <c:ser>
          <c:idx val="4"/>
          <c:order val="4"/>
          <c:tx>
            <c:strRef>
              <c:f>'---Compare options---'!$H$11</c:f>
              <c:strCache>
                <c:ptCount val="1"/>
                <c:pt idx="0">
                  <c:v>REHAB</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options---'!$I$6:$AK$6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options---'!$I$11:$AK$11</c:f>
              <c:numCache>
                <c:formatCode>"$"#,##0</c:formatCode>
                <c:ptCount val="29"/>
                <c:pt idx="0">
                  <c:v>0</c:v>
                </c:pt>
                <c:pt idx="1">
                  <c:v>0</c:v>
                </c:pt>
                <c:pt idx="2">
                  <c:v>0</c:v>
                </c:pt>
                <c:pt idx="3">
                  <c:v>-44.317052142820089</c:v>
                </c:pt>
                <c:pt idx="4">
                  <c:v>0.22806408459049998</c:v>
                </c:pt>
                <c:pt idx="5">
                  <c:v>-14.708742145293275</c:v>
                </c:pt>
                <c:pt idx="6">
                  <c:v>-20.990869044180378</c:v>
                </c:pt>
                <c:pt idx="7">
                  <c:v>0</c:v>
                </c:pt>
                <c:pt idx="8">
                  <c:v>-3.9606089771431834</c:v>
                </c:pt>
                <c:pt idx="9">
                  <c:v>0.61101677253038178</c:v>
                </c:pt>
                <c:pt idx="10">
                  <c:v>0.3386342976902797</c:v>
                </c:pt>
                <c:pt idx="11">
                  <c:v>0</c:v>
                </c:pt>
                <c:pt idx="12">
                  <c:v>0</c:v>
                </c:pt>
                <c:pt idx="13">
                  <c:v>0</c:v>
                </c:pt>
                <c:pt idx="14">
                  <c:v>0.80916761228281819</c:v>
                </c:pt>
                <c:pt idx="15">
                  <c:v>-0.17906898771965715</c:v>
                </c:pt>
                <c:pt idx="16">
                  <c:v>0</c:v>
                </c:pt>
                <c:pt idx="17">
                  <c:v>0</c:v>
                </c:pt>
                <c:pt idx="18">
                  <c:v>0</c:v>
                </c:pt>
                <c:pt idx="19">
                  <c:v>0</c:v>
                </c:pt>
                <c:pt idx="20">
                  <c:v>0</c:v>
                </c:pt>
                <c:pt idx="21">
                  <c:v>0</c:v>
                </c:pt>
                <c:pt idx="22">
                  <c:v>0</c:v>
                </c:pt>
                <c:pt idx="23">
                  <c:v>0</c:v>
                </c:pt>
                <c:pt idx="24">
                  <c:v>0</c:v>
                </c:pt>
                <c:pt idx="25">
                  <c:v>0</c:v>
                </c:pt>
                <c:pt idx="26">
                  <c:v>0</c:v>
                </c:pt>
                <c:pt idx="27">
                  <c:v>0</c:v>
                </c:pt>
                <c:pt idx="28">
                  <c:v>0</c:v>
                </c:pt>
              </c:numCache>
            </c:numRef>
          </c:val>
          <c:extLst>
            <c:ext xmlns:c16="http://schemas.microsoft.com/office/drawing/2014/chart" uri="{C3380CC4-5D6E-409C-BE32-E72D297353CC}">
              <c16:uniqueId val="{00000004-B6E5-4ED7-A5C6-5007FE6B6E2F}"/>
            </c:ext>
          </c:extLst>
        </c:ser>
        <c:ser>
          <c:idx val="5"/>
          <c:order val="5"/>
          <c:tx>
            <c:strRef>
              <c:f>'---Compare options---'!$H$12</c:f>
              <c:strCache>
                <c:ptCount val="1"/>
                <c:pt idx="0">
                  <c:v>REZ</c:v>
                </c:pt>
              </c:strCache>
            </c:strRef>
          </c:tx>
          <c:spPr>
            <a:solidFill>
              <a:srgbClr val="FF4136"/>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options---'!$I$6:$AK$6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options---'!$I$12:$AK$12</c:f>
              <c:numCache>
                <c:formatCode>"$"#,##0</c:formatCode>
                <c:ptCount val="29"/>
                <c:pt idx="0">
                  <c:v>-1.9064314036319187E-6</c:v>
                </c:pt>
                <c:pt idx="1">
                  <c:v>-2.2617776467086516E-6</c:v>
                </c:pt>
                <c:pt idx="2">
                  <c:v>-2.4090237220661948E-6</c:v>
                </c:pt>
                <c:pt idx="3">
                  <c:v>-2.4957253790489631E-6</c:v>
                </c:pt>
                <c:pt idx="4">
                  <c:v>-2.4827728557283989E-6</c:v>
                </c:pt>
                <c:pt idx="5">
                  <c:v>-1.3260686962721884</c:v>
                </c:pt>
                <c:pt idx="6">
                  <c:v>-3.3697997678245883E-6</c:v>
                </c:pt>
                <c:pt idx="7">
                  <c:v>-0.84643068332057736</c:v>
                </c:pt>
                <c:pt idx="8">
                  <c:v>-0.81544388690295455</c:v>
                </c:pt>
                <c:pt idx="9">
                  <c:v>-0.26190740607672341</c:v>
                </c:pt>
                <c:pt idx="10">
                  <c:v>0.33397037887106124</c:v>
                </c:pt>
                <c:pt idx="11">
                  <c:v>1.3392743421265476</c:v>
                </c:pt>
                <c:pt idx="12">
                  <c:v>2.2713890283525981</c:v>
                </c:pt>
                <c:pt idx="13">
                  <c:v>3.1334597805829691</c:v>
                </c:pt>
                <c:pt idx="14">
                  <c:v>3.9399317109558614</c:v>
                </c:pt>
                <c:pt idx="15">
                  <c:v>4.6623262006398294</c:v>
                </c:pt>
                <c:pt idx="16">
                  <c:v>7.590866595556057</c:v>
                </c:pt>
                <c:pt idx="17">
                  <c:v>7.7062486573767091</c:v>
                </c:pt>
                <c:pt idx="18">
                  <c:v>7.6239990907307655</c:v>
                </c:pt>
                <c:pt idx="19">
                  <c:v>7.7077319004514866</c:v>
                </c:pt>
                <c:pt idx="20">
                  <c:v>6.7932807933832668</c:v>
                </c:pt>
                <c:pt idx="21">
                  <c:v>6.4265630271425032</c:v>
                </c:pt>
                <c:pt idx="22">
                  <c:v>6.4426690249743555</c:v>
                </c:pt>
                <c:pt idx="23">
                  <c:v>6.189535465545938</c:v>
                </c:pt>
                <c:pt idx="24">
                  <c:v>7.2333406506775066</c:v>
                </c:pt>
                <c:pt idx="25">
                  <c:v>7.3283169865663513</c:v>
                </c:pt>
                <c:pt idx="26">
                  <c:v>6.5224465974564376</c:v>
                </c:pt>
                <c:pt idx="27">
                  <c:v>18.020392313902615</c:v>
                </c:pt>
                <c:pt idx="28">
                  <c:v>24.124507219175371</c:v>
                </c:pt>
              </c:numCache>
            </c:numRef>
          </c:val>
          <c:extLst>
            <c:ext xmlns:c16="http://schemas.microsoft.com/office/drawing/2014/chart" uri="{C3380CC4-5D6E-409C-BE32-E72D297353CC}">
              <c16:uniqueId val="{00000005-B6E5-4ED7-A5C6-5007FE6B6E2F}"/>
            </c:ext>
          </c:extLst>
        </c:ser>
        <c:ser>
          <c:idx val="6"/>
          <c:order val="6"/>
          <c:tx>
            <c:strRef>
              <c:f>'---Compare options---'!$H$13</c:f>
              <c:strCache>
                <c:ptCount val="1"/>
                <c:pt idx="0">
                  <c:v>USE+DSP</c:v>
                </c:pt>
              </c:strCache>
            </c:strRef>
          </c:tx>
          <c:spPr>
            <a:solidFill>
              <a:srgbClr val="27ACAA"/>
            </a:solidFill>
            <a:ln>
              <a:noFill/>
              <a:prstDash val="solid"/>
            </a:ln>
            <a:effectLst/>
            <a:extLst>
              <a:ext uri="{91240B29-F687-4F45-9708-019B960494DF}">
                <a14:hiddenLine xmlns:a14="http://schemas.microsoft.com/office/drawing/2010/main">
                  <a:solidFill>
                    <a:srgbClr val="27ACAA"/>
                  </a:solidFill>
                  <a:prstDash val="solid"/>
                </a14:hiddenLine>
              </a:ext>
            </a:extLst>
          </c:spPr>
          <c:invertIfNegative val="0"/>
          <c:cat>
            <c:strRef>
              <c:f>'---Compare options---'!$I$6:$AK$6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options---'!$I$13:$AK$13</c:f>
              <c:numCache>
                <c:formatCode>"$"#,##0</c:formatCode>
                <c:ptCount val="29"/>
                <c:pt idx="0">
                  <c:v>-7.4134977039999979E-6</c:v>
                </c:pt>
                <c:pt idx="1">
                  <c:v>-7.3936980440000001E-6</c:v>
                </c:pt>
                <c:pt idx="2">
                  <c:v>-7.4657989859999958E-6</c:v>
                </c:pt>
                <c:pt idx="3">
                  <c:v>-7.4948951629999995E-6</c:v>
                </c:pt>
                <c:pt idx="4">
                  <c:v>-7.5724066959999986E-6</c:v>
                </c:pt>
                <c:pt idx="5">
                  <c:v>2.8340791813059882E-3</c:v>
                </c:pt>
                <c:pt idx="6">
                  <c:v>-7.5304291149999981E-6</c:v>
                </c:pt>
                <c:pt idx="7">
                  <c:v>-5.5797131692231181</c:v>
                </c:pt>
                <c:pt idx="8">
                  <c:v>-7.4982533940000008E-6</c:v>
                </c:pt>
                <c:pt idx="9">
                  <c:v>-7.4971236399999991E-6</c:v>
                </c:pt>
                <c:pt idx="10">
                  <c:v>-7.4612104869999986E-6</c:v>
                </c:pt>
                <c:pt idx="11">
                  <c:v>-7.4989115659999993E-6</c:v>
                </c:pt>
                <c:pt idx="12">
                  <c:v>-4.4770045822592834</c:v>
                </c:pt>
                <c:pt idx="13">
                  <c:v>-4.0516696103437992E-2</c:v>
                </c:pt>
                <c:pt idx="14">
                  <c:v>1.5963989913771193</c:v>
                </c:pt>
                <c:pt idx="15">
                  <c:v>5.2475271660738105</c:v>
                </c:pt>
                <c:pt idx="16">
                  <c:v>1.8473191949362664</c:v>
                </c:pt>
                <c:pt idx="17">
                  <c:v>-1.6592431360922005E-2</c:v>
                </c:pt>
                <c:pt idx="18">
                  <c:v>-6.6907981193239099</c:v>
                </c:pt>
                <c:pt idx="19">
                  <c:v>-1.5185968345124383</c:v>
                </c:pt>
                <c:pt idx="20">
                  <c:v>-1.3678307030477298E-2</c:v>
                </c:pt>
                <c:pt idx="21">
                  <c:v>0.18250448597151217</c:v>
                </c:pt>
                <c:pt idx="22">
                  <c:v>1.1123044972149019</c:v>
                </c:pt>
                <c:pt idx="23">
                  <c:v>10.559644693356651</c:v>
                </c:pt>
                <c:pt idx="24">
                  <c:v>-1.1021009305431544</c:v>
                </c:pt>
                <c:pt idx="25">
                  <c:v>-0.60824430612611469</c:v>
                </c:pt>
                <c:pt idx="26">
                  <c:v>1.1185055915917019E-2</c:v>
                </c:pt>
                <c:pt idx="27">
                  <c:v>-1.2392160892418196</c:v>
                </c:pt>
                <c:pt idx="28">
                  <c:v>0.81639246400566023</c:v>
                </c:pt>
              </c:numCache>
            </c:numRef>
          </c:val>
          <c:extLst>
            <c:ext xmlns:c16="http://schemas.microsoft.com/office/drawing/2014/chart" uri="{C3380CC4-5D6E-409C-BE32-E72D297353CC}">
              <c16:uniqueId val="{00000006-B6E5-4ED7-A5C6-5007FE6B6E2F}"/>
            </c:ext>
          </c:extLst>
        </c:ser>
        <c:ser>
          <c:idx val="7"/>
          <c:order val="7"/>
          <c:tx>
            <c:strRef>
              <c:f>'---Compare options---'!$H$14</c:f>
              <c:strCache>
                <c:ptCount val="1"/>
                <c:pt idx="0">
                  <c:v>SyncCon</c:v>
                </c:pt>
              </c:strCache>
            </c:strRef>
          </c:tx>
          <c:spPr>
            <a:solidFill>
              <a:srgbClr val="9C82D4"/>
            </a:solidFill>
            <a:ln>
              <a:noFill/>
              <a:prstDash val="solid"/>
            </a:ln>
            <a:effectLst/>
            <a:extLst>
              <a:ext uri="{91240B29-F687-4F45-9708-019B960494DF}">
                <a14:hiddenLine xmlns:a14="http://schemas.microsoft.com/office/drawing/2010/main">
                  <a:solidFill>
                    <a:srgbClr val="9C82D4"/>
                  </a:solidFill>
                  <a:prstDash val="solid"/>
                </a14:hiddenLine>
              </a:ext>
            </a:extLst>
          </c:spPr>
          <c:invertIfNegative val="0"/>
          <c:cat>
            <c:strRef>
              <c:f>'---Compare options---'!$I$6:$AK$6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options---'!$I$14:$AK$14</c:f>
              <c:numCache>
                <c:formatCode>"$"#,##0</c:formatCode>
                <c:ptCount val="29"/>
                <c:pt idx="0">
                  <c:v>8.2984279972833969E-5</c:v>
                </c:pt>
                <c:pt idx="1">
                  <c:v>-2.2986275797170039E-2</c:v>
                </c:pt>
                <c:pt idx="2">
                  <c:v>-6.3030206094354974E-2</c:v>
                </c:pt>
                <c:pt idx="3">
                  <c:v>-2.0527780235079298</c:v>
                </c:pt>
                <c:pt idx="4">
                  <c:v>-2.0646284964018506</c:v>
                </c:pt>
                <c:pt idx="5">
                  <c:v>-3.5437481518519509</c:v>
                </c:pt>
                <c:pt idx="6">
                  <c:v>-4.0895345276322583</c:v>
                </c:pt>
                <c:pt idx="7">
                  <c:v>-3.9752516513081302</c:v>
                </c:pt>
                <c:pt idx="8">
                  <c:v>-3.9224018853822415</c:v>
                </c:pt>
                <c:pt idx="9">
                  <c:v>-3.7871370550425691</c:v>
                </c:pt>
                <c:pt idx="10">
                  <c:v>-3.7316722872439403</c:v>
                </c:pt>
                <c:pt idx="11">
                  <c:v>-3.5320117551917702</c:v>
                </c:pt>
                <c:pt idx="12">
                  <c:v>-3.4657894074121796</c:v>
                </c:pt>
                <c:pt idx="13">
                  <c:v>-3.2247548519695792</c:v>
                </c:pt>
                <c:pt idx="14">
                  <c:v>-3.2686909691653692</c:v>
                </c:pt>
                <c:pt idx="15">
                  <c:v>-3.1182344108796696</c:v>
                </c:pt>
                <c:pt idx="16">
                  <c:v>-3.3366534334226507</c:v>
                </c:pt>
                <c:pt idx="17">
                  <c:v>-3.2224714424418006</c:v>
                </c:pt>
                <c:pt idx="18">
                  <c:v>-3.119690599840141</c:v>
                </c:pt>
                <c:pt idx="19">
                  <c:v>-2.9400865011353692</c:v>
                </c:pt>
                <c:pt idx="20">
                  <c:v>-2.8669274714868589</c:v>
                </c:pt>
                <c:pt idx="21">
                  <c:v>-2.6640579005128595</c:v>
                </c:pt>
                <c:pt idx="22">
                  <c:v>-2.2580488190531005</c:v>
                </c:pt>
                <c:pt idx="23">
                  <c:v>-2.4727685792325791</c:v>
                </c:pt>
                <c:pt idx="24">
                  <c:v>-2.2881654797095909</c:v>
                </c:pt>
                <c:pt idx="25">
                  <c:v>-2.2752381989307779</c:v>
                </c:pt>
                <c:pt idx="26">
                  <c:v>-2.200029753801922</c:v>
                </c:pt>
                <c:pt idx="27">
                  <c:v>-2.1636101162237065</c:v>
                </c:pt>
                <c:pt idx="28">
                  <c:v>-1.9476382166722168</c:v>
                </c:pt>
              </c:numCache>
            </c:numRef>
          </c:val>
          <c:extLst>
            <c:ext xmlns:c16="http://schemas.microsoft.com/office/drawing/2014/chart" uri="{C3380CC4-5D6E-409C-BE32-E72D297353CC}">
              <c16:uniqueId val="{00000007-B6E5-4ED7-A5C6-5007FE6B6E2F}"/>
            </c:ext>
          </c:extLst>
        </c:ser>
        <c:ser>
          <c:idx val="8"/>
          <c:order val="8"/>
          <c:tx>
            <c:strRef>
              <c:f>'---Compare options---'!$H$15</c:f>
              <c:strCache>
                <c:ptCount val="1"/>
                <c:pt idx="0">
                  <c:v>System Strength</c:v>
                </c:pt>
              </c:strCache>
            </c:strRef>
          </c:tx>
          <c:spPr>
            <a:solidFill>
              <a:schemeClr val="accent3">
                <a:lumMod val="60000"/>
              </a:schemeClr>
            </a:solidFill>
            <a:ln>
              <a:noFill/>
            </a:ln>
            <a:effectLst/>
          </c:spPr>
          <c:invertIfNegative val="0"/>
          <c:cat>
            <c:strRef>
              <c:f>'---Compare options---'!$I$6:$AK$6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options---'!$I$15:$AK$15</c:f>
              <c:numCache>
                <c:formatCode>"$"#,##0</c:formatCode>
                <c:ptCount val="29"/>
                <c:pt idx="0">
                  <c:v>-5.6280738168569606E-7</c:v>
                </c:pt>
                <c:pt idx="1">
                  <c:v>-5.9833804107256583E-7</c:v>
                </c:pt>
                <c:pt idx="2">
                  <c:v>-5.8503633749751317E-7</c:v>
                </c:pt>
                <c:pt idx="3">
                  <c:v>2.946543137900335E-4</c:v>
                </c:pt>
                <c:pt idx="4">
                  <c:v>4.8526024600432718E-3</c:v>
                </c:pt>
                <c:pt idx="5">
                  <c:v>-0.31726031102531216</c:v>
                </c:pt>
                <c:pt idx="6">
                  <c:v>-0.16274729008183023</c:v>
                </c:pt>
                <c:pt idx="7">
                  <c:v>-9.0628973915764618E-2</c:v>
                </c:pt>
                <c:pt idx="8">
                  <c:v>-8.7311179592265947E-2</c:v>
                </c:pt>
                <c:pt idx="9">
                  <c:v>-8.0381474088373581E-2</c:v>
                </c:pt>
                <c:pt idx="10">
                  <c:v>-9.0566630341614648E-2</c:v>
                </c:pt>
                <c:pt idx="11">
                  <c:v>-7.9517200649417641E-2</c:v>
                </c:pt>
                <c:pt idx="12">
                  <c:v>-6.9389323913102999E-2</c:v>
                </c:pt>
                <c:pt idx="13">
                  <c:v>-5.9896439184238259E-2</c:v>
                </c:pt>
                <c:pt idx="14">
                  <c:v>-5.1142734407416353E-2</c:v>
                </c:pt>
                <c:pt idx="15">
                  <c:v>-4.2681130680908612E-2</c:v>
                </c:pt>
                <c:pt idx="16">
                  <c:v>0.53875009673693053</c:v>
                </c:pt>
                <c:pt idx="17">
                  <c:v>0.50929789009478188</c:v>
                </c:pt>
                <c:pt idx="18">
                  <c:v>0.73726007285367445</c:v>
                </c:pt>
                <c:pt idx="19">
                  <c:v>0.2744503947805515</c:v>
                </c:pt>
                <c:pt idx="20">
                  <c:v>0.170543470505223</c:v>
                </c:pt>
                <c:pt idx="21">
                  <c:v>0.28770733809997545</c:v>
                </c:pt>
                <c:pt idx="22">
                  <c:v>0.49576113078687922</c:v>
                </c:pt>
                <c:pt idx="23">
                  <c:v>0.51362618625230605</c:v>
                </c:pt>
                <c:pt idx="24">
                  <c:v>0.60412731411618004</c:v>
                </c:pt>
                <c:pt idx="25">
                  <c:v>0.59059644996974747</c:v>
                </c:pt>
                <c:pt idx="26">
                  <c:v>0.5579307588941701</c:v>
                </c:pt>
                <c:pt idx="27">
                  <c:v>2.1340305946122973</c:v>
                </c:pt>
                <c:pt idx="28">
                  <c:v>2.4343494346189618</c:v>
                </c:pt>
              </c:numCache>
            </c:numRef>
          </c:val>
          <c:extLst>
            <c:ext xmlns:c16="http://schemas.microsoft.com/office/drawing/2014/chart" uri="{C3380CC4-5D6E-409C-BE32-E72D297353CC}">
              <c16:uniqueId val="{00000008-B6E5-4ED7-A5C6-5007FE6B6E2F}"/>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Annual market benefits
($m, discounted to 1 July 2020)</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options---'!$H$47</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options---'!$I$46:$AK$46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options---'!$I$47:$AK$47</c:f>
              <c:numCache>
                <c:formatCode>#,##0</c:formatCode>
                <c:ptCount val="29"/>
                <c:pt idx="0">
                  <c:v>1.0000003385357559E-5</c:v>
                </c:pt>
                <c:pt idx="1">
                  <c:v>0.40557999999145977</c:v>
                </c:pt>
                <c:pt idx="2">
                  <c:v>0.45394999999552965</c:v>
                </c:pt>
                <c:pt idx="3">
                  <c:v>2087.98866399283</c:v>
                </c:pt>
                <c:pt idx="4">
                  <c:v>2710.0644579174987</c:v>
                </c:pt>
                <c:pt idx="5">
                  <c:v>3226.9593302313588</c:v>
                </c:pt>
                <c:pt idx="6">
                  <c:v>1307.4798033893239</c:v>
                </c:pt>
                <c:pt idx="7">
                  <c:v>811.16509577308898</c:v>
                </c:pt>
                <c:pt idx="8">
                  <c:v>-1305.4641759310616</c:v>
                </c:pt>
                <c:pt idx="9">
                  <c:v>-610.07261774137442</c:v>
                </c:pt>
                <c:pt idx="10">
                  <c:v>138.46126370795901</c:v>
                </c:pt>
                <c:pt idx="11">
                  <c:v>-318.31625094688934</c:v>
                </c:pt>
                <c:pt idx="12">
                  <c:v>-242.53677514049923</c:v>
                </c:pt>
                <c:pt idx="13">
                  <c:v>-204.57713015685658</c:v>
                </c:pt>
                <c:pt idx="14">
                  <c:v>268.90631758287418</c:v>
                </c:pt>
                <c:pt idx="15">
                  <c:v>50.843218312813406</c:v>
                </c:pt>
                <c:pt idx="16">
                  <c:v>94.005600000011327</c:v>
                </c:pt>
                <c:pt idx="17">
                  <c:v>383.20320000001084</c:v>
                </c:pt>
                <c:pt idx="18">
                  <c:v>919.35220000000118</c:v>
                </c:pt>
                <c:pt idx="19">
                  <c:v>320.26169999999911</c:v>
                </c:pt>
                <c:pt idx="20">
                  <c:v>399.63670000001002</c:v>
                </c:pt>
                <c:pt idx="21">
                  <c:v>311.19150000000445</c:v>
                </c:pt>
                <c:pt idx="22">
                  <c:v>86.404399999999441</c:v>
                </c:pt>
                <c:pt idx="23">
                  <c:v>293.75020000000222</c:v>
                </c:pt>
                <c:pt idx="24">
                  <c:v>275.09230000000025</c:v>
                </c:pt>
                <c:pt idx="25">
                  <c:v>97.296099999999569</c:v>
                </c:pt>
                <c:pt idx="26">
                  <c:v>38.208799999989424</c:v>
                </c:pt>
                <c:pt idx="27">
                  <c:v>58.048899999999776</c:v>
                </c:pt>
                <c:pt idx="28">
                  <c:v>58.488200000000688</c:v>
                </c:pt>
              </c:numCache>
            </c:numRef>
          </c:val>
          <c:extLst>
            <c:ext xmlns:c16="http://schemas.microsoft.com/office/drawing/2014/chart" uri="{C3380CC4-5D6E-409C-BE32-E72D297353CC}">
              <c16:uniqueId val="{00000000-7A24-4454-8134-71434F4CFDC3}"/>
            </c:ext>
          </c:extLst>
        </c:ser>
        <c:ser>
          <c:idx val="1"/>
          <c:order val="1"/>
          <c:tx>
            <c:strRef>
              <c:f>'---Compare options---'!$H$48</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options---'!$I$46:$AK$46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options---'!$I$48:$AK$48</c:f>
              <c:numCache>
                <c:formatCode>#,##0</c:formatCode>
                <c:ptCount val="29"/>
                <c:pt idx="0">
                  <c:v>6.3499999996565748E-2</c:v>
                </c:pt>
                <c:pt idx="1">
                  <c:v>180.72379999998157</c:v>
                </c:pt>
                <c:pt idx="2">
                  <c:v>233.29019999999946</c:v>
                </c:pt>
                <c:pt idx="3">
                  <c:v>-2442.9748241444941</c:v>
                </c:pt>
                <c:pt idx="4">
                  <c:v>-2783.4386552599026</c:v>
                </c:pt>
                <c:pt idx="5">
                  <c:v>-4353.6163481258554</c:v>
                </c:pt>
                <c:pt idx="6">
                  <c:v>-5585.9379991199767</c:v>
                </c:pt>
                <c:pt idx="7">
                  <c:v>-4934.7189440439615</c:v>
                </c:pt>
                <c:pt idx="8">
                  <c:v>-5523.5299359259916</c:v>
                </c:pt>
                <c:pt idx="9">
                  <c:v>-5759.0423426594916</c:v>
                </c:pt>
                <c:pt idx="10">
                  <c:v>-5739.3706834766163</c:v>
                </c:pt>
                <c:pt idx="11">
                  <c:v>-5608.9254953346008</c:v>
                </c:pt>
                <c:pt idx="12">
                  <c:v>-5817.9047746683991</c:v>
                </c:pt>
                <c:pt idx="13">
                  <c:v>-6176.6621689779877</c:v>
                </c:pt>
                <c:pt idx="14">
                  <c:v>-6415.6546630512967</c:v>
                </c:pt>
                <c:pt idx="15">
                  <c:v>-6179.2384127286896</c:v>
                </c:pt>
                <c:pt idx="16">
                  <c:v>-6158.140331659004</c:v>
                </c:pt>
                <c:pt idx="17">
                  <c:v>-5769.6452961534906</c:v>
                </c:pt>
                <c:pt idx="18">
                  <c:v>-4570.6799879392001</c:v>
                </c:pt>
                <c:pt idx="19">
                  <c:v>-6304.2266502582897</c:v>
                </c:pt>
                <c:pt idx="20">
                  <c:v>-6313.3705627093877</c:v>
                </c:pt>
                <c:pt idx="21">
                  <c:v>-5893.0522507433998</c:v>
                </c:pt>
                <c:pt idx="22">
                  <c:v>-5850.5961525030016</c:v>
                </c:pt>
                <c:pt idx="23">
                  <c:v>-5668.827728476399</c:v>
                </c:pt>
                <c:pt idx="24">
                  <c:v>-5465.2311158046032</c:v>
                </c:pt>
                <c:pt idx="25">
                  <c:v>-5879.9274600534009</c:v>
                </c:pt>
                <c:pt idx="26">
                  <c:v>-5882.0757564320093</c:v>
                </c:pt>
                <c:pt idx="27">
                  <c:v>0</c:v>
                </c:pt>
                <c:pt idx="28">
                  <c:v>0</c:v>
                </c:pt>
              </c:numCache>
            </c:numRef>
          </c:val>
          <c:extLst>
            <c:ext xmlns:c16="http://schemas.microsoft.com/office/drawing/2014/chart" uri="{C3380CC4-5D6E-409C-BE32-E72D297353CC}">
              <c16:uniqueId val="{00000001-7A24-4454-8134-71434F4CFDC3}"/>
            </c:ext>
          </c:extLst>
        </c:ser>
        <c:ser>
          <c:idx val="2"/>
          <c:order val="2"/>
          <c:tx>
            <c:strRef>
              <c:f>'---Compare options---'!$H$49</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options---'!$I$46:$AK$46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options---'!$I$49:$AK$49</c:f>
              <c:numCache>
                <c:formatCode>#,##0</c:formatCode>
                <c:ptCount val="29"/>
                <c:pt idx="0">
                  <c:v>4.6591983846155927E-5</c:v>
                </c:pt>
                <c:pt idx="1">
                  <c:v>4.645657691071392E-5</c:v>
                </c:pt>
                <c:pt idx="2">
                  <c:v>9.8700941180140944E-6</c:v>
                </c:pt>
                <c:pt idx="3">
                  <c:v>-12.527228253872863</c:v>
                </c:pt>
                <c:pt idx="4">
                  <c:v>-8.3106621995318619</c:v>
                </c:pt>
                <c:pt idx="5">
                  <c:v>-5.6521323749138901</c:v>
                </c:pt>
                <c:pt idx="6">
                  <c:v>12.962036782729683</c:v>
                </c:pt>
                <c:pt idx="7">
                  <c:v>71.056960791071106</c:v>
                </c:pt>
                <c:pt idx="8">
                  <c:v>22.349354726105958</c:v>
                </c:pt>
                <c:pt idx="9">
                  <c:v>13.862443224929393</c:v>
                </c:pt>
                <c:pt idx="10">
                  <c:v>34.589145705783494</c:v>
                </c:pt>
                <c:pt idx="11">
                  <c:v>-125.76623539278876</c:v>
                </c:pt>
                <c:pt idx="12">
                  <c:v>-34.460941123587645</c:v>
                </c:pt>
                <c:pt idx="13">
                  <c:v>-341.44825322814131</c:v>
                </c:pt>
                <c:pt idx="14">
                  <c:v>-4.611313633181453</c:v>
                </c:pt>
                <c:pt idx="15">
                  <c:v>-20.435288902913953</c:v>
                </c:pt>
                <c:pt idx="16">
                  <c:v>-99.377994383068199</c:v>
                </c:pt>
                <c:pt idx="17">
                  <c:v>-509.41388283261176</c:v>
                </c:pt>
                <c:pt idx="18">
                  <c:v>-571.97789195569112</c:v>
                </c:pt>
                <c:pt idx="19">
                  <c:v>-57.767493697029295</c:v>
                </c:pt>
                <c:pt idx="20">
                  <c:v>-95.981610143694525</c:v>
                </c:pt>
                <c:pt idx="21">
                  <c:v>-321.99996339844529</c:v>
                </c:pt>
                <c:pt idx="22">
                  <c:v>-5.1005940046070464</c:v>
                </c:pt>
                <c:pt idx="23">
                  <c:v>-106.28247900017959</c:v>
                </c:pt>
                <c:pt idx="24">
                  <c:v>-16.75618985521146</c:v>
                </c:pt>
                <c:pt idx="25">
                  <c:v>1.9286995427592046E-4</c:v>
                </c:pt>
                <c:pt idx="26">
                  <c:v>2.0592748967374064E-4</c:v>
                </c:pt>
                <c:pt idx="27">
                  <c:v>2.2714289525538334E-4</c:v>
                </c:pt>
                <c:pt idx="28">
                  <c:v>2.2371153102085373E-4</c:v>
                </c:pt>
              </c:numCache>
            </c:numRef>
          </c:val>
          <c:extLst>
            <c:ext xmlns:c16="http://schemas.microsoft.com/office/drawing/2014/chart" uri="{C3380CC4-5D6E-409C-BE32-E72D297353CC}">
              <c16:uniqueId val="{00000002-7A24-4454-8134-71434F4CFDC3}"/>
            </c:ext>
          </c:extLst>
        </c:ser>
        <c:ser>
          <c:idx val="3"/>
          <c:order val="3"/>
          <c:tx>
            <c:strRef>
              <c:f>'---Compare options---'!$H$50</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options---'!$I$46:$AK$46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options---'!$I$50:$AK$50</c:f>
              <c:numCache>
                <c:formatCode>#,##0</c:formatCode>
                <c:ptCount val="29"/>
                <c:pt idx="0">
                  <c:v>3.6999999792897142E-6</c:v>
                </c:pt>
                <c:pt idx="1">
                  <c:v>2.0746185782627435E-6</c:v>
                </c:pt>
                <c:pt idx="2">
                  <c:v>1.7999999499807018E-6</c:v>
                </c:pt>
                <c:pt idx="3">
                  <c:v>4.9865633999999943</c:v>
                </c:pt>
                <c:pt idx="4">
                  <c:v>1.3783628000000192</c:v>
                </c:pt>
                <c:pt idx="5">
                  <c:v>6.1050711999999976</c:v>
                </c:pt>
                <c:pt idx="6">
                  <c:v>0.38419439999998417</c:v>
                </c:pt>
                <c:pt idx="7">
                  <c:v>4.8847340000000088</c:v>
                </c:pt>
                <c:pt idx="8">
                  <c:v>2.8330558734523947E-6</c:v>
                </c:pt>
                <c:pt idx="9">
                  <c:v>-1.5254239100796951</c:v>
                </c:pt>
                <c:pt idx="10">
                  <c:v>-0.79657170000001543</c:v>
                </c:pt>
                <c:pt idx="11">
                  <c:v>-1.3677590000000066</c:v>
                </c:pt>
                <c:pt idx="12">
                  <c:v>-3.1451362000000245</c:v>
                </c:pt>
                <c:pt idx="13">
                  <c:v>-1.1650635000000023</c:v>
                </c:pt>
                <c:pt idx="14">
                  <c:v>-4.5312339999999978</c:v>
                </c:pt>
                <c:pt idx="15">
                  <c:v>-2.6495649999999955</c:v>
                </c:pt>
                <c:pt idx="16">
                  <c:v>-6.4105789999999985</c:v>
                </c:pt>
                <c:pt idx="17">
                  <c:v>-7.8683419999999842</c:v>
                </c:pt>
                <c:pt idx="18">
                  <c:v>-0.95406000000001256</c:v>
                </c:pt>
                <c:pt idx="19">
                  <c:v>-1.8297850000000011</c:v>
                </c:pt>
                <c:pt idx="20">
                  <c:v>0</c:v>
                </c:pt>
                <c:pt idx="21">
                  <c:v>-17.670185000000004</c:v>
                </c:pt>
                <c:pt idx="22">
                  <c:v>-2.3920749999999913</c:v>
                </c:pt>
                <c:pt idx="23">
                  <c:v>-8.3942399999999964</c:v>
                </c:pt>
                <c:pt idx="24">
                  <c:v>-13.645540000000011</c:v>
                </c:pt>
                <c:pt idx="25">
                  <c:v>0</c:v>
                </c:pt>
                <c:pt idx="26">
                  <c:v>0</c:v>
                </c:pt>
                <c:pt idx="27">
                  <c:v>0</c:v>
                </c:pt>
                <c:pt idx="28">
                  <c:v>0</c:v>
                </c:pt>
              </c:numCache>
            </c:numRef>
          </c:val>
          <c:extLst>
            <c:ext xmlns:c16="http://schemas.microsoft.com/office/drawing/2014/chart" uri="{C3380CC4-5D6E-409C-BE32-E72D297353CC}">
              <c16:uniqueId val="{00000003-7A24-4454-8134-71434F4CFDC3}"/>
            </c:ext>
          </c:extLst>
        </c:ser>
        <c:ser>
          <c:idx val="4"/>
          <c:order val="4"/>
          <c:tx>
            <c:strRef>
              <c:f>'---Compare options---'!$H$51</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options---'!$I$46:$AK$46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options---'!$I$51:$AK$51</c:f>
              <c:numCache>
                <c:formatCode>#,##0</c:formatCode>
                <c:ptCount val="29"/>
                <c:pt idx="0">
                  <c:v>7.1707934935716366E-5</c:v>
                </c:pt>
                <c:pt idx="1">
                  <c:v>7.3048698023825409E-5</c:v>
                </c:pt>
                <c:pt idx="2">
                  <c:v>8.434810889923483E-5</c:v>
                </c:pt>
                <c:pt idx="3">
                  <c:v>-4.7303922494583546</c:v>
                </c:pt>
                <c:pt idx="4">
                  <c:v>-0.72255656673600832</c:v>
                </c:pt>
                <c:pt idx="5">
                  <c:v>12.075281417494125</c:v>
                </c:pt>
                <c:pt idx="6">
                  <c:v>2.6942665912354613E-2</c:v>
                </c:pt>
                <c:pt idx="7">
                  <c:v>16.574554148637816</c:v>
                </c:pt>
                <c:pt idx="8">
                  <c:v>1.7852304416843299</c:v>
                </c:pt>
                <c:pt idx="9">
                  <c:v>0.16793781202811875</c:v>
                </c:pt>
                <c:pt idx="10">
                  <c:v>0.75892053227005984</c:v>
                </c:pt>
                <c:pt idx="11">
                  <c:v>3.2300676835704678</c:v>
                </c:pt>
                <c:pt idx="12">
                  <c:v>0.27902476111200514</c:v>
                </c:pt>
                <c:pt idx="13">
                  <c:v>-0.92935093921072109</c:v>
                </c:pt>
                <c:pt idx="14">
                  <c:v>-14.012984066185268</c:v>
                </c:pt>
                <c:pt idx="15">
                  <c:v>-8.4373534282358662</c:v>
                </c:pt>
                <c:pt idx="16">
                  <c:v>-11.298827798358587</c:v>
                </c:pt>
                <c:pt idx="17">
                  <c:v>-111.04292217272049</c:v>
                </c:pt>
                <c:pt idx="18">
                  <c:v>-332.48751148450413</c:v>
                </c:pt>
                <c:pt idx="19">
                  <c:v>-224.99421653214222</c:v>
                </c:pt>
                <c:pt idx="20">
                  <c:v>-118.90416283824447</c:v>
                </c:pt>
                <c:pt idx="21">
                  <c:v>-133.58238720259641</c:v>
                </c:pt>
                <c:pt idx="22">
                  <c:v>-359.45760873612221</c:v>
                </c:pt>
                <c:pt idx="23">
                  <c:v>-132.27864764700337</c:v>
                </c:pt>
                <c:pt idx="24">
                  <c:v>-172.53887437744061</c:v>
                </c:pt>
                <c:pt idx="25">
                  <c:v>-217.75858273593326</c:v>
                </c:pt>
                <c:pt idx="26">
                  <c:v>-281.94467163532363</c:v>
                </c:pt>
                <c:pt idx="27">
                  <c:v>-1290.3616046265201</c:v>
                </c:pt>
                <c:pt idx="28">
                  <c:v>-1283.7882190754685</c:v>
                </c:pt>
              </c:numCache>
            </c:numRef>
          </c:val>
          <c:extLst>
            <c:ext xmlns:c16="http://schemas.microsoft.com/office/drawing/2014/chart" uri="{C3380CC4-5D6E-409C-BE32-E72D297353CC}">
              <c16:uniqueId val="{00000004-7A24-4454-8134-71434F4CFDC3}"/>
            </c:ext>
          </c:extLst>
        </c:ser>
        <c:ser>
          <c:idx val="5"/>
          <c:order val="5"/>
          <c:tx>
            <c:strRef>
              <c:f>'---Compare options---'!$H$52</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options---'!$I$46:$AK$46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options---'!$I$52:$AK$52</c:f>
              <c:numCache>
                <c:formatCode>#,##0</c:formatCode>
                <c:ptCount val="29"/>
                <c:pt idx="0">
                  <c:v>1.3811679999962507</c:v>
                </c:pt>
                <c:pt idx="1">
                  <c:v>-179.68669399999999</c:v>
                </c:pt>
                <c:pt idx="2">
                  <c:v>-238.65008800000214</c:v>
                </c:pt>
                <c:pt idx="3">
                  <c:v>216.81216700000186</c:v>
                </c:pt>
                <c:pt idx="4">
                  <c:v>9.5611209999988205</c:v>
                </c:pt>
                <c:pt idx="5">
                  <c:v>107.67928143400059</c:v>
                </c:pt>
                <c:pt idx="6">
                  <c:v>3718.4895795562625</c:v>
                </c:pt>
                <c:pt idx="7">
                  <c:v>3694.7069407524014</c:v>
                </c:pt>
                <c:pt idx="8">
                  <c:v>6051.6096804484769</c:v>
                </c:pt>
                <c:pt idx="9">
                  <c:v>5438.1401540834686</c:v>
                </c:pt>
                <c:pt idx="10">
                  <c:v>4555.4827963847256</c:v>
                </c:pt>
                <c:pt idx="11">
                  <c:v>4888.6304332579002</c:v>
                </c:pt>
                <c:pt idx="12">
                  <c:v>4739.9244703584172</c:v>
                </c:pt>
                <c:pt idx="13">
                  <c:v>5655.5610137080002</c:v>
                </c:pt>
                <c:pt idx="14">
                  <c:v>4805.0776860818005</c:v>
                </c:pt>
                <c:pt idx="15">
                  <c:v>4739.5880006543812</c:v>
                </c:pt>
                <c:pt idx="16">
                  <c:v>6366.0604049941376</c:v>
                </c:pt>
                <c:pt idx="17">
                  <c:v>5859.9439249904772</c:v>
                </c:pt>
                <c:pt idx="18">
                  <c:v>5284.6956512814031</c:v>
                </c:pt>
                <c:pt idx="19">
                  <c:v>5667.2640342748637</c:v>
                </c:pt>
                <c:pt idx="20">
                  <c:v>5135.106874095597</c:v>
                </c:pt>
                <c:pt idx="21">
                  <c:v>5269.6759984696546</c:v>
                </c:pt>
                <c:pt idx="22">
                  <c:v>6303.0576950206705</c:v>
                </c:pt>
                <c:pt idx="23">
                  <c:v>5448.5708795364999</c:v>
                </c:pt>
                <c:pt idx="24">
                  <c:v>5657.9536226068994</c:v>
                </c:pt>
                <c:pt idx="25">
                  <c:v>6086.5016637560493</c:v>
                </c:pt>
                <c:pt idx="26">
                  <c:v>5421.4329404587979</c:v>
                </c:pt>
                <c:pt idx="27">
                  <c:v>4962.4196237432252</c:v>
                </c:pt>
                <c:pt idx="28">
                  <c:v>5007.3880908754181</c:v>
                </c:pt>
              </c:numCache>
            </c:numRef>
          </c:val>
          <c:extLst>
            <c:ext xmlns:c16="http://schemas.microsoft.com/office/drawing/2014/chart" uri="{C3380CC4-5D6E-409C-BE32-E72D297353CC}">
              <c16:uniqueId val="{00000005-7A24-4454-8134-71434F4CFDC3}"/>
            </c:ext>
          </c:extLst>
        </c:ser>
        <c:ser>
          <c:idx val="6"/>
          <c:order val="6"/>
          <c:tx>
            <c:strRef>
              <c:f>'---Compare options---'!$H$53</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options---'!$I$46:$AK$46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options---'!$I$53:$AK$53</c:f>
              <c:numCache>
                <c:formatCode>#,##0</c:formatCode>
                <c:ptCount val="29"/>
                <c:pt idx="0">
                  <c:v>1.2976097495993599E-3</c:v>
                </c:pt>
                <c:pt idx="1">
                  <c:v>1.5304867483791895E-3</c:v>
                </c:pt>
                <c:pt idx="2">
                  <c:v>5.0458007972338237E-3</c:v>
                </c:pt>
                <c:pt idx="3">
                  <c:v>92.094708314136369</c:v>
                </c:pt>
                <c:pt idx="4">
                  <c:v>125.17352260208281</c:v>
                </c:pt>
                <c:pt idx="5">
                  <c:v>1004.157230557852</c:v>
                </c:pt>
                <c:pt idx="6">
                  <c:v>508.86849036950298</c:v>
                </c:pt>
                <c:pt idx="7">
                  <c:v>-412.95605554298527</c:v>
                </c:pt>
                <c:pt idx="8">
                  <c:v>-227.66850287103443</c:v>
                </c:pt>
                <c:pt idx="9">
                  <c:v>-85.476922454799933</c:v>
                </c:pt>
                <c:pt idx="10">
                  <c:v>-235.10660033900785</c:v>
                </c:pt>
                <c:pt idx="11">
                  <c:v>-239.3286673186667</c:v>
                </c:pt>
                <c:pt idx="12">
                  <c:v>-153.09205861826922</c:v>
                </c:pt>
                <c:pt idx="13">
                  <c:v>33.225204310176196</c:v>
                </c:pt>
                <c:pt idx="14">
                  <c:v>110.9655335409916</c:v>
                </c:pt>
                <c:pt idx="15">
                  <c:v>114.52938666350383</c:v>
                </c:pt>
                <c:pt idx="16">
                  <c:v>-921.84531803178834</c:v>
                </c:pt>
                <c:pt idx="17">
                  <c:v>-765.62088376472821</c:v>
                </c:pt>
                <c:pt idx="18">
                  <c:v>-1520.3409495028827</c:v>
                </c:pt>
                <c:pt idx="19">
                  <c:v>-291.97186091334152</c:v>
                </c:pt>
                <c:pt idx="20">
                  <c:v>41.100265124667203</c:v>
                </c:pt>
                <c:pt idx="21">
                  <c:v>666.92564533109544</c:v>
                </c:pt>
                <c:pt idx="22">
                  <c:v>-371.56604284957575</c:v>
                </c:pt>
                <c:pt idx="23">
                  <c:v>-108.57729477042449</c:v>
                </c:pt>
                <c:pt idx="24">
                  <c:v>119.80919809933403</c:v>
                </c:pt>
                <c:pt idx="25">
                  <c:v>443.73978441629151</c:v>
                </c:pt>
                <c:pt idx="26">
                  <c:v>646.79529874048603</c:v>
                </c:pt>
                <c:pt idx="27">
                  <c:v>-1629.823705780349</c:v>
                </c:pt>
                <c:pt idx="28">
                  <c:v>-1167.036044970795</c:v>
                </c:pt>
              </c:numCache>
            </c:numRef>
          </c:val>
          <c:extLst>
            <c:ext xmlns:c16="http://schemas.microsoft.com/office/drawing/2014/chart" uri="{C3380CC4-5D6E-409C-BE32-E72D297353CC}">
              <c16:uniqueId val="{00000006-7A24-4454-8134-71434F4CFDC3}"/>
            </c:ext>
          </c:extLst>
        </c:ser>
        <c:ser>
          <c:idx val="7"/>
          <c:order val="7"/>
          <c:tx>
            <c:strRef>
              <c:f>'---Compare options---'!$H$54</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options---'!$I$46:$AK$46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options---'!$I$54:$AK$54</c:f>
              <c:numCache>
                <c:formatCode>#,##0</c:formatCode>
                <c:ptCount val="29"/>
                <c:pt idx="0">
                  <c:v>7.67628881658311E-3</c:v>
                </c:pt>
                <c:pt idx="1">
                  <c:v>5.5685416664346121E-3</c:v>
                </c:pt>
                <c:pt idx="2">
                  <c:v>6.5585925789491739E-2</c:v>
                </c:pt>
                <c:pt idx="3">
                  <c:v>-1.1463761256891303E-4</c:v>
                </c:pt>
                <c:pt idx="4">
                  <c:v>1.4847649072180502E-4</c:v>
                </c:pt>
                <c:pt idx="5">
                  <c:v>-262.74633809557054</c:v>
                </c:pt>
                <c:pt idx="6">
                  <c:v>5.7914996489525947</c:v>
                </c:pt>
                <c:pt idx="7">
                  <c:v>811.96824441348144</c:v>
                </c:pt>
                <c:pt idx="8">
                  <c:v>848.11639943232876</c:v>
                </c:pt>
                <c:pt idx="9">
                  <c:v>934.31294838082977</c:v>
                </c:pt>
                <c:pt idx="10">
                  <c:v>1141.096288981109</c:v>
                </c:pt>
                <c:pt idx="11">
                  <c:v>1120.2295143002957</c:v>
                </c:pt>
                <c:pt idx="12">
                  <c:v>1104.5201045496287</c:v>
                </c:pt>
                <c:pt idx="13">
                  <c:v>1037.1846301572223</c:v>
                </c:pt>
                <c:pt idx="14">
                  <c:v>1154.1199509780381</c:v>
                </c:pt>
                <c:pt idx="15">
                  <c:v>1119.6603414341516</c:v>
                </c:pt>
                <c:pt idx="16">
                  <c:v>992.57643004612692</c:v>
                </c:pt>
                <c:pt idx="17">
                  <c:v>1024.1427162547006</c:v>
                </c:pt>
                <c:pt idx="18">
                  <c:v>1083.6157102464713</c:v>
                </c:pt>
                <c:pt idx="19">
                  <c:v>1110.7713847531631</c:v>
                </c:pt>
                <c:pt idx="20">
                  <c:v>1071.5344995807427</c:v>
                </c:pt>
                <c:pt idx="21">
                  <c:v>303.65537748363568</c:v>
                </c:pt>
                <c:pt idx="22">
                  <c:v>380.61427394026396</c:v>
                </c:pt>
                <c:pt idx="23">
                  <c:v>436.21678311112191</c:v>
                </c:pt>
                <c:pt idx="24">
                  <c:v>-89.832200457793078</c:v>
                </c:pt>
                <c:pt idx="25">
                  <c:v>-258.30741125623899</c:v>
                </c:pt>
                <c:pt idx="26">
                  <c:v>262.5887280028328</c:v>
                </c:pt>
                <c:pt idx="27">
                  <c:v>-1908.0081478944194</c:v>
                </c:pt>
                <c:pt idx="28">
                  <c:v>-2330.272294315786</c:v>
                </c:pt>
              </c:numCache>
            </c:numRef>
          </c:val>
          <c:extLst>
            <c:ext xmlns:c16="http://schemas.microsoft.com/office/drawing/2014/chart" uri="{C3380CC4-5D6E-409C-BE32-E72D297353CC}">
              <c16:uniqueId val="{00000007-7A24-4454-8134-71434F4CFDC3}"/>
            </c:ext>
          </c:extLst>
        </c:ser>
        <c:dLbls>
          <c:showLegendKey val="0"/>
          <c:showVal val="0"/>
          <c:showCatName val="0"/>
          <c:showSerName val="0"/>
          <c:showPercent val="0"/>
          <c:showBubbleSize val="0"/>
        </c:dLbls>
        <c:gapWidth val="150"/>
        <c:overlap val="100"/>
        <c:axId val="1534325776"/>
        <c:axId val="1738317216"/>
      </c:barChart>
      <c:lineChart>
        <c:grouping val="standard"/>
        <c:varyColors val="0"/>
        <c:ser>
          <c:idx val="8"/>
          <c:order val="8"/>
          <c:tx>
            <c:strRef>
              <c:f>'---Compare options---'!$H$55</c:f>
              <c:strCache>
                <c:ptCount val="1"/>
                <c:pt idx="0">
                  <c:v>Grid Battery</c:v>
                </c:pt>
              </c:strCache>
            </c:strRef>
          </c:tx>
          <c:spPr>
            <a:ln w="28575" cap="rnd">
              <a:solidFill>
                <a:srgbClr val="724BC3"/>
              </a:solidFill>
              <a:prstDash val="sysDot"/>
              <a:round/>
            </a:ln>
            <a:effectLst/>
          </c:spPr>
          <c:marker>
            <c:symbol val="none"/>
          </c:marker>
          <c:cat>
            <c:strRef>
              <c:f>'---Compare options---'!$I$46:$AK$46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options---'!$I$55:$AK$55</c:f>
              <c:numCache>
                <c:formatCode>#,##0</c:formatCode>
                <c:ptCount val="29"/>
                <c:pt idx="0">
                  <c:v>-0.36262601464540012</c:v>
                </c:pt>
                <c:pt idx="1">
                  <c:v>1.5135271316356693</c:v>
                </c:pt>
                <c:pt idx="2">
                  <c:v>-0.32159677209659776</c:v>
                </c:pt>
                <c:pt idx="3">
                  <c:v>14.208265851697547</c:v>
                </c:pt>
                <c:pt idx="4">
                  <c:v>0.37056998677945785</c:v>
                </c:pt>
                <c:pt idx="5">
                  <c:v>2.9318778427061147</c:v>
                </c:pt>
                <c:pt idx="6">
                  <c:v>-5.2475762766987941</c:v>
                </c:pt>
                <c:pt idx="7">
                  <c:v>-9.9542255872603391</c:v>
                </c:pt>
                <c:pt idx="8">
                  <c:v>-4.918859427552718</c:v>
                </c:pt>
                <c:pt idx="9">
                  <c:v>-7.3619974630670413</c:v>
                </c:pt>
                <c:pt idx="10">
                  <c:v>-19.097444044282099</c:v>
                </c:pt>
                <c:pt idx="11">
                  <c:v>-4.1755314343530472</c:v>
                </c:pt>
                <c:pt idx="12">
                  <c:v>-15.479701772472993</c:v>
                </c:pt>
                <c:pt idx="13">
                  <c:v>-0.80250512626497539</c:v>
                </c:pt>
                <c:pt idx="14">
                  <c:v>-6.6948881153439288</c:v>
                </c:pt>
                <c:pt idx="15">
                  <c:v>-5.3568308966359268</c:v>
                </c:pt>
                <c:pt idx="16">
                  <c:v>110.80900047309024</c:v>
                </c:pt>
                <c:pt idx="17">
                  <c:v>101.44665208927802</c:v>
                </c:pt>
                <c:pt idx="18">
                  <c:v>222.79032767604315</c:v>
                </c:pt>
                <c:pt idx="19">
                  <c:v>131.19900941736478</c:v>
                </c:pt>
                <c:pt idx="20">
                  <c:v>226.13867184581341</c:v>
                </c:pt>
                <c:pt idx="21">
                  <c:v>87.907088378974095</c:v>
                </c:pt>
                <c:pt idx="22">
                  <c:v>60.178945424789617</c:v>
                </c:pt>
                <c:pt idx="23">
                  <c:v>144.16749691349287</c:v>
                </c:pt>
                <c:pt idx="24">
                  <c:v>197.93711380931563</c:v>
                </c:pt>
                <c:pt idx="25">
                  <c:v>214.77545767606807</c:v>
                </c:pt>
                <c:pt idx="26">
                  <c:v>202.01797035667914</c:v>
                </c:pt>
                <c:pt idx="27">
                  <c:v>116.34877707222586</c:v>
                </c:pt>
                <c:pt idx="28">
                  <c:v>133.41796312636779</c:v>
                </c:pt>
              </c:numCache>
            </c:numRef>
          </c:val>
          <c:smooth val="0"/>
          <c:extLst>
            <c:ext xmlns:c16="http://schemas.microsoft.com/office/drawing/2014/chart" uri="{C3380CC4-5D6E-409C-BE32-E72D297353CC}">
              <c16:uniqueId val="{00000008-7A24-4454-8134-71434F4CFDC3}"/>
            </c:ext>
          </c:extLst>
        </c:ser>
        <c:ser>
          <c:idx val="9"/>
          <c:order val="9"/>
          <c:tx>
            <c:strRef>
              <c:f>'---Compare options---'!$H$56</c:f>
              <c:strCache>
                <c:ptCount val="1"/>
                <c:pt idx="0">
                  <c:v>Pumped Hydro</c:v>
                </c:pt>
              </c:strCache>
            </c:strRef>
          </c:tx>
          <c:spPr>
            <a:ln w="28575" cap="rnd">
              <a:solidFill>
                <a:srgbClr val="87D3F2"/>
              </a:solidFill>
              <a:prstDash val="sysDot"/>
              <a:round/>
            </a:ln>
            <a:effectLst/>
          </c:spPr>
          <c:marker>
            <c:symbol val="none"/>
          </c:marker>
          <c:cat>
            <c:strRef>
              <c:f>'---Compare options---'!$I$46:$AK$46</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options---'!$I$56:$AK$56</c:f>
              <c:numCache>
                <c:formatCode>#,##0</c:formatCode>
                <c:ptCount val="29"/>
                <c:pt idx="0">
                  <c:v>-1.4864350000000002</c:v>
                </c:pt>
                <c:pt idx="1">
                  <c:v>-3.3412849999999708</c:v>
                </c:pt>
                <c:pt idx="2">
                  <c:v>-2.6124042646527244</c:v>
                </c:pt>
                <c:pt idx="3">
                  <c:v>-0.20358076212869491</c:v>
                </c:pt>
                <c:pt idx="4">
                  <c:v>68.618013536856779</c:v>
                </c:pt>
                <c:pt idx="5">
                  <c:v>647.30256987956272</c:v>
                </c:pt>
                <c:pt idx="6">
                  <c:v>-120.8630574481931</c:v>
                </c:pt>
                <c:pt idx="7">
                  <c:v>-176.00127335110483</c:v>
                </c:pt>
                <c:pt idx="8">
                  <c:v>32.700125492341613</c:v>
                </c:pt>
                <c:pt idx="9">
                  <c:v>-102.33613933592824</c:v>
                </c:pt>
                <c:pt idx="10">
                  <c:v>-100.19592231835486</c:v>
                </c:pt>
                <c:pt idx="11">
                  <c:v>-46.02514701711516</c:v>
                </c:pt>
                <c:pt idx="12">
                  <c:v>-330.70177549871187</c:v>
                </c:pt>
                <c:pt idx="13">
                  <c:v>47.625097343734524</c:v>
                </c:pt>
                <c:pt idx="14">
                  <c:v>-194.21200212107942</c:v>
                </c:pt>
                <c:pt idx="15">
                  <c:v>-211.49579288799578</c:v>
                </c:pt>
                <c:pt idx="16">
                  <c:v>48.039043079626936</c:v>
                </c:pt>
                <c:pt idx="17">
                  <c:v>164.58504428218657</c:v>
                </c:pt>
                <c:pt idx="18">
                  <c:v>-206.92058992043167</c:v>
                </c:pt>
                <c:pt idx="19">
                  <c:v>-129.15980462490734</c:v>
                </c:pt>
                <c:pt idx="20">
                  <c:v>-292.49428507592893</c:v>
                </c:pt>
                <c:pt idx="21">
                  <c:v>-181.83827921858756</c:v>
                </c:pt>
                <c:pt idx="22">
                  <c:v>-336.45719035649017</c:v>
                </c:pt>
                <c:pt idx="23">
                  <c:v>-350.0046083983616</c:v>
                </c:pt>
                <c:pt idx="24">
                  <c:v>-347.68192605254626</c:v>
                </c:pt>
                <c:pt idx="25">
                  <c:v>-331.76249790415568</c:v>
                </c:pt>
                <c:pt idx="26">
                  <c:v>-22.61326383809137</c:v>
                </c:pt>
                <c:pt idx="27">
                  <c:v>-926.73907606950888</c:v>
                </c:pt>
                <c:pt idx="28">
                  <c:v>-305.70726607644974</c:v>
                </c:pt>
              </c:numCache>
            </c:numRef>
          </c:val>
          <c:smooth val="0"/>
          <c:extLst>
            <c:ext xmlns:c16="http://schemas.microsoft.com/office/drawing/2014/chart" uri="{C3380CC4-5D6E-409C-BE32-E72D297353CC}">
              <c16:uniqueId val="{00000009-7A24-4454-8134-71434F4CFDC3}"/>
            </c:ext>
          </c:extLst>
        </c:ser>
        <c:dLbls>
          <c:showLegendKey val="0"/>
          <c:showVal val="0"/>
          <c:showCatName val="0"/>
          <c:showSerName val="0"/>
          <c:showPercent val="0"/>
          <c:showBubbleSize val="0"/>
        </c:dLbls>
        <c:marker val="1"/>
        <c:smooth val="0"/>
        <c:axId val="1534325776"/>
        <c:axId val="1738317216"/>
      </c:lineChart>
      <c:catAx>
        <c:axId val="1534325776"/>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738317216"/>
        <c:crosses val="autoZero"/>
        <c:auto val="1"/>
        <c:lblAlgn val="ctr"/>
        <c:lblOffset val="100"/>
        <c:noMultiLvlLbl val="0"/>
      </c:catAx>
      <c:valAx>
        <c:axId val="173831721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difference (GWh)</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53432577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options---'!$H$26</c:f>
              <c:strCache>
                <c:ptCount val="1"/>
                <c:pt idx="0">
                  <c:v>Black Coal</c:v>
                </c:pt>
              </c:strCache>
            </c:strRef>
          </c:tx>
          <c:spPr>
            <a:solidFill>
              <a:srgbClr val="351C21"/>
            </a:solidFill>
            <a:ln>
              <a:noFill/>
              <a:prstDash val="solid"/>
            </a:ln>
            <a:effectLst/>
            <a:extLst>
              <a:ext uri="{91240B29-F687-4F45-9708-019B960494DF}">
                <a14:hiddenLine xmlns:a14="http://schemas.microsoft.com/office/drawing/2010/main">
                  <a:solidFill>
                    <a:srgbClr val="351C21"/>
                  </a:solidFill>
                  <a:prstDash val="solid"/>
                </a14:hiddenLine>
              </a:ext>
            </a:extLst>
          </c:spPr>
          <c:invertIfNegative val="0"/>
          <c:cat>
            <c:strRef>
              <c:f>'---Compare options---'!$I$25:$AK$25</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options---'!$I$26:$AK$26</c:f>
              <c:numCache>
                <c:formatCode>#,##0</c:formatCode>
                <c:ptCount val="29"/>
                <c:pt idx="0">
                  <c:v>0</c:v>
                </c:pt>
                <c:pt idx="1">
                  <c:v>0</c:v>
                </c:pt>
                <c:pt idx="2">
                  <c:v>0</c:v>
                </c:pt>
                <c:pt idx="3">
                  <c:v>458.78381203005119</c:v>
                </c:pt>
                <c:pt idx="4">
                  <c:v>464.23168202212037</c:v>
                </c:pt>
                <c:pt idx="5">
                  <c:v>410.72475787135772</c:v>
                </c:pt>
                <c:pt idx="6">
                  <c:v>269.01168786987546</c:v>
                </c:pt>
                <c:pt idx="7">
                  <c:v>269.0116878684421</c:v>
                </c:pt>
                <c:pt idx="8">
                  <c:v>-285.34532590352046</c:v>
                </c:pt>
                <c:pt idx="9">
                  <c:v>-209.22821505088996</c:v>
                </c:pt>
                <c:pt idx="10">
                  <c:v>-123.37237213115077</c:v>
                </c:pt>
                <c:pt idx="11">
                  <c:v>-123.37237215868481</c:v>
                </c:pt>
                <c:pt idx="12">
                  <c:v>-123.37237215806999</c:v>
                </c:pt>
                <c:pt idx="13">
                  <c:v>-123.37237215143523</c:v>
                </c:pt>
                <c:pt idx="14">
                  <c:v>-1.894082183413957</c:v>
                </c:pt>
                <c:pt idx="15">
                  <c:v>-56.760200000000623</c:v>
                </c:pt>
                <c:pt idx="16">
                  <c:v>-47.919969999999012</c:v>
                </c:pt>
                <c:pt idx="17">
                  <c:v>-47.919969999999012</c:v>
                </c:pt>
                <c:pt idx="18">
                  <c:v>-47.919969999999012</c:v>
                </c:pt>
                <c:pt idx="19">
                  <c:v>-47.919969999999012</c:v>
                </c:pt>
                <c:pt idx="20">
                  <c:v>-47.919969999999012</c:v>
                </c:pt>
                <c:pt idx="21">
                  <c:v>-47.919969999999921</c:v>
                </c:pt>
                <c:pt idx="22">
                  <c:v>0</c:v>
                </c:pt>
                <c:pt idx="23">
                  <c:v>0</c:v>
                </c:pt>
                <c:pt idx="24">
                  <c:v>0</c:v>
                </c:pt>
                <c:pt idx="25">
                  <c:v>0</c:v>
                </c:pt>
                <c:pt idx="26">
                  <c:v>0</c:v>
                </c:pt>
                <c:pt idx="27">
                  <c:v>0</c:v>
                </c:pt>
                <c:pt idx="28">
                  <c:v>0</c:v>
                </c:pt>
              </c:numCache>
            </c:numRef>
          </c:val>
          <c:extLst>
            <c:ext xmlns:c16="http://schemas.microsoft.com/office/drawing/2014/chart" uri="{C3380CC4-5D6E-409C-BE32-E72D297353CC}">
              <c16:uniqueId val="{00000000-FB1E-4386-A621-0B9E1F37097B}"/>
            </c:ext>
          </c:extLst>
        </c:ser>
        <c:ser>
          <c:idx val="1"/>
          <c:order val="1"/>
          <c:tx>
            <c:strRef>
              <c:f>'---Compare options---'!$H$27</c:f>
              <c:strCache>
                <c:ptCount val="1"/>
                <c:pt idx="0">
                  <c:v>Brown Coal</c:v>
                </c:pt>
              </c:strCache>
            </c:strRef>
          </c:tx>
          <c:spPr>
            <a:solidFill>
              <a:srgbClr val="BC2F00"/>
            </a:solidFill>
            <a:ln>
              <a:noFill/>
              <a:prstDash val="solid"/>
            </a:ln>
            <a:effectLst/>
            <a:extLst>
              <a:ext uri="{91240B29-F687-4F45-9708-019B960494DF}">
                <a14:hiddenLine xmlns:a14="http://schemas.microsoft.com/office/drawing/2010/main">
                  <a:solidFill>
                    <a:srgbClr val="BC2F00"/>
                  </a:solidFill>
                  <a:prstDash val="solid"/>
                </a14:hiddenLine>
              </a:ext>
            </a:extLst>
          </c:spPr>
          <c:invertIfNegative val="0"/>
          <c:cat>
            <c:strRef>
              <c:f>'---Compare options---'!$I$25:$AK$25</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options---'!$I$27:$AK$27</c:f>
              <c:numCache>
                <c:formatCode>#,##0</c:formatCode>
                <c:ptCount val="29"/>
                <c:pt idx="0">
                  <c:v>0</c:v>
                </c:pt>
                <c:pt idx="1">
                  <c:v>0</c:v>
                </c:pt>
                <c:pt idx="2">
                  <c:v>0</c:v>
                </c:pt>
                <c:pt idx="3">
                  <c:v>-685.74069269362099</c:v>
                </c:pt>
                <c:pt idx="4">
                  <c:v>-685.74069269831034</c:v>
                </c:pt>
                <c:pt idx="5">
                  <c:v>-857.42896530137978</c:v>
                </c:pt>
                <c:pt idx="6">
                  <c:v>-1110.8904801538999</c:v>
                </c:pt>
                <c:pt idx="7">
                  <c:v>-1110.89048015445</c:v>
                </c:pt>
                <c:pt idx="8">
                  <c:v>-1110.8904801287999</c:v>
                </c:pt>
                <c:pt idx="9">
                  <c:v>-1110.8904801414499</c:v>
                </c:pt>
                <c:pt idx="10">
                  <c:v>-1110.8904801449398</c:v>
                </c:pt>
                <c:pt idx="11">
                  <c:v>-1110.8904802454999</c:v>
                </c:pt>
                <c:pt idx="12">
                  <c:v>-1110.8904801622998</c:v>
                </c:pt>
                <c:pt idx="13">
                  <c:v>-1110.8904801502999</c:v>
                </c:pt>
                <c:pt idx="14">
                  <c:v>-1110.8904801565398</c:v>
                </c:pt>
                <c:pt idx="15">
                  <c:v>-1110.8904801535698</c:v>
                </c:pt>
                <c:pt idx="16">
                  <c:v>-1110.8904802505699</c:v>
                </c:pt>
                <c:pt idx="17">
                  <c:v>-1110.8904801444</c:v>
                </c:pt>
                <c:pt idx="18">
                  <c:v>-1110.8904801537699</c:v>
                </c:pt>
                <c:pt idx="19">
                  <c:v>-1110.89048015394</c:v>
                </c:pt>
                <c:pt idx="20">
                  <c:v>-1110.8904800577</c:v>
                </c:pt>
                <c:pt idx="21">
                  <c:v>-1110.8904801388301</c:v>
                </c:pt>
                <c:pt idx="22">
                  <c:v>-1110.89048014064</c:v>
                </c:pt>
                <c:pt idx="23">
                  <c:v>-1110.8904801469998</c:v>
                </c:pt>
                <c:pt idx="24">
                  <c:v>-1110.8904801525398</c:v>
                </c:pt>
                <c:pt idx="25">
                  <c:v>-1110.8904801496001</c:v>
                </c:pt>
                <c:pt idx="26">
                  <c:v>-1110.8904801625299</c:v>
                </c:pt>
                <c:pt idx="27">
                  <c:v>0</c:v>
                </c:pt>
                <c:pt idx="28">
                  <c:v>0</c:v>
                </c:pt>
              </c:numCache>
            </c:numRef>
          </c:val>
          <c:extLst>
            <c:ext xmlns:c16="http://schemas.microsoft.com/office/drawing/2014/chart" uri="{C3380CC4-5D6E-409C-BE32-E72D297353CC}">
              <c16:uniqueId val="{00000001-FB1E-4386-A621-0B9E1F37097B}"/>
            </c:ext>
          </c:extLst>
        </c:ser>
        <c:ser>
          <c:idx val="2"/>
          <c:order val="2"/>
          <c:tx>
            <c:strRef>
              <c:f>'---Compare options---'!$H$28</c:f>
              <c:strCache>
                <c:ptCount val="1"/>
                <c:pt idx="0">
                  <c:v>CCGT</c:v>
                </c:pt>
              </c:strCache>
            </c:strRef>
          </c:tx>
          <c:spPr>
            <a:solidFill>
              <a:srgbClr val="750E5C"/>
            </a:solidFill>
            <a:ln>
              <a:noFill/>
              <a:prstDash val="solid"/>
            </a:ln>
            <a:effectLst/>
            <a:extLst>
              <a:ext uri="{91240B29-F687-4F45-9708-019B960494DF}">
                <a14:hiddenLine xmlns:a14="http://schemas.microsoft.com/office/drawing/2010/main">
                  <a:solidFill>
                    <a:srgbClr val="750E5C"/>
                  </a:solidFill>
                  <a:prstDash val="solid"/>
                </a14:hiddenLine>
              </a:ext>
            </a:extLst>
          </c:spPr>
          <c:invertIfNegative val="0"/>
          <c:cat>
            <c:strRef>
              <c:f>'---Compare options---'!$I$25:$AK$25</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options---'!$I$28:$AK$28</c:f>
              <c:numCache>
                <c:formatCode>#,##0</c:formatCode>
                <c:ptCount val="2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numCache>
            </c:numRef>
          </c:val>
          <c:extLst>
            <c:ext xmlns:c16="http://schemas.microsoft.com/office/drawing/2014/chart" uri="{C3380CC4-5D6E-409C-BE32-E72D297353CC}">
              <c16:uniqueId val="{00000002-FB1E-4386-A621-0B9E1F37097B}"/>
            </c:ext>
          </c:extLst>
        </c:ser>
        <c:ser>
          <c:idx val="3"/>
          <c:order val="3"/>
          <c:tx>
            <c:strRef>
              <c:f>'---Compare options---'!$H$29</c:f>
              <c:strCache>
                <c:ptCount val="1"/>
                <c:pt idx="0">
                  <c:v>Gas - Steam</c:v>
                </c:pt>
              </c:strCache>
            </c:strRef>
          </c:tx>
          <c:spPr>
            <a:solidFill>
              <a:srgbClr val="8CE8AD"/>
            </a:solidFill>
            <a:ln>
              <a:noFill/>
              <a:prstDash val="solid"/>
            </a:ln>
            <a:effectLst/>
            <a:extLst>
              <a:ext uri="{91240B29-F687-4F45-9708-019B960494DF}">
                <a14:hiddenLine xmlns:a14="http://schemas.microsoft.com/office/drawing/2010/main">
                  <a:solidFill>
                    <a:srgbClr val="8CE8AD"/>
                  </a:solidFill>
                  <a:prstDash val="solid"/>
                </a14:hiddenLine>
              </a:ext>
            </a:extLst>
          </c:spPr>
          <c:invertIfNegative val="0"/>
          <c:cat>
            <c:strRef>
              <c:f>'---Compare options---'!$I$25:$AK$25</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options---'!$I$29:$AK$29</c:f>
              <c:numCache>
                <c:formatCode>#,##0</c:formatCode>
                <c:ptCount val="2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numCache>
            </c:numRef>
          </c:val>
          <c:extLst>
            <c:ext xmlns:c16="http://schemas.microsoft.com/office/drawing/2014/chart" uri="{C3380CC4-5D6E-409C-BE32-E72D297353CC}">
              <c16:uniqueId val="{00000003-FB1E-4386-A621-0B9E1F37097B}"/>
            </c:ext>
          </c:extLst>
        </c:ser>
        <c:ser>
          <c:idx val="4"/>
          <c:order val="4"/>
          <c:tx>
            <c:strRef>
              <c:f>'---Compare options---'!$H$30</c:f>
              <c:strCache>
                <c:ptCount val="1"/>
                <c:pt idx="0">
                  <c:v>OCGT / Diesel</c:v>
                </c:pt>
              </c:strCache>
            </c:strRef>
          </c:tx>
          <c:spPr>
            <a:solidFill>
              <a:srgbClr val="C981B2"/>
            </a:solidFill>
            <a:ln>
              <a:noFill/>
              <a:prstDash val="solid"/>
            </a:ln>
            <a:effectLst/>
            <a:extLst>
              <a:ext uri="{91240B29-F687-4F45-9708-019B960494DF}">
                <a14:hiddenLine xmlns:a14="http://schemas.microsoft.com/office/drawing/2010/main">
                  <a:solidFill>
                    <a:srgbClr val="C981B2"/>
                  </a:solidFill>
                  <a:prstDash val="solid"/>
                </a14:hiddenLine>
              </a:ext>
            </a:extLst>
          </c:spPr>
          <c:invertIfNegative val="0"/>
          <c:cat>
            <c:strRef>
              <c:f>'---Compare options---'!$I$25:$AK$25</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options---'!$I$30:$AK$30</c:f>
              <c:numCache>
                <c:formatCode>#,##0</c:formatCode>
                <c:ptCount val="2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-240.73960000000079</c:v>
                </c:pt>
                <c:pt idx="24">
                  <c:v>-240.73960000000079</c:v>
                </c:pt>
                <c:pt idx="25">
                  <c:v>-242.54900000000089</c:v>
                </c:pt>
                <c:pt idx="26">
                  <c:v>-242.54900000000134</c:v>
                </c:pt>
                <c:pt idx="27">
                  <c:v>-237.40106000000014</c:v>
                </c:pt>
                <c:pt idx="28">
                  <c:v>-237.40106000000014</c:v>
                </c:pt>
              </c:numCache>
            </c:numRef>
          </c:val>
          <c:extLst>
            <c:ext xmlns:c16="http://schemas.microsoft.com/office/drawing/2014/chart" uri="{C3380CC4-5D6E-409C-BE32-E72D297353CC}">
              <c16:uniqueId val="{00000004-FB1E-4386-A621-0B9E1F37097B}"/>
            </c:ext>
          </c:extLst>
        </c:ser>
        <c:ser>
          <c:idx val="5"/>
          <c:order val="5"/>
          <c:tx>
            <c:strRef>
              <c:f>'---Compare options---'!$H$31</c:f>
              <c:strCache>
                <c:ptCount val="1"/>
                <c:pt idx="0">
                  <c:v>Hydro</c:v>
                </c:pt>
              </c:strCache>
            </c:strRef>
          </c:tx>
          <c:spPr>
            <a:solidFill>
              <a:srgbClr val="188CE5"/>
            </a:solidFill>
            <a:ln>
              <a:noFill/>
              <a:prstDash val="solid"/>
            </a:ln>
            <a:effectLst/>
            <a:extLst>
              <a:ext uri="{91240B29-F687-4F45-9708-019B960494DF}">
                <a14:hiddenLine xmlns:a14="http://schemas.microsoft.com/office/drawing/2010/main">
                  <a:solidFill>
                    <a:srgbClr val="188CE5"/>
                  </a:solidFill>
                  <a:prstDash val="solid"/>
                </a14:hiddenLine>
              </a:ext>
            </a:extLst>
          </c:spPr>
          <c:invertIfNegative val="0"/>
          <c:cat>
            <c:strRef>
              <c:f>'---Compare options---'!$I$25:$AK$25</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options---'!$I$31:$AK$31</c:f>
              <c:numCache>
                <c:formatCode>#,##0</c:formatCode>
                <c:ptCount val="29"/>
                <c:pt idx="0">
                  <c:v>0</c:v>
                </c:pt>
                <c:pt idx="1">
                  <c:v>0</c:v>
                </c:pt>
                <c:pt idx="2">
                  <c:v>0</c:v>
                </c:pt>
                <c:pt idx="3">
                  <c:v>0</c:v>
                </c:pt>
                <c:pt idx="4">
                  <c:v>0</c:v>
                </c:pt>
                <c:pt idx="5">
                  <c:v>0</c:v>
                </c:pt>
                <c:pt idx="6">
                  <c:v>250</c:v>
                </c:pt>
                <c:pt idx="7">
                  <c:v>250</c:v>
                </c:pt>
                <c:pt idx="8">
                  <c:v>250</c:v>
                </c:pt>
                <c:pt idx="9">
                  <c:v>250</c:v>
                </c:pt>
                <c:pt idx="10">
                  <c:v>250</c:v>
                </c:pt>
                <c:pt idx="11">
                  <c:v>250</c:v>
                </c:pt>
                <c:pt idx="12">
                  <c:v>250</c:v>
                </c:pt>
                <c:pt idx="13">
                  <c:v>250</c:v>
                </c:pt>
                <c:pt idx="14">
                  <c:v>250</c:v>
                </c:pt>
                <c:pt idx="15">
                  <c:v>250</c:v>
                </c:pt>
                <c:pt idx="16">
                  <c:v>250</c:v>
                </c:pt>
                <c:pt idx="17">
                  <c:v>250</c:v>
                </c:pt>
                <c:pt idx="18">
                  <c:v>250</c:v>
                </c:pt>
                <c:pt idx="19">
                  <c:v>250</c:v>
                </c:pt>
                <c:pt idx="20">
                  <c:v>250</c:v>
                </c:pt>
                <c:pt idx="21">
                  <c:v>250</c:v>
                </c:pt>
                <c:pt idx="22">
                  <c:v>250</c:v>
                </c:pt>
                <c:pt idx="23">
                  <c:v>250</c:v>
                </c:pt>
                <c:pt idx="24">
                  <c:v>250</c:v>
                </c:pt>
                <c:pt idx="25">
                  <c:v>250</c:v>
                </c:pt>
                <c:pt idx="26">
                  <c:v>250</c:v>
                </c:pt>
                <c:pt idx="27">
                  <c:v>250</c:v>
                </c:pt>
                <c:pt idx="28">
                  <c:v>250</c:v>
                </c:pt>
              </c:numCache>
            </c:numRef>
          </c:val>
          <c:extLst>
            <c:ext xmlns:c16="http://schemas.microsoft.com/office/drawing/2014/chart" uri="{C3380CC4-5D6E-409C-BE32-E72D297353CC}">
              <c16:uniqueId val="{00000005-FB1E-4386-A621-0B9E1F37097B}"/>
            </c:ext>
          </c:extLst>
        </c:ser>
        <c:ser>
          <c:idx val="6"/>
          <c:order val="6"/>
          <c:tx>
            <c:strRef>
              <c:f>'---Compare options---'!$H$32</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options---'!$I$25:$AK$25</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options---'!$I$32:$AK$32</c:f>
              <c:numCache>
                <c:formatCode>#,##0</c:formatCode>
                <c:ptCount val="29"/>
                <c:pt idx="0">
                  <c:v>0</c:v>
                </c:pt>
                <c:pt idx="1">
                  <c:v>-1.6599999980826396E-4</c:v>
                </c:pt>
                <c:pt idx="2">
                  <c:v>-2.7300000147079118E-4</c:v>
                </c:pt>
                <c:pt idx="3">
                  <c:v>-0.26397600000200327</c:v>
                </c:pt>
                <c:pt idx="4">
                  <c:v>-4.5005696703392459</c:v>
                </c:pt>
                <c:pt idx="5">
                  <c:v>181.42299916036609</c:v>
                </c:pt>
                <c:pt idx="6">
                  <c:v>12.7141489206806</c:v>
                </c:pt>
                <c:pt idx="7">
                  <c:v>-291.62452932911037</c:v>
                </c:pt>
                <c:pt idx="8">
                  <c:v>-291.62451931782198</c:v>
                </c:pt>
                <c:pt idx="9">
                  <c:v>-295.79653928945845</c:v>
                </c:pt>
                <c:pt idx="10">
                  <c:v>-357.085928261964</c:v>
                </c:pt>
                <c:pt idx="11">
                  <c:v>-362.4982192126954</c:v>
                </c:pt>
                <c:pt idx="12">
                  <c:v>-367.91057899282168</c:v>
                </c:pt>
                <c:pt idx="13">
                  <c:v>-373.32285864106234</c:v>
                </c:pt>
                <c:pt idx="14">
                  <c:v>-378.73520849891065</c:v>
                </c:pt>
                <c:pt idx="15">
                  <c:v>-384.14741471034722</c:v>
                </c:pt>
                <c:pt idx="16">
                  <c:v>-852.17944832180729</c:v>
                </c:pt>
                <c:pt idx="17">
                  <c:v>-843.38655462033057</c:v>
                </c:pt>
                <c:pt idx="18">
                  <c:v>-1072.8821451633448</c:v>
                </c:pt>
                <c:pt idx="19">
                  <c:v>-651.68302855304137</c:v>
                </c:pt>
                <c:pt idx="20">
                  <c:v>-533.95635899067202</c:v>
                </c:pt>
                <c:pt idx="21">
                  <c:v>-393.87436559492926</c:v>
                </c:pt>
                <c:pt idx="22">
                  <c:v>-692.32456934808943</c:v>
                </c:pt>
                <c:pt idx="23">
                  <c:v>-734.54824735446527</c:v>
                </c:pt>
                <c:pt idx="24">
                  <c:v>-723.98744964852449</c:v>
                </c:pt>
                <c:pt idx="25">
                  <c:v>-639.06578588397679</c:v>
                </c:pt>
                <c:pt idx="26">
                  <c:v>-741.23216704264996</c:v>
                </c:pt>
                <c:pt idx="27">
                  <c:v>-2164.3383331099067</c:v>
                </c:pt>
                <c:pt idx="28">
                  <c:v>-2227.3104769634119</c:v>
                </c:pt>
              </c:numCache>
            </c:numRef>
          </c:val>
          <c:extLst>
            <c:ext xmlns:c16="http://schemas.microsoft.com/office/drawing/2014/chart" uri="{C3380CC4-5D6E-409C-BE32-E72D297353CC}">
              <c16:uniqueId val="{00000006-FB1E-4386-A621-0B9E1F37097B}"/>
            </c:ext>
          </c:extLst>
        </c:ser>
        <c:ser>
          <c:idx val="7"/>
          <c:order val="7"/>
          <c:tx>
            <c:strRef>
              <c:f>'---Compare options---'!$H$33</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options---'!$I$25:$AK$25</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options---'!$I$33:$AK$33</c:f>
              <c:numCache>
                <c:formatCode>#,##0</c:formatCode>
                <c:ptCount val="29"/>
                <c:pt idx="0">
                  <c:v>0</c:v>
                </c:pt>
                <c:pt idx="1">
                  <c:v>0</c:v>
                </c:pt>
                <c:pt idx="2">
                  <c:v>0</c:v>
                </c:pt>
                <c:pt idx="3">
                  <c:v>0</c:v>
                </c:pt>
                <c:pt idx="4">
                  <c:v>0</c:v>
                </c:pt>
                <c:pt idx="5">
                  <c:v>-100</c:v>
                </c:pt>
                <c:pt idx="6">
                  <c:v>-2.300000005561742E-4</c:v>
                </c:pt>
                <c:pt idx="7">
                  <c:v>346.22247999999945</c:v>
                </c:pt>
                <c:pt idx="8">
                  <c:v>346.22249000000193</c:v>
                </c:pt>
                <c:pt idx="9">
                  <c:v>346.22253000000092</c:v>
                </c:pt>
                <c:pt idx="10">
                  <c:v>419.94849180256824</c:v>
                </c:pt>
                <c:pt idx="11">
                  <c:v>419.94849182355938</c:v>
                </c:pt>
                <c:pt idx="12">
                  <c:v>419.94849183051883</c:v>
                </c:pt>
                <c:pt idx="13">
                  <c:v>419.94849183571932</c:v>
                </c:pt>
                <c:pt idx="14">
                  <c:v>419.94849185014937</c:v>
                </c:pt>
                <c:pt idx="15">
                  <c:v>419.94849186078864</c:v>
                </c:pt>
                <c:pt idx="16">
                  <c:v>419.94849197408803</c:v>
                </c:pt>
                <c:pt idx="17">
                  <c:v>419.94849202005935</c:v>
                </c:pt>
                <c:pt idx="18">
                  <c:v>419.94849202889782</c:v>
                </c:pt>
                <c:pt idx="19">
                  <c:v>419.94864605140901</c:v>
                </c:pt>
                <c:pt idx="20">
                  <c:v>419.94864610949844</c:v>
                </c:pt>
                <c:pt idx="21">
                  <c:v>103.14717653451953</c:v>
                </c:pt>
                <c:pt idx="22">
                  <c:v>161.54188364253969</c:v>
                </c:pt>
                <c:pt idx="23">
                  <c:v>161.54188365064692</c:v>
                </c:pt>
                <c:pt idx="24">
                  <c:v>-83.578406163238469</c:v>
                </c:pt>
                <c:pt idx="25">
                  <c:v>-182.70244355005343</c:v>
                </c:pt>
                <c:pt idx="26">
                  <c:v>-37.691796110939322</c:v>
                </c:pt>
                <c:pt idx="27">
                  <c:v>-1425.5495238052827</c:v>
                </c:pt>
                <c:pt idx="28">
                  <c:v>-1880.8815171773495</c:v>
                </c:pt>
              </c:numCache>
            </c:numRef>
          </c:val>
          <c:extLst>
            <c:ext xmlns:c16="http://schemas.microsoft.com/office/drawing/2014/chart" uri="{C3380CC4-5D6E-409C-BE32-E72D297353CC}">
              <c16:uniqueId val="{00000007-FB1E-4386-A621-0B9E1F37097B}"/>
            </c:ext>
          </c:extLst>
        </c:ser>
        <c:dLbls>
          <c:showLegendKey val="0"/>
          <c:showVal val="0"/>
          <c:showCatName val="0"/>
          <c:showSerName val="0"/>
          <c:showPercent val="0"/>
          <c:showBubbleSize val="0"/>
        </c:dLbls>
        <c:gapWidth val="150"/>
        <c:overlap val="100"/>
        <c:axId val="1844338624"/>
        <c:axId val="1844337536"/>
      </c:barChart>
      <c:lineChart>
        <c:grouping val="standard"/>
        <c:varyColors val="0"/>
        <c:ser>
          <c:idx val="8"/>
          <c:order val="8"/>
          <c:tx>
            <c:strRef>
              <c:f>'---Compare options---'!$H$34</c:f>
              <c:strCache>
                <c:ptCount val="1"/>
                <c:pt idx="0">
                  <c:v>Grid Battery</c:v>
                </c:pt>
              </c:strCache>
            </c:strRef>
          </c:tx>
          <c:spPr>
            <a:ln w="28575" cap="rnd">
              <a:solidFill>
                <a:srgbClr val="724BC3"/>
              </a:solidFill>
              <a:prstDash val="sysDot"/>
              <a:round/>
            </a:ln>
            <a:effectLst/>
          </c:spPr>
          <c:marker>
            <c:symbol val="none"/>
          </c:marker>
          <c:cat>
            <c:strRef>
              <c:f>'---Compare options---'!$I$25:$AK$25</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options---'!$I$34:$AK$34</c:f>
              <c:numCache>
                <c:formatCode>#,##0</c:formatCode>
                <c:ptCount val="2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76.264799999999923</c:v>
                </c:pt>
                <c:pt idx="17">
                  <c:v>76.264799999999923</c:v>
                </c:pt>
                <c:pt idx="18">
                  <c:v>154.15620092455902</c:v>
                </c:pt>
                <c:pt idx="19">
                  <c:v>88.872401071649051</c:v>
                </c:pt>
                <c:pt idx="20">
                  <c:v>145.90356669312087</c:v>
                </c:pt>
                <c:pt idx="21">
                  <c:v>45.020356756640922</c:v>
                </c:pt>
                <c:pt idx="22">
                  <c:v>26.244760000000497</c:v>
                </c:pt>
                <c:pt idx="23">
                  <c:v>80.269400000000132</c:v>
                </c:pt>
                <c:pt idx="24">
                  <c:v>134.40920000000006</c:v>
                </c:pt>
                <c:pt idx="25">
                  <c:v>153.00752000000011</c:v>
                </c:pt>
                <c:pt idx="26">
                  <c:v>153.00752000000011</c:v>
                </c:pt>
                <c:pt idx="27">
                  <c:v>-10.84364000000005</c:v>
                </c:pt>
                <c:pt idx="28">
                  <c:v>-65.27274000000034</c:v>
                </c:pt>
              </c:numCache>
            </c:numRef>
          </c:val>
          <c:smooth val="0"/>
          <c:extLst>
            <c:ext xmlns:c16="http://schemas.microsoft.com/office/drawing/2014/chart" uri="{C3380CC4-5D6E-409C-BE32-E72D297353CC}">
              <c16:uniqueId val="{00000008-FB1E-4386-A621-0B9E1F37097B}"/>
            </c:ext>
          </c:extLst>
        </c:ser>
        <c:ser>
          <c:idx val="9"/>
          <c:order val="9"/>
          <c:tx>
            <c:strRef>
              <c:f>'---Compare options---'!$H$35</c:f>
              <c:strCache>
                <c:ptCount val="1"/>
                <c:pt idx="0">
                  <c:v>Pumped Hydro</c:v>
                </c:pt>
              </c:strCache>
            </c:strRef>
          </c:tx>
          <c:spPr>
            <a:ln w="28575" cap="rnd">
              <a:solidFill>
                <a:srgbClr val="87D3F2"/>
              </a:solidFill>
              <a:prstDash val="sysDot"/>
              <a:round/>
            </a:ln>
            <a:effectLst/>
          </c:spPr>
          <c:marker>
            <c:symbol val="none"/>
          </c:marker>
          <c:cat>
            <c:strRef>
              <c:f>'---Compare options---'!$I$25:$AK$25</c:f>
              <c:strCache>
                <c:ptCount val="29"/>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pt idx="25">
                  <c:v>2046-47</c:v>
                </c:pt>
                <c:pt idx="26">
                  <c:v>2047-48</c:v>
                </c:pt>
                <c:pt idx="27">
                  <c:v>2048-49</c:v>
                </c:pt>
                <c:pt idx="28">
                  <c:v>2049-50</c:v>
                </c:pt>
              </c:strCache>
            </c:strRef>
          </c:cat>
          <c:val>
            <c:numRef>
              <c:f>'---Compare options---'!$I$35:$AK$35</c:f>
              <c:numCache>
                <c:formatCode>#,##0</c:formatCode>
                <c:ptCount val="2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1.9954168201365974E-3</c:v>
                </c:pt>
                <c:pt idx="17">
                  <c:v>-2.9140649253095035</c:v>
                </c:pt>
                <c:pt idx="18">
                  <c:v>-158.15296795877111</c:v>
                </c:pt>
                <c:pt idx="19">
                  <c:v>-158.17396792444924</c:v>
                </c:pt>
                <c:pt idx="20">
                  <c:v>-186.69396727900039</c:v>
                </c:pt>
                <c:pt idx="21">
                  <c:v>-178.04097424620068</c:v>
                </c:pt>
                <c:pt idx="22">
                  <c:v>-178.04097423460098</c:v>
                </c:pt>
                <c:pt idx="23">
                  <c:v>-178.04086866405032</c:v>
                </c:pt>
                <c:pt idx="24">
                  <c:v>-210.11667362387925</c:v>
                </c:pt>
                <c:pt idx="25">
                  <c:v>-195.64407326174842</c:v>
                </c:pt>
                <c:pt idx="26">
                  <c:v>-12.790033209470494</c:v>
                </c:pt>
                <c:pt idx="27">
                  <c:v>-625.69264908118021</c:v>
                </c:pt>
                <c:pt idx="28">
                  <c:v>-625.69264905184991</c:v>
                </c:pt>
              </c:numCache>
            </c:numRef>
          </c:val>
          <c:smooth val="0"/>
          <c:extLst>
            <c:ext xmlns:c16="http://schemas.microsoft.com/office/drawing/2014/chart" uri="{C3380CC4-5D6E-409C-BE32-E72D297353CC}">
              <c16:uniqueId val="{00000009-FB1E-4386-A621-0B9E1F37097B}"/>
            </c:ext>
          </c:extLst>
        </c:ser>
        <c:dLbls>
          <c:showLegendKey val="0"/>
          <c:showVal val="0"/>
          <c:showCatName val="0"/>
          <c:showSerName val="0"/>
          <c:showPercent val="0"/>
          <c:showBubbleSize val="0"/>
        </c:dLbls>
        <c:marker val="1"/>
        <c:smooth val="0"/>
        <c:axId val="1844338624"/>
        <c:axId val="1844337536"/>
      </c:lineChart>
      <c:catAx>
        <c:axId val="1844338624"/>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7536"/>
        <c:crosses val="autoZero"/>
        <c:auto val="1"/>
        <c:lblAlgn val="ctr"/>
        <c:lblOffset val="100"/>
        <c:noMultiLvlLbl val="0"/>
      </c:catAx>
      <c:valAx>
        <c:axId val="184433753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(MW)</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86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absolute">
    <xdr:from>
      <xdr:col>4</xdr:col>
      <xdr:colOff>539941</xdr:colOff>
      <xdr:row>5</xdr:row>
      <xdr:rowOff>1119</xdr:rowOff>
    </xdr:from>
    <xdr:to>
      <xdr:col>14</xdr:col>
      <xdr:colOff>1229746</xdr:colOff>
      <xdr:row>30</xdr:row>
      <xdr:rowOff>78442</xdr:rowOff>
    </xdr:to>
    <xdr:sp macro="" textlink="">
      <xdr:nvSpPr>
        <xdr:cNvPr id="2" name="Rectangle 1">
          <a:extLst>
            <a:ext uri="{FF2B5EF4-FFF2-40B4-BE49-F238E27FC236}">
              <a16:creationId xmlns:a16="http://schemas.microsoft.com/office/drawing/2014/main" id="{9C4E7614-71C6-4FE7-83BA-978E885B251A}"/>
            </a:ext>
          </a:extLst>
        </xdr:cNvPr>
        <xdr:cNvSpPr>
          <a:spLocks noChangeAspect="1"/>
        </xdr:cNvSpPr>
      </xdr:nvSpPr>
      <xdr:spPr>
        <a:xfrm>
          <a:off x="2978341" y="810744"/>
          <a:ext cx="6785805" cy="4125448"/>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15</xdr:row>
      <xdr:rowOff>35014</xdr:rowOff>
    </xdr:from>
    <xdr:to>
      <xdr:col>14</xdr:col>
      <xdr:colOff>989741</xdr:colOff>
      <xdr:row>21</xdr:row>
      <xdr:rowOff>32638</xdr:rowOff>
    </xdr:to>
    <xdr:sp macro="" textlink="">
      <xdr:nvSpPr>
        <xdr:cNvPr id="3" name="Title 1">
          <a:extLst>
            <a:ext uri="{FF2B5EF4-FFF2-40B4-BE49-F238E27FC236}">
              <a16:creationId xmlns:a16="http://schemas.microsoft.com/office/drawing/2014/main" id="{21088E14-7297-4E77-8A0D-61C0FA143D26}"/>
            </a:ext>
          </a:extLst>
        </xdr:cNvPr>
        <xdr:cNvSpPr>
          <a:spLocks noGrp="1"/>
        </xdr:cNvSpPr>
      </xdr:nvSpPr>
      <xdr:spPr>
        <a:xfrm>
          <a:off x="3275966" y="2463889"/>
          <a:ext cx="6248175" cy="962824"/>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a:solidFill>
                <a:schemeClr val="tx1"/>
              </a:solidFill>
              <a:latin typeface="EYInterstate Light" panose="02000506000000020004" pitchFamily="2" charset="0"/>
            </a:rPr>
            <a:t>Project</a:t>
          </a:r>
          <a:r>
            <a:rPr lang="en-US" baseline="0">
              <a:solidFill>
                <a:schemeClr val="tx1"/>
              </a:solidFill>
              <a:latin typeface="EYInterstate Light" panose="02000506000000020004" pitchFamily="2" charset="0"/>
            </a:rPr>
            <a:t> Marinus Economic Modelling Results</a:t>
          </a:r>
          <a:endParaRPr lang="en-GB">
            <a:solidFill>
              <a:schemeClr val="tx1"/>
            </a:solidFill>
            <a:latin typeface="EYInterstate Light" panose="02000506000000020004" pitchFamily="2" charset="0"/>
          </a:endParaRPr>
        </a:p>
      </xdr:txBody>
    </xdr:sp>
    <xdr:clientData/>
  </xdr:twoCellAnchor>
  <xdr:twoCellAnchor editAs="absolute">
    <xdr:from>
      <xdr:col>5</xdr:col>
      <xdr:colOff>227966</xdr:colOff>
      <xdr:row>21</xdr:row>
      <xdr:rowOff>90884</xdr:rowOff>
    </xdr:from>
    <xdr:to>
      <xdr:col>14</xdr:col>
      <xdr:colOff>989741</xdr:colOff>
      <xdr:row>26</xdr:row>
      <xdr:rowOff>10866</xdr:rowOff>
    </xdr:to>
    <xdr:sp macro="" textlink="">
      <xdr:nvSpPr>
        <xdr:cNvPr id="4" name="Subtitle 2">
          <a:extLst>
            <a:ext uri="{FF2B5EF4-FFF2-40B4-BE49-F238E27FC236}">
              <a16:creationId xmlns:a16="http://schemas.microsoft.com/office/drawing/2014/main" id="{B1315AD5-9C7D-4C6B-825A-1E39145B86B7}"/>
            </a:ext>
          </a:extLst>
        </xdr:cNvPr>
        <xdr:cNvSpPr>
          <a:spLocks noGrp="1"/>
        </xdr:cNvSpPr>
      </xdr:nvSpPr>
      <xdr:spPr>
        <a:xfrm>
          <a:off x="3275966" y="3484959"/>
          <a:ext cx="6248175" cy="735957"/>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000" b="0" kern="1200">
              <a:solidFill>
                <a:schemeClr val="tx1"/>
              </a:solidFill>
              <a:latin typeface="EYInterstate" panose="02000503020000020004" pitchFamily="2" charset="0"/>
              <a:ea typeface="+mj-ea"/>
              <a:cs typeface="Arial" pitchFamily="34" charset="0"/>
            </a:rPr>
            <a:t>Supporting the Economic Modelling Appendix</a:t>
          </a:r>
          <a:r>
            <a:rPr lang="en-US" sz="2000" b="0" kern="1200" baseline="0">
              <a:solidFill>
                <a:schemeClr val="tx1"/>
              </a:solidFill>
              <a:latin typeface="EYInterstate" panose="02000503020000020004" pitchFamily="2" charset="0"/>
              <a:ea typeface="+mj-ea"/>
              <a:cs typeface="Arial" pitchFamily="34" charset="0"/>
            </a:rPr>
            <a:t> to the TasNetworks PACR</a:t>
          </a:r>
        </a:p>
        <a:p>
          <a:pPr marL="0" lvl="0" indent="0" algn="l" defTabSz="914400" rtl="0" eaLnBrk="1" latinLnBrk="0" hangingPunct="1">
            <a:lnSpc>
              <a:spcPct val="85000"/>
            </a:lnSpc>
            <a:spcBef>
              <a:spcPct val="0"/>
            </a:spcBef>
            <a:buNone/>
          </a:pPr>
          <a:endParaRPr lang="en-US" sz="18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r>
            <a:rPr lang="en-US" sz="1800" b="1" kern="1200" baseline="0">
              <a:solidFill>
                <a:sysClr val="windowText" lastClr="000000"/>
              </a:solidFill>
              <a:latin typeface="EYInterstate" panose="02000503020000020004" pitchFamily="2" charset="0"/>
              <a:ea typeface="+mj-ea"/>
              <a:cs typeface="Arial" pitchFamily="34" charset="0"/>
            </a:rPr>
            <a:t>TasNetworks</a:t>
          </a:r>
          <a:r>
            <a:rPr lang="en-US" sz="1800" b="0" kern="1200" baseline="0">
              <a:solidFill>
                <a:sysClr val="windowText" lastClr="000000"/>
              </a:solidFill>
              <a:latin typeface="EYInterstate" panose="02000503020000020004" pitchFamily="2" charset="0"/>
              <a:ea typeface="+mj-ea"/>
              <a:cs typeface="Arial" pitchFamily="34" charset="0"/>
            </a:rPr>
            <a:t> | 22 June 2021</a:t>
          </a:r>
          <a:endParaRPr lang="en-GB" sz="1800" b="0" kern="1200">
            <a:solidFill>
              <a:sysClr val="windowText" lastClr="000000"/>
            </a:solidFill>
            <a:latin typeface="EYInterstate" panose="02000503020000020004" pitchFamily="2" charset="0"/>
            <a:ea typeface="+mj-ea"/>
            <a:cs typeface="Arial" pitchFamily="34" charset="0"/>
          </a:endParaRPr>
        </a:p>
      </xdr:txBody>
    </xdr:sp>
    <xdr:clientData/>
  </xdr:twoCellAnchor>
  <xdr:twoCellAnchor editAs="oneCell">
    <xdr:from>
      <xdr:col>14</xdr:col>
      <xdr:colOff>236225</xdr:colOff>
      <xdr:row>37</xdr:row>
      <xdr:rowOff>5428</xdr:rowOff>
    </xdr:from>
    <xdr:to>
      <xdr:col>14</xdr:col>
      <xdr:colOff>1236096</xdr:colOff>
      <xdr:row>44</xdr:row>
      <xdr:rowOff>129888</xdr:rowOff>
    </xdr:to>
    <xdr:pic>
      <xdr:nvPicPr>
        <xdr:cNvPr id="5" name="Picture 4">
          <a:extLst>
            <a:ext uri="{FF2B5EF4-FFF2-40B4-BE49-F238E27FC236}">
              <a16:creationId xmlns:a16="http://schemas.microsoft.com/office/drawing/2014/main" id="{258550F1-185D-45FB-B2F8-72CE7D36D048}"/>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73800" y="5999828"/>
          <a:ext cx="996696" cy="12515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5</xdr:row>
      <xdr:rowOff>0</xdr:rowOff>
    </xdr:from>
    <xdr:to>
      <xdr:col>6</xdr:col>
      <xdr:colOff>228075</xdr:colOff>
      <xdr:row>19</xdr:row>
      <xdr:rowOff>173400</xdr:rowOff>
    </xdr:to>
    <xdr:graphicFrame macro="">
      <xdr:nvGraphicFramePr>
        <xdr:cNvPr id="2" name="Chart 1">
          <a:extLst>
            <a:ext uri="{FF2B5EF4-FFF2-40B4-BE49-F238E27FC236}">
              <a16:creationId xmlns:a16="http://schemas.microsoft.com/office/drawing/2014/main" id="{ABB952E2-84C5-45F7-93E7-3ABC742372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46</xdr:row>
      <xdr:rowOff>0</xdr:rowOff>
    </xdr:from>
    <xdr:to>
      <xdr:col>6</xdr:col>
      <xdr:colOff>228075</xdr:colOff>
      <xdr:row>60</xdr:row>
      <xdr:rowOff>173400</xdr:rowOff>
    </xdr:to>
    <xdr:graphicFrame macro="">
      <xdr:nvGraphicFramePr>
        <xdr:cNvPr id="3" name="Chart 2">
          <a:extLst>
            <a:ext uri="{FF2B5EF4-FFF2-40B4-BE49-F238E27FC236}">
              <a16:creationId xmlns:a16="http://schemas.microsoft.com/office/drawing/2014/main" id="{9FFD51F4-EE33-473A-A664-AB26BE84A05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25</xdr:row>
      <xdr:rowOff>0</xdr:rowOff>
    </xdr:from>
    <xdr:to>
      <xdr:col>6</xdr:col>
      <xdr:colOff>228075</xdr:colOff>
      <xdr:row>39</xdr:row>
      <xdr:rowOff>173400</xdr:rowOff>
    </xdr:to>
    <xdr:graphicFrame macro="">
      <xdr:nvGraphicFramePr>
        <xdr:cNvPr id="4" name="Chart 3">
          <a:extLst>
            <a:ext uri="{FF2B5EF4-FFF2-40B4-BE49-F238E27FC236}">
              <a16:creationId xmlns:a16="http://schemas.microsoft.com/office/drawing/2014/main" id="{E74BDD99-F274-4E78-B269-9D9B7E68F8C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TasNetworks/7.%20Marinus%20PACR%202021/Annual%20outcome%20workbooks/Aggregated%20annual%20results%20workbook%20template%20-%20All%20others%20-%202021_06_21a.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TasNetworks/7.%20Marinus%20PACR%202021/Annual%20outcome%20workbooks/EY%20results%20workbook%20(FY27-30)%20-%20Main%202020_11_06a.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Regional%20yearly%20NPV%20comparison%202020_10_28a.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EY%20results%20workbook%20(FY31-34)%20-%20Main%202020_11_06a.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Release notice"/>
      <sheetName val="Version notes"/>
      <sheetName val="Abbreviations and notes"/>
      <sheetName val="Method to using workbook"/>
      <sheetName val="Main"/>
      <sheetName val="!!DELETE ME!! - Data checks"/>
      <sheetName val="---Compare options---"/>
      <sheetName val="BaseCase_CF"/>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BaseCase_System Strength Cost"/>
      <sheetName val="Marinus_CF"/>
      <sheetName val="Marinus_Generation"/>
      <sheetName val="Marinus_Capacity"/>
      <sheetName val="Marinus_VOM Cost"/>
      <sheetName val="Marinus_FOM Cost"/>
      <sheetName val="Marinus_Fuel Cost"/>
      <sheetName val="Marinus_Build Cost"/>
      <sheetName val="Marinus_REHAB Cost"/>
      <sheetName val="Marinus_REZ Tx Cost"/>
      <sheetName val="Marinus_USE+DSP Cost"/>
      <sheetName val="Marinus_SyncCon Cost"/>
      <sheetName val="Marinus_System Strength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ESS_cap MW"/>
      <sheetName val="NPVall_Slow Change"/>
      <sheetName val="GenSO_Slow Change"/>
      <sheetName val="Cap_Slow Change"/>
      <sheetName val="NSCap_Slow Change"/>
      <sheetName val="DemandSum_Slow Change"/>
      <sheetName val="NPVall_Slow Change 600 MW"/>
      <sheetName val="GenSO_Slow Change 600 MW"/>
      <sheetName val="Cap_Slow Change 600 MW"/>
      <sheetName val="NSCap_Slow Change 600 MW"/>
      <sheetName val="DemandSum_Slow Change 600 MW"/>
      <sheetName val="NPVall_Slow Change 750 MW"/>
      <sheetName val="GenSO_Slow Change 750 MW"/>
      <sheetName val="Cap_Slow Change 750 MW"/>
      <sheetName val="NSCap_Slow Change 750 MW"/>
      <sheetName val="DemandSum_Slow Change 750 MW"/>
      <sheetName val="NPVall_Slow Change 1200 MW"/>
      <sheetName val="GenSO_Slow Change 1200 MW"/>
      <sheetName val="Cap_Slow Change 1200 MW"/>
      <sheetName val="NSCap_Slow Change 1200 MW"/>
      <sheetName val="DemandSum_Slow Change 1200 MW"/>
      <sheetName val="NPVall_Slow Change 1500 MW"/>
      <sheetName val="GenSO_Slow Change 1500 MW"/>
      <sheetName val="Cap_Slow Change 1500 MW"/>
      <sheetName val="NSCap_Slow Change 1500 MW"/>
      <sheetName val="DemandSum_Slow Change 1500 MW"/>
      <sheetName val="NPVall_Central"/>
      <sheetName val="GenSO_Central"/>
      <sheetName val="Cap_Central"/>
      <sheetName val="NSCap_Central"/>
      <sheetName val="DemandSum_Central"/>
      <sheetName val="NPVall_Central 600 MW"/>
      <sheetName val="GenSO_Central 600 MW"/>
      <sheetName val="Cap_Central 600 MW"/>
      <sheetName val="NSCap_Central 600 MW"/>
      <sheetName val="DemandSum_Central 600 MW"/>
      <sheetName val="NPVall_Central 750 MW"/>
      <sheetName val="GenSO_Central 750 MW"/>
      <sheetName val="Cap_Central 750 MW"/>
      <sheetName val="NSCap_Central 750 MW"/>
      <sheetName val="DemandSum_Central 750 MW"/>
      <sheetName val="NPVall_Central 1200 MW"/>
      <sheetName val="GenSO_Central 1200 MW"/>
      <sheetName val="Cap_Central 1200 MW"/>
      <sheetName val="NSCap_Central 1200 MW"/>
      <sheetName val="DemandSum_Central 1200 MW"/>
      <sheetName val="NPVall_Central 1500 MW"/>
      <sheetName val="GenSO_Central 1500 MW"/>
      <sheetName val="Cap_Central 1500 MW"/>
      <sheetName val="NSCap_Central 1500 MW"/>
      <sheetName val="DemandSum_Central 1500 MW"/>
      <sheetName val="NPVall_Fast Change"/>
      <sheetName val="GenSO_Fast Change"/>
      <sheetName val="Cap_Fast Change"/>
      <sheetName val="NSCap_Fast Change"/>
      <sheetName val="DemandSum_Fast Change"/>
      <sheetName val="NPVall_Fast Change 600 MW"/>
      <sheetName val="GenSO_Fast Change 600 MW"/>
      <sheetName val="Cap_Fast Change 600 MW"/>
      <sheetName val="NSCap_Fast Change 600 MW"/>
      <sheetName val="DemandSum_Fast Change 600 MW"/>
      <sheetName val="NPVall_Fast Change 750 MW"/>
      <sheetName val="GenSO_Fast Change 750 MW"/>
      <sheetName val="Cap_Fast Change 750 MW"/>
      <sheetName val="NSCap_Fast Change 750 MW"/>
      <sheetName val="DemandSum_Fast Change 750 MW"/>
      <sheetName val="NPVall_Fast Change 1200 MW"/>
      <sheetName val="GenSO_Fast Change 1200 MW"/>
      <sheetName val="Cap_Fast Change 1200 MW"/>
      <sheetName val="NSCap_Fast Change 1200 MW"/>
      <sheetName val="DemandSum_Fast Change 1200 MW"/>
      <sheetName val="NPVall_Fast Change 1500 MW"/>
      <sheetName val="GenSO_Fast Change 1500 MW"/>
      <sheetName val="Cap_Fast Change 1500 MW"/>
      <sheetName val="NSCap_Fast Change 1500 MW"/>
      <sheetName val="DemandSum_Fast Change 1500 MW"/>
      <sheetName val="NPVall_High DER"/>
      <sheetName val="GenSO_High DER"/>
      <sheetName val="Cap_High DER"/>
      <sheetName val="NSCap_High DER"/>
      <sheetName val="DemandSum_High DER"/>
      <sheetName val="NPVall_High DER 600 MW"/>
      <sheetName val="GenSO_High DER 600 MW"/>
      <sheetName val="Cap_High DER 600 MW"/>
      <sheetName val="NSCap_High DER 600 MW"/>
      <sheetName val="DemandSum_High DER 600 MW"/>
      <sheetName val="NPVall_High DER 750 MW"/>
      <sheetName val="GenSO_High DER 750 MW"/>
      <sheetName val="Cap_High DER 750 MW"/>
      <sheetName val="NSCap_High DER 750 MW"/>
      <sheetName val="DemandSum_High DER 750 MW"/>
      <sheetName val="NPVall_High DER 1200 MW"/>
      <sheetName val="GenSO_High DER 1200 MW"/>
      <sheetName val="Cap_High DER 1200 MW"/>
      <sheetName val="NSCap_High DER 1200 MW"/>
      <sheetName val="DemandSum_High DER 1200 MW"/>
      <sheetName val="NPVall_High DER 1500 MW"/>
      <sheetName val="GenSO_High DER 1500 MW"/>
      <sheetName val="Cap_High DER 1500 MW"/>
      <sheetName val="NSCap_High DER 1500 MW"/>
      <sheetName val="DemandSum_High DER 1500 MW"/>
      <sheetName val="NPVall_Step Change"/>
      <sheetName val="GenSO_Step Change"/>
      <sheetName val="Cap_Step Change"/>
      <sheetName val="NSCap_Step Change"/>
      <sheetName val="DemandSum_Step Change"/>
      <sheetName val="NPVall_Step Change 600 MW"/>
      <sheetName val="GenSO_Step Change 600 MW"/>
      <sheetName val="Cap_Step Change 600 MW"/>
      <sheetName val="NSCap_Step Change 600 MW"/>
      <sheetName val="DemandSum_Step Change 600 MW"/>
      <sheetName val="NPVall_Step Change 750 MW"/>
      <sheetName val="GenSO_Step Change 750 MW"/>
      <sheetName val="Cap_Step Change 750 MW"/>
      <sheetName val="NSCap_Step Change 750 MW"/>
      <sheetName val="DemandSum_Step Change 750 MW"/>
      <sheetName val="NPVall_Step Change 1200 MW"/>
      <sheetName val="GenSO_Step Change 1200 MW"/>
      <sheetName val="Cap_Step Change 1200 MW"/>
      <sheetName val="NSCap_Step Change 1200 MW"/>
      <sheetName val="DemandSum_Step Change 1200 MW"/>
      <sheetName val="NPVall_Step Change 1500 MW"/>
      <sheetName val="GenSO_Step Change 1500 MW"/>
      <sheetName val="Cap_Step Change 1500 MW"/>
      <sheetName val="NSCap_Step Change 1500 MW"/>
      <sheetName val="DemandSum_Step Change 1500 MW"/>
    </sheetNames>
    <sheetDataSet>
      <sheetData sheetId="0"/>
      <sheetData sheetId="1"/>
      <sheetData sheetId="2"/>
      <sheetData sheetId="3"/>
      <sheetData sheetId="4"/>
      <sheetData sheetId="5"/>
      <sheetData sheetId="6"/>
      <sheetData sheetId="7">
        <row r="6">
          <cell r="I6" t="str">
            <v>2021-22</v>
          </cell>
          <cell r="J6" t="str">
            <v>2022-23</v>
          </cell>
          <cell r="K6" t="str">
            <v>2023-24</v>
          </cell>
          <cell r="L6" t="str">
            <v>2024-25</v>
          </cell>
          <cell r="M6" t="str">
            <v>2025-26</v>
          </cell>
          <cell r="N6" t="str">
            <v>2026-27</v>
          </cell>
          <cell r="O6" t="str">
            <v>2027-28</v>
          </cell>
          <cell r="P6" t="str">
            <v>2028-29</v>
          </cell>
          <cell r="Q6" t="str">
            <v>2029-30</v>
          </cell>
          <cell r="R6" t="str">
            <v>2030-31</v>
          </cell>
          <cell r="S6" t="str">
            <v>2031-32</v>
          </cell>
          <cell r="T6" t="str">
            <v>2032-33</v>
          </cell>
          <cell r="U6" t="str">
            <v>2033-34</v>
          </cell>
          <cell r="V6" t="str">
            <v>2034-35</v>
          </cell>
          <cell r="W6" t="str">
            <v>2035-36</v>
          </cell>
          <cell r="X6" t="str">
            <v>2036-37</v>
          </cell>
          <cell r="Y6" t="str">
            <v>2037-38</v>
          </cell>
          <cell r="Z6" t="str">
            <v>2038-39</v>
          </cell>
          <cell r="AA6" t="str">
            <v>2039-40</v>
          </cell>
          <cell r="AB6" t="str">
            <v>2040-41</v>
          </cell>
          <cell r="AC6" t="str">
            <v>2041-42</v>
          </cell>
          <cell r="AD6" t="str">
            <v>2042-43</v>
          </cell>
          <cell r="AE6" t="str">
            <v>2043-44</v>
          </cell>
          <cell r="AF6" t="str">
            <v>2044-45</v>
          </cell>
          <cell r="AG6" t="str">
            <v>2045-46</v>
          </cell>
          <cell r="AH6" t="str">
            <v>2046-47</v>
          </cell>
          <cell r="AI6" t="str">
            <v>2047-48</v>
          </cell>
          <cell r="AJ6" t="str">
            <v>2048-49</v>
          </cell>
          <cell r="AK6" t="str">
            <v>2049-50</v>
          </cell>
        </row>
        <row r="7">
          <cell r="H7" t="str">
            <v>CAPEX</v>
          </cell>
          <cell r="I7">
            <v>-5.7665637407961269E-5</v>
          </cell>
          <cell r="J7">
            <v>-4.8893901868723332E-5</v>
          </cell>
          <cell r="K7">
            <v>-5.8631996886106211E-5</v>
          </cell>
          <cell r="L7">
            <v>-2.2678571213618852E-3</v>
          </cell>
          <cell r="M7">
            <v>-3.5986182491411452E-2</v>
          </cell>
          <cell r="N7">
            <v>-10.713080841871502</v>
          </cell>
          <cell r="O7">
            <v>-1.3801990649456275</v>
          </cell>
          <cell r="P7">
            <v>6.942158557720715</v>
          </cell>
          <cell r="Q7">
            <v>6.6880054441122336</v>
          </cell>
          <cell r="R7">
            <v>6.4169022128857902</v>
          </cell>
          <cell r="S7">
            <v>7.6877786163863497</v>
          </cell>
          <cell r="T7">
            <v>7.422160087018157</v>
          </cell>
          <cell r="U7">
            <v>7.1853811369922473</v>
          </cell>
          <cell r="V7">
            <v>6.9557656048549106</v>
          </cell>
          <cell r="W7">
            <v>6.7512789756871063</v>
          </cell>
          <cell r="X7">
            <v>6.5167464497046312</v>
          </cell>
          <cell r="Y7">
            <v>28.526189454209756</v>
          </cell>
          <cell r="Z7">
            <v>27.512753445102017</v>
          </cell>
          <cell r="AA7">
            <v>46.947022226960051</v>
          </cell>
          <cell r="AB7">
            <v>27.992127631355192</v>
          </cell>
          <cell r="AC7">
            <v>21.160464718639151</v>
          </cell>
          <cell r="AD7">
            <v>24.658989317226688</v>
          </cell>
          <cell r="AE7">
            <v>35.724112639666068</v>
          </cell>
          <cell r="AF7">
            <v>40.786534686177504</v>
          </cell>
          <cell r="AG7">
            <v>43.715986359862612</v>
          </cell>
          <cell r="AH7">
            <v>38.696003675052893</v>
          </cell>
          <cell r="AI7">
            <v>28.003123573435705</v>
          </cell>
          <cell r="AJ7">
            <v>132.32344046426169</v>
          </cell>
          <cell r="AK7">
            <v>137.73820627604076</v>
          </cell>
        </row>
        <row r="8">
          <cell r="H8" t="str">
            <v>FOM</v>
          </cell>
          <cell r="I8">
            <v>-1.1873504723541768E-5</v>
          </cell>
          <cell r="J8">
            <v>-9.8072102282458218E-6</v>
          </cell>
          <cell r="K8">
            <v>-1.0943470500933471E-5</v>
          </cell>
          <cell r="L8">
            <v>63.355229378232792</v>
          </cell>
          <cell r="M8">
            <v>60.750790959372942</v>
          </cell>
          <cell r="N8">
            <v>77.900306976461664</v>
          </cell>
          <cell r="O8">
            <v>132.69129401803892</v>
          </cell>
          <cell r="P8">
            <v>420.54253333783663</v>
          </cell>
          <cell r="Q8">
            <v>124.27610641174105</v>
          </cell>
          <cell r="R8">
            <v>116.96583064555162</v>
          </cell>
          <cell r="S8">
            <v>110.2260343852703</v>
          </cell>
          <cell r="T8">
            <v>105.86871078484313</v>
          </cell>
          <cell r="U8">
            <v>113.16685731581229</v>
          </cell>
          <cell r="V8">
            <v>98.20989413439159</v>
          </cell>
          <cell r="W8">
            <v>91.234094027341911</v>
          </cell>
          <cell r="X8">
            <v>89.193502405426031</v>
          </cell>
          <cell r="Y8">
            <v>91.384757272986349</v>
          </cell>
          <cell r="Z8">
            <v>303.41766675956302</v>
          </cell>
          <cell r="AA8">
            <v>88.269482607707161</v>
          </cell>
          <cell r="AB8">
            <v>80.446760742483548</v>
          </cell>
          <cell r="AC8">
            <v>75.57599838725244</v>
          </cell>
          <cell r="AD8">
            <v>74.716598132196609</v>
          </cell>
          <cell r="AE8">
            <v>74.178965448426553</v>
          </cell>
          <cell r="AF8">
            <v>72.399442761028098</v>
          </cell>
          <cell r="AG8">
            <v>71.204668189770047</v>
          </cell>
          <cell r="AH8">
            <v>67.989224852936047</v>
          </cell>
          <cell r="AI8">
            <v>64.607479833953604</v>
          </cell>
          <cell r="AJ8">
            <v>31.472571039172763</v>
          </cell>
          <cell r="AK8">
            <v>33.863553239767967</v>
          </cell>
        </row>
        <row r="9">
          <cell r="H9" t="str">
            <v>Fuel</v>
          </cell>
          <cell r="I9">
            <v>-7.733005741611123E-4</v>
          </cell>
          <cell r="J9">
            <v>-1.273498223591363</v>
          </cell>
          <cell r="K9">
            <v>-1.6445808106537443</v>
          </cell>
          <cell r="L9">
            <v>-30.898298367426964</v>
          </cell>
          <cell r="M9">
            <v>-39.270751714583021</v>
          </cell>
          <cell r="N9">
            <v>-37.721612017461332</v>
          </cell>
          <cell r="O9">
            <v>5.4487736106377564</v>
          </cell>
          <cell r="P9">
            <v>4.8391092696858102</v>
          </cell>
          <cell r="Q9">
            <v>53.657563939416548</v>
          </cell>
          <cell r="R9">
            <v>41.842674408201475</v>
          </cell>
          <cell r="S9">
            <v>28.410638125229628</v>
          </cell>
          <cell r="T9">
            <v>39.799797620239318</v>
          </cell>
          <cell r="U9">
            <v>34.411558603572892</v>
          </cell>
          <cell r="V9">
            <v>48.93763196664851</v>
          </cell>
          <cell r="W9">
            <v>28.481212859650608</v>
          </cell>
          <cell r="X9">
            <v>29.047604890449556</v>
          </cell>
          <cell r="Y9">
            <v>31.061381238876375</v>
          </cell>
          <cell r="Z9">
            <v>50.297667504245766</v>
          </cell>
          <cell r="AA9">
            <v>54.474962287936421</v>
          </cell>
          <cell r="AB9">
            <v>38.678203444339687</v>
          </cell>
          <cell r="AC9">
            <v>30.986077549711975</v>
          </cell>
          <cell r="AD9">
            <v>39.358113312088655</v>
          </cell>
          <cell r="AE9">
            <v>40.998821326366567</v>
          </cell>
          <cell r="AF9">
            <v>28.884524429962099</v>
          </cell>
          <cell r="AG9">
            <v>27.401640120469384</v>
          </cell>
          <cell r="AH9">
            <v>29.778645771731711</v>
          </cell>
          <cell r="AI9">
            <v>33.584658963222758</v>
          </cell>
          <cell r="AJ9">
            <v>76.197171164089994</v>
          </cell>
          <cell r="AK9">
            <v>72.862247759886031</v>
          </cell>
        </row>
        <row r="10">
          <cell r="H10" t="str">
            <v>VOM</v>
          </cell>
          <cell r="I10">
            <v>-2.6475680700968949E-4</v>
          </cell>
          <cell r="J10">
            <v>0.51236597225442526</v>
          </cell>
          <cell r="K10">
            <v>0.66973946457274725</v>
          </cell>
          <cell r="L10">
            <v>-0.52778980962035715</v>
          </cell>
          <cell r="M10">
            <v>-2.9421249117390835</v>
          </cell>
          <cell r="N10">
            <v>0.34660093629441691</v>
          </cell>
          <cell r="O10">
            <v>-7.6976348540053587</v>
          </cell>
          <cell r="P10">
            <v>-7.5071041026090386</v>
          </cell>
          <cell r="Q10">
            <v>-11.819383262425079</v>
          </cell>
          <cell r="R10">
            <v>-9.6579066866497154</v>
          </cell>
          <cell r="S10">
            <v>-7.8597112197483661</v>
          </cell>
          <cell r="T10">
            <v>-5.1759349460701634</v>
          </cell>
          <cell r="U10">
            <v>-4.7513190169749144</v>
          </cell>
          <cell r="V10">
            <v>-6.457343712610716</v>
          </cell>
          <cell r="W10">
            <v>-5.4237292894588895</v>
          </cell>
          <cell r="X10">
            <v>-4.7051493341901809</v>
          </cell>
          <cell r="Y10">
            <v>-10.14603814525038</v>
          </cell>
          <cell r="Z10">
            <v>-7.7735631284819098</v>
          </cell>
          <cell r="AA10">
            <v>-7.9857795989605362</v>
          </cell>
          <cell r="AB10">
            <v>-6.674579974378692</v>
          </cell>
          <cell r="AC10">
            <v>-4.9727472278712961</v>
          </cell>
          <cell r="AD10">
            <v>-5.5058297840740122</v>
          </cell>
          <cell r="AE10">
            <v>-7.7079674731207781</v>
          </cell>
          <cell r="AF10">
            <v>-6.9140943941175941</v>
          </cell>
          <cell r="AG10">
            <v>-7.8319225332612694</v>
          </cell>
          <cell r="AH10">
            <v>-7.4723969606583127</v>
          </cell>
          <cell r="AI10">
            <v>-5.668682043898734</v>
          </cell>
          <cell r="AJ10">
            <v>-10.767555801519025</v>
          </cell>
          <cell r="AK10">
            <v>-9.8791318723361101</v>
          </cell>
        </row>
        <row r="11">
          <cell r="H11" t="str">
            <v>REHAB</v>
          </cell>
          <cell r="I11">
            <v>0</v>
          </cell>
          <cell r="J11">
            <v>0</v>
          </cell>
          <cell r="K11">
            <v>0</v>
          </cell>
          <cell r="L11">
            <v>-44.317052142820089</v>
          </cell>
          <cell r="M11">
            <v>0.22806408459049998</v>
          </cell>
          <cell r="N11">
            <v>-14.708742145293275</v>
          </cell>
          <cell r="O11">
            <v>-20.990869044180378</v>
          </cell>
          <cell r="P11">
            <v>0</v>
          </cell>
          <cell r="Q11">
            <v>-3.9606089771431834</v>
          </cell>
          <cell r="R11">
            <v>0.61101677253038178</v>
          </cell>
          <cell r="S11">
            <v>0.3386342976902797</v>
          </cell>
          <cell r="T11">
            <v>0</v>
          </cell>
          <cell r="U11">
            <v>0</v>
          </cell>
          <cell r="V11">
            <v>0</v>
          </cell>
          <cell r="W11">
            <v>0.80916761228281819</v>
          </cell>
          <cell r="X11">
            <v>-0.17906898771965715</v>
          </cell>
          <cell r="Y11">
            <v>0</v>
          </cell>
          <cell r="Z11">
            <v>0</v>
          </cell>
          <cell r="AA11">
            <v>0</v>
          </cell>
          <cell r="AB11">
            <v>0</v>
          </cell>
          <cell r="AC11">
            <v>0</v>
          </cell>
          <cell r="AD11">
            <v>0</v>
          </cell>
          <cell r="AE11">
            <v>0</v>
          </cell>
          <cell r="AF11">
            <v>0</v>
          </cell>
          <cell r="AG11">
            <v>0</v>
          </cell>
          <cell r="AH11">
            <v>0</v>
          </cell>
          <cell r="AI11">
            <v>0</v>
          </cell>
          <cell r="AJ11">
            <v>0</v>
          </cell>
          <cell r="AK11">
            <v>0</v>
          </cell>
        </row>
        <row r="12">
          <cell r="H12" t="str">
            <v>REZ</v>
          </cell>
          <cell r="I12">
            <v>-1.9064314036319187E-6</v>
          </cell>
          <cell r="J12">
            <v>-2.2617776467086516E-6</v>
          </cell>
          <cell r="K12">
            <v>-2.4090237220661948E-6</v>
          </cell>
          <cell r="L12">
            <v>-2.4957253790489631E-6</v>
          </cell>
          <cell r="M12">
            <v>-2.4827728557283989E-6</v>
          </cell>
          <cell r="N12">
            <v>-1.3260686962721884</v>
          </cell>
          <cell r="O12">
            <v>-3.3697997678245883E-6</v>
          </cell>
          <cell r="P12">
            <v>-0.84643068332057736</v>
          </cell>
          <cell r="Q12">
            <v>-0.81544388690295455</v>
          </cell>
          <cell r="R12">
            <v>-0.26190740607672341</v>
          </cell>
          <cell r="S12">
            <v>0.33397037887106124</v>
          </cell>
          <cell r="T12">
            <v>1.3392743421265476</v>
          </cell>
          <cell r="U12">
            <v>2.2713890283525981</v>
          </cell>
          <cell r="V12">
            <v>3.1334597805829691</v>
          </cell>
          <cell r="W12">
            <v>3.9399317109558614</v>
          </cell>
          <cell r="X12">
            <v>4.6623262006398294</v>
          </cell>
          <cell r="Y12">
            <v>7.590866595556057</v>
          </cell>
          <cell r="Z12">
            <v>7.7062486573767091</v>
          </cell>
          <cell r="AA12">
            <v>7.6239990907307655</v>
          </cell>
          <cell r="AB12">
            <v>7.7077319004514866</v>
          </cell>
          <cell r="AC12">
            <v>6.7932807933832668</v>
          </cell>
          <cell r="AD12">
            <v>6.4265630271425032</v>
          </cell>
          <cell r="AE12">
            <v>6.4426690249743555</v>
          </cell>
          <cell r="AF12">
            <v>6.189535465545938</v>
          </cell>
          <cell r="AG12">
            <v>7.2333406506775066</v>
          </cell>
          <cell r="AH12">
            <v>7.3283169865663513</v>
          </cell>
          <cell r="AI12">
            <v>6.5224465974564376</v>
          </cell>
          <cell r="AJ12">
            <v>18.020392313902615</v>
          </cell>
          <cell r="AK12">
            <v>24.124507219175371</v>
          </cell>
        </row>
        <row r="13">
          <cell r="H13" t="str">
            <v>USE+DSP</v>
          </cell>
          <cell r="I13">
            <v>-7.4134977039999979E-6</v>
          </cell>
          <cell r="J13">
            <v>-7.3936980440000001E-6</v>
          </cell>
          <cell r="K13">
            <v>-7.4657989859999958E-6</v>
          </cell>
          <cell r="L13">
            <v>-7.4948951629999995E-6</v>
          </cell>
          <cell r="M13">
            <v>-7.5724066959999986E-6</v>
          </cell>
          <cell r="N13">
            <v>2.8340791813059882E-3</v>
          </cell>
          <cell r="O13">
            <v>-7.5304291149999981E-6</v>
          </cell>
          <cell r="P13">
            <v>-5.5797131692231181</v>
          </cell>
          <cell r="Q13">
            <v>-7.4982533940000008E-6</v>
          </cell>
          <cell r="R13">
            <v>-7.4971236399999991E-6</v>
          </cell>
          <cell r="S13">
            <v>-7.4612104869999986E-6</v>
          </cell>
          <cell r="T13">
            <v>-7.4989115659999993E-6</v>
          </cell>
          <cell r="U13">
            <v>-4.4770045822592834</v>
          </cell>
          <cell r="V13">
            <v>-4.0516696103437992E-2</v>
          </cell>
          <cell r="W13">
            <v>1.5963989913771193</v>
          </cell>
          <cell r="X13">
            <v>5.2475271660738105</v>
          </cell>
          <cell r="Y13">
            <v>1.8473191949362664</v>
          </cell>
          <cell r="Z13">
            <v>-1.6592431360922005E-2</v>
          </cell>
          <cell r="AA13">
            <v>-6.6907981193239099</v>
          </cell>
          <cell r="AB13">
            <v>-1.5185968345124383</v>
          </cell>
          <cell r="AC13">
            <v>-1.3678307030477298E-2</v>
          </cell>
          <cell r="AD13">
            <v>0.18250448597151217</v>
          </cell>
          <cell r="AE13">
            <v>1.1123044972149019</v>
          </cell>
          <cell r="AF13">
            <v>10.559644693356651</v>
          </cell>
          <cell r="AG13">
            <v>-1.1021009305431544</v>
          </cell>
          <cell r="AH13">
            <v>-0.60824430612611469</v>
          </cell>
          <cell r="AI13">
            <v>1.1185055915917019E-2</v>
          </cell>
          <cell r="AJ13">
            <v>-1.2392160892418196</v>
          </cell>
          <cell r="AK13">
            <v>0.81639246400566023</v>
          </cell>
        </row>
        <row r="14">
          <cell r="H14" t="str">
            <v>SyncCon</v>
          </cell>
          <cell r="I14">
            <v>8.2984279972833969E-5</v>
          </cell>
          <cell r="J14">
            <v>-2.2986275797170039E-2</v>
          </cell>
          <cell r="K14">
            <v>-6.3030206094354974E-2</v>
          </cell>
          <cell r="L14">
            <v>-2.0527780235079298</v>
          </cell>
          <cell r="M14">
            <v>-2.0646284964018506</v>
          </cell>
          <cell r="N14">
            <v>-3.5437481518519509</v>
          </cell>
          <cell r="O14">
            <v>-4.0895345276322583</v>
          </cell>
          <cell r="P14">
            <v>-3.9752516513081302</v>
          </cell>
          <cell r="Q14">
            <v>-3.9224018853822415</v>
          </cell>
          <cell r="R14">
            <v>-3.7871370550425691</v>
          </cell>
          <cell r="S14">
            <v>-3.7316722872439403</v>
          </cell>
          <cell r="T14">
            <v>-3.5320117551917702</v>
          </cell>
          <cell r="U14">
            <v>-3.4657894074121796</v>
          </cell>
          <cell r="V14">
            <v>-3.2247548519695792</v>
          </cell>
          <cell r="W14">
            <v>-3.2686909691653692</v>
          </cell>
          <cell r="X14">
            <v>-3.1182344108796696</v>
          </cell>
          <cell r="Y14">
            <v>-3.3366534334226507</v>
          </cell>
          <cell r="Z14">
            <v>-3.2224714424418006</v>
          </cell>
          <cell r="AA14">
            <v>-3.119690599840141</v>
          </cell>
          <cell r="AB14">
            <v>-2.9400865011353692</v>
          </cell>
          <cell r="AC14">
            <v>-2.8669274714868589</v>
          </cell>
          <cell r="AD14">
            <v>-2.6640579005128595</v>
          </cell>
          <cell r="AE14">
            <v>-2.2580488190531005</v>
          </cell>
          <cell r="AF14">
            <v>-2.4727685792325791</v>
          </cell>
          <cell r="AG14">
            <v>-2.2881654797095909</v>
          </cell>
          <cell r="AH14">
            <v>-2.2752381989307779</v>
          </cell>
          <cell r="AI14">
            <v>-2.200029753801922</v>
          </cell>
          <cell r="AJ14">
            <v>-2.1636101162237065</v>
          </cell>
          <cell r="AK14">
            <v>-1.9476382166722168</v>
          </cell>
        </row>
        <row r="15">
          <cell r="H15" t="str">
            <v>System Strength</v>
          </cell>
          <cell r="I15">
            <v>-5.6280738168569606E-7</v>
          </cell>
          <cell r="J15">
            <v>-5.9833804107256583E-7</v>
          </cell>
          <cell r="K15">
            <v>-5.8503633749751317E-7</v>
          </cell>
          <cell r="L15">
            <v>2.946543137900335E-4</v>
          </cell>
          <cell r="M15">
            <v>4.8526024600432718E-3</v>
          </cell>
          <cell r="N15">
            <v>-0.31726031102531216</v>
          </cell>
          <cell r="O15">
            <v>-0.16274729008183023</v>
          </cell>
          <cell r="P15">
            <v>-9.0628973915764618E-2</v>
          </cell>
          <cell r="Q15">
            <v>-8.7311179592265947E-2</v>
          </cell>
          <cell r="R15">
            <v>-8.0381474088373581E-2</v>
          </cell>
          <cell r="S15">
            <v>-9.0566630341614648E-2</v>
          </cell>
          <cell r="T15">
            <v>-7.9517200649417641E-2</v>
          </cell>
          <cell r="U15">
            <v>-6.9389323913102999E-2</v>
          </cell>
          <cell r="V15">
            <v>-5.9896439184238259E-2</v>
          </cell>
          <cell r="W15">
            <v>-5.1142734407416353E-2</v>
          </cell>
          <cell r="X15">
            <v>-4.2681130680908612E-2</v>
          </cell>
          <cell r="Y15">
            <v>0.53875009673693053</v>
          </cell>
          <cell r="Z15">
            <v>0.50929789009478188</v>
          </cell>
          <cell r="AA15">
            <v>0.73726007285367445</v>
          </cell>
          <cell r="AB15">
            <v>0.2744503947805515</v>
          </cell>
          <cell r="AC15">
            <v>0.170543470505223</v>
          </cell>
          <cell r="AD15">
            <v>0.28770733809997545</v>
          </cell>
          <cell r="AE15">
            <v>0.49576113078687922</v>
          </cell>
          <cell r="AF15">
            <v>0.51362618625230605</v>
          </cell>
          <cell r="AG15">
            <v>0.60412731411618004</v>
          </cell>
          <cell r="AH15">
            <v>0.59059644996974747</v>
          </cell>
          <cell r="AI15">
            <v>0.5579307588941701</v>
          </cell>
          <cell r="AJ15">
            <v>2.1340305946122973</v>
          </cell>
          <cell r="AK15">
            <v>2.4343494346189618</v>
          </cell>
        </row>
        <row r="25">
          <cell r="I25" t="str">
            <v>2021-22</v>
          </cell>
          <cell r="J25" t="str">
            <v>2022-23</v>
          </cell>
          <cell r="K25" t="str">
            <v>2023-24</v>
          </cell>
          <cell r="L25" t="str">
            <v>2024-25</v>
          </cell>
          <cell r="M25" t="str">
            <v>2025-26</v>
          </cell>
          <cell r="N25" t="str">
            <v>2026-27</v>
          </cell>
          <cell r="O25" t="str">
            <v>2027-28</v>
          </cell>
          <cell r="P25" t="str">
            <v>2028-29</v>
          </cell>
          <cell r="Q25" t="str">
            <v>2029-30</v>
          </cell>
          <cell r="R25" t="str">
            <v>2030-31</v>
          </cell>
          <cell r="S25" t="str">
            <v>2031-32</v>
          </cell>
          <cell r="T25" t="str">
            <v>2032-33</v>
          </cell>
          <cell r="U25" t="str">
            <v>2033-34</v>
          </cell>
          <cell r="V25" t="str">
            <v>2034-35</v>
          </cell>
          <cell r="W25" t="str">
            <v>2035-36</v>
          </cell>
          <cell r="X25" t="str">
            <v>2036-37</v>
          </cell>
          <cell r="Y25" t="str">
            <v>2037-38</v>
          </cell>
          <cell r="Z25" t="str">
            <v>2038-39</v>
          </cell>
          <cell r="AA25" t="str">
            <v>2039-40</v>
          </cell>
          <cell r="AB25" t="str">
            <v>2040-41</v>
          </cell>
          <cell r="AC25" t="str">
            <v>2041-42</v>
          </cell>
          <cell r="AD25" t="str">
            <v>2042-43</v>
          </cell>
          <cell r="AE25" t="str">
            <v>2043-44</v>
          </cell>
          <cell r="AF25" t="str">
            <v>2044-45</v>
          </cell>
          <cell r="AG25" t="str">
            <v>2045-46</v>
          </cell>
          <cell r="AH25" t="str">
            <v>2046-47</v>
          </cell>
          <cell r="AI25" t="str">
            <v>2047-48</v>
          </cell>
          <cell r="AJ25" t="str">
            <v>2048-49</v>
          </cell>
          <cell r="AK25" t="str">
            <v>2049-50</v>
          </cell>
        </row>
        <row r="26">
          <cell r="H26" t="str">
            <v>Black Coal</v>
          </cell>
          <cell r="I26">
            <v>0</v>
          </cell>
          <cell r="J26">
            <v>0</v>
          </cell>
          <cell r="K26">
            <v>0</v>
          </cell>
          <cell r="L26">
            <v>458.78381203005119</v>
          </cell>
          <cell r="M26">
            <v>464.23168202212037</v>
          </cell>
          <cell r="N26">
            <v>410.72475787135772</v>
          </cell>
          <cell r="O26">
            <v>269.01168786987546</v>
          </cell>
          <cell r="P26">
            <v>269.0116878684421</v>
          </cell>
          <cell r="Q26">
            <v>-285.34532590352046</v>
          </cell>
          <cell r="R26">
            <v>-209.22821505088996</v>
          </cell>
          <cell r="S26">
            <v>-123.37237213115077</v>
          </cell>
          <cell r="T26">
            <v>-123.37237215868481</v>
          </cell>
          <cell r="U26">
            <v>-123.37237215806999</v>
          </cell>
          <cell r="V26">
            <v>-123.37237215143523</v>
          </cell>
          <cell r="W26">
            <v>-1.894082183413957</v>
          </cell>
          <cell r="X26">
            <v>-56.760200000000623</v>
          </cell>
          <cell r="Y26">
            <v>-47.919969999999012</v>
          </cell>
          <cell r="Z26">
            <v>-47.919969999999012</v>
          </cell>
          <cell r="AA26">
            <v>-47.919969999999012</v>
          </cell>
          <cell r="AB26">
            <v>-47.919969999999012</v>
          </cell>
          <cell r="AC26">
            <v>-47.919969999999012</v>
          </cell>
          <cell r="AD26">
            <v>-47.919969999999921</v>
          </cell>
          <cell r="AE26">
            <v>0</v>
          </cell>
          <cell r="AF26">
            <v>0</v>
          </cell>
          <cell r="AG26">
            <v>0</v>
          </cell>
          <cell r="AH26">
            <v>0</v>
          </cell>
          <cell r="AI26">
            <v>0</v>
          </cell>
          <cell r="AJ26">
            <v>0</v>
          </cell>
          <cell r="AK26">
            <v>0</v>
          </cell>
        </row>
        <row r="27">
          <cell r="H27" t="str">
            <v>Brown Coal</v>
          </cell>
          <cell r="I27">
            <v>0</v>
          </cell>
          <cell r="J27">
            <v>0</v>
          </cell>
          <cell r="K27">
            <v>0</v>
          </cell>
          <cell r="L27">
            <v>-685.74069269362099</v>
          </cell>
          <cell r="M27">
            <v>-685.74069269831034</v>
          </cell>
          <cell r="N27">
            <v>-857.42896530137978</v>
          </cell>
          <cell r="O27">
            <v>-1110.8904801538999</v>
          </cell>
          <cell r="P27">
            <v>-1110.89048015445</v>
          </cell>
          <cell r="Q27">
            <v>-1110.8904801287999</v>
          </cell>
          <cell r="R27">
            <v>-1110.8904801414499</v>
          </cell>
          <cell r="S27">
            <v>-1110.8904801449398</v>
          </cell>
          <cell r="T27">
            <v>-1110.8904802454999</v>
          </cell>
          <cell r="U27">
            <v>-1110.8904801622998</v>
          </cell>
          <cell r="V27">
            <v>-1110.8904801502999</v>
          </cell>
          <cell r="W27">
            <v>-1110.8904801565398</v>
          </cell>
          <cell r="X27">
            <v>-1110.8904801535698</v>
          </cell>
          <cell r="Y27">
            <v>-1110.8904802505699</v>
          </cell>
          <cell r="Z27">
            <v>-1110.8904801444</v>
          </cell>
          <cell r="AA27">
            <v>-1110.8904801537699</v>
          </cell>
          <cell r="AB27">
            <v>-1110.89048015394</v>
          </cell>
          <cell r="AC27">
            <v>-1110.8904800577</v>
          </cell>
          <cell r="AD27">
            <v>-1110.8904801388301</v>
          </cell>
          <cell r="AE27">
            <v>-1110.89048014064</v>
          </cell>
          <cell r="AF27">
            <v>-1110.8904801469998</v>
          </cell>
          <cell r="AG27">
            <v>-1110.8904801525398</v>
          </cell>
          <cell r="AH27">
            <v>-1110.8904801496001</v>
          </cell>
          <cell r="AI27">
            <v>-1110.8904801625299</v>
          </cell>
          <cell r="AJ27">
            <v>0</v>
          </cell>
          <cell r="AK27">
            <v>0</v>
          </cell>
        </row>
        <row r="28">
          <cell r="H28" t="str">
            <v>CCGT</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row>
        <row r="29">
          <cell r="H29" t="str">
            <v>Gas - Steam</v>
          </cell>
          <cell r="I29">
            <v>0</v>
          </cell>
          <cell r="J29">
            <v>0</v>
          </cell>
          <cell r="K29">
            <v>0</v>
          </cell>
          <cell r="L29">
            <v>0</v>
          </cell>
          <cell r="M29">
            <v>0</v>
          </cell>
          <cell r="N29">
            <v>0</v>
          </cell>
          <cell r="O29">
            <v>0</v>
          </cell>
          <cell r="P29">
            <v>0</v>
          </cell>
          <cell r="Q29">
            <v>0</v>
          </cell>
          <cell r="R29">
            <v>0</v>
          </cell>
          <cell r="S29">
            <v>0</v>
          </cell>
          <cell r="T29">
            <v>0</v>
          </cell>
          <cell r="U29">
            <v>0</v>
          </cell>
          <cell r="V29">
            <v>0</v>
          </cell>
          <cell r="W29">
            <v>0</v>
          </cell>
          <cell r="X29">
            <v>0</v>
          </cell>
          <cell r="Y29">
            <v>0</v>
          </cell>
          <cell r="Z29">
            <v>0</v>
          </cell>
          <cell r="AA29">
            <v>0</v>
          </cell>
          <cell r="AB29">
            <v>0</v>
          </cell>
          <cell r="AC29">
            <v>0</v>
          </cell>
          <cell r="AD29">
            <v>0</v>
          </cell>
          <cell r="AE29">
            <v>0</v>
          </cell>
          <cell r="AF29">
            <v>0</v>
          </cell>
          <cell r="AG29">
            <v>0</v>
          </cell>
          <cell r="AH29">
            <v>0</v>
          </cell>
          <cell r="AI29">
            <v>0</v>
          </cell>
          <cell r="AJ29">
            <v>0</v>
          </cell>
          <cell r="AK29">
            <v>0</v>
          </cell>
        </row>
        <row r="30">
          <cell r="H30" t="str">
            <v>OCGT / Diesel</v>
          </cell>
          <cell r="I30">
            <v>0</v>
          </cell>
          <cell r="J30">
            <v>0</v>
          </cell>
          <cell r="K30">
            <v>0</v>
          </cell>
          <cell r="L30">
            <v>0</v>
          </cell>
          <cell r="M30">
            <v>0</v>
          </cell>
          <cell r="N30">
            <v>0</v>
          </cell>
          <cell r="O30">
            <v>0</v>
          </cell>
          <cell r="P30">
            <v>0</v>
          </cell>
          <cell r="Q30">
            <v>0</v>
          </cell>
          <cell r="R30">
            <v>0</v>
          </cell>
          <cell r="S30">
            <v>0</v>
          </cell>
          <cell r="T30">
            <v>0</v>
          </cell>
          <cell r="U30">
            <v>0</v>
          </cell>
          <cell r="V30">
            <v>0</v>
          </cell>
          <cell r="W30">
            <v>0</v>
          </cell>
          <cell r="X30">
            <v>0</v>
          </cell>
          <cell r="Y30">
            <v>0</v>
          </cell>
          <cell r="Z30">
            <v>0</v>
          </cell>
          <cell r="AA30">
            <v>0</v>
          </cell>
          <cell r="AB30">
            <v>0</v>
          </cell>
          <cell r="AC30">
            <v>0</v>
          </cell>
          <cell r="AD30">
            <v>0</v>
          </cell>
          <cell r="AE30">
            <v>0</v>
          </cell>
          <cell r="AF30">
            <v>-240.73960000000079</v>
          </cell>
          <cell r="AG30">
            <v>-240.73960000000079</v>
          </cell>
          <cell r="AH30">
            <v>-242.54900000000089</v>
          </cell>
          <cell r="AI30">
            <v>-242.54900000000134</v>
          </cell>
          <cell r="AJ30">
            <v>-237.40106000000014</v>
          </cell>
          <cell r="AK30">
            <v>-237.40106000000014</v>
          </cell>
        </row>
        <row r="31">
          <cell r="H31" t="str">
            <v>Hydro</v>
          </cell>
          <cell r="I31">
            <v>0</v>
          </cell>
          <cell r="J31">
            <v>0</v>
          </cell>
          <cell r="K31">
            <v>0</v>
          </cell>
          <cell r="L31">
            <v>0</v>
          </cell>
          <cell r="M31">
            <v>0</v>
          </cell>
          <cell r="N31">
            <v>0</v>
          </cell>
          <cell r="O31">
            <v>250</v>
          </cell>
          <cell r="P31">
            <v>250</v>
          </cell>
          <cell r="Q31">
            <v>250</v>
          </cell>
          <cell r="R31">
            <v>250</v>
          </cell>
          <cell r="S31">
            <v>250</v>
          </cell>
          <cell r="T31">
            <v>250</v>
          </cell>
          <cell r="U31">
            <v>250</v>
          </cell>
          <cell r="V31">
            <v>250</v>
          </cell>
          <cell r="W31">
            <v>250</v>
          </cell>
          <cell r="X31">
            <v>250</v>
          </cell>
          <cell r="Y31">
            <v>250</v>
          </cell>
          <cell r="Z31">
            <v>250</v>
          </cell>
          <cell r="AA31">
            <v>250</v>
          </cell>
          <cell r="AB31">
            <v>250</v>
          </cell>
          <cell r="AC31">
            <v>250</v>
          </cell>
          <cell r="AD31">
            <v>250</v>
          </cell>
          <cell r="AE31">
            <v>250</v>
          </cell>
          <cell r="AF31">
            <v>250</v>
          </cell>
          <cell r="AG31">
            <v>250</v>
          </cell>
          <cell r="AH31">
            <v>250</v>
          </cell>
          <cell r="AI31">
            <v>250</v>
          </cell>
          <cell r="AJ31">
            <v>250</v>
          </cell>
          <cell r="AK31">
            <v>250</v>
          </cell>
        </row>
        <row r="32">
          <cell r="H32" t="str">
            <v>Wind</v>
          </cell>
          <cell r="I32">
            <v>0</v>
          </cell>
          <cell r="J32">
            <v>-1.6599999980826396E-4</v>
          </cell>
          <cell r="K32">
            <v>-2.7300000147079118E-4</v>
          </cell>
          <cell r="L32">
            <v>-0.26397600000200327</v>
          </cell>
          <cell r="M32">
            <v>-4.5005696703392459</v>
          </cell>
          <cell r="N32">
            <v>181.42299916036609</v>
          </cell>
          <cell r="O32">
            <v>12.7141489206806</v>
          </cell>
          <cell r="P32">
            <v>-291.62452932911037</v>
          </cell>
          <cell r="Q32">
            <v>-291.62451931782198</v>
          </cell>
          <cell r="R32">
            <v>-295.79653928945845</v>
          </cell>
          <cell r="S32">
            <v>-357.085928261964</v>
          </cell>
          <cell r="T32">
            <v>-362.4982192126954</v>
          </cell>
          <cell r="U32">
            <v>-367.91057899282168</v>
          </cell>
          <cell r="V32">
            <v>-373.32285864106234</v>
          </cell>
          <cell r="W32">
            <v>-378.73520849891065</v>
          </cell>
          <cell r="X32">
            <v>-384.14741471034722</v>
          </cell>
          <cell r="Y32">
            <v>-852.17944832180729</v>
          </cell>
          <cell r="Z32">
            <v>-843.38655462033057</v>
          </cell>
          <cell r="AA32">
            <v>-1072.8821451633448</v>
          </cell>
          <cell r="AB32">
            <v>-651.68302855304137</v>
          </cell>
          <cell r="AC32">
            <v>-533.95635899067202</v>
          </cell>
          <cell r="AD32">
            <v>-393.87436559492926</v>
          </cell>
          <cell r="AE32">
            <v>-692.32456934808943</v>
          </cell>
          <cell r="AF32">
            <v>-734.54824735446527</v>
          </cell>
          <cell r="AG32">
            <v>-723.98744964852449</v>
          </cell>
          <cell r="AH32">
            <v>-639.06578588397679</v>
          </cell>
          <cell r="AI32">
            <v>-741.23216704264996</v>
          </cell>
          <cell r="AJ32">
            <v>-2164.3383331099067</v>
          </cell>
          <cell r="AK32">
            <v>-2227.3104769634119</v>
          </cell>
        </row>
        <row r="33">
          <cell r="H33" t="str">
            <v>Solar PV</v>
          </cell>
          <cell r="I33">
            <v>0</v>
          </cell>
          <cell r="J33">
            <v>0</v>
          </cell>
          <cell r="K33">
            <v>0</v>
          </cell>
          <cell r="L33">
            <v>0</v>
          </cell>
          <cell r="M33">
            <v>0</v>
          </cell>
          <cell r="N33">
            <v>-100</v>
          </cell>
          <cell r="O33">
            <v>-2.300000005561742E-4</v>
          </cell>
          <cell r="P33">
            <v>346.22247999999945</v>
          </cell>
          <cell r="Q33">
            <v>346.22249000000193</v>
          </cell>
          <cell r="R33">
            <v>346.22253000000092</v>
          </cell>
          <cell r="S33">
            <v>419.94849180256824</v>
          </cell>
          <cell r="T33">
            <v>419.94849182355938</v>
          </cell>
          <cell r="U33">
            <v>419.94849183051883</v>
          </cell>
          <cell r="V33">
            <v>419.94849183571932</v>
          </cell>
          <cell r="W33">
            <v>419.94849185014937</v>
          </cell>
          <cell r="X33">
            <v>419.94849186078864</v>
          </cell>
          <cell r="Y33">
            <v>419.94849197408803</v>
          </cell>
          <cell r="Z33">
            <v>419.94849202005935</v>
          </cell>
          <cell r="AA33">
            <v>419.94849202889782</v>
          </cell>
          <cell r="AB33">
            <v>419.94864605140901</v>
          </cell>
          <cell r="AC33">
            <v>419.94864610949844</v>
          </cell>
          <cell r="AD33">
            <v>103.14717653451953</v>
          </cell>
          <cell r="AE33">
            <v>161.54188364253969</v>
          </cell>
          <cell r="AF33">
            <v>161.54188365064692</v>
          </cell>
          <cell r="AG33">
            <v>-83.578406163238469</v>
          </cell>
          <cell r="AH33">
            <v>-182.70244355005343</v>
          </cell>
          <cell r="AI33">
            <v>-37.691796110939322</v>
          </cell>
          <cell r="AJ33">
            <v>-1425.5495238052827</v>
          </cell>
          <cell r="AK33">
            <v>-1880.8815171773495</v>
          </cell>
        </row>
        <row r="34">
          <cell r="H34" t="str">
            <v>Grid Battery</v>
          </cell>
          <cell r="I34">
            <v>0</v>
          </cell>
          <cell r="J34">
            <v>0</v>
          </cell>
          <cell r="K34">
            <v>0</v>
          </cell>
          <cell r="L34">
            <v>0</v>
          </cell>
          <cell r="M34">
            <v>0</v>
          </cell>
          <cell r="N34">
            <v>0</v>
          </cell>
          <cell r="O34">
            <v>0</v>
          </cell>
          <cell r="P34">
            <v>0</v>
          </cell>
          <cell r="Q34">
            <v>0</v>
          </cell>
          <cell r="R34">
            <v>0</v>
          </cell>
          <cell r="S34">
            <v>0</v>
          </cell>
          <cell r="T34">
            <v>0</v>
          </cell>
          <cell r="U34">
            <v>0</v>
          </cell>
          <cell r="V34">
            <v>0</v>
          </cell>
          <cell r="W34">
            <v>0</v>
          </cell>
          <cell r="X34">
            <v>0</v>
          </cell>
          <cell r="Y34">
            <v>76.264799999999923</v>
          </cell>
          <cell r="Z34">
            <v>76.264799999999923</v>
          </cell>
          <cell r="AA34">
            <v>154.15620092455902</v>
          </cell>
          <cell r="AB34">
            <v>88.872401071649051</v>
          </cell>
          <cell r="AC34">
            <v>145.90356669312087</v>
          </cell>
          <cell r="AD34">
            <v>45.020356756640922</v>
          </cell>
          <cell r="AE34">
            <v>26.244760000000497</v>
          </cell>
          <cell r="AF34">
            <v>80.269400000000132</v>
          </cell>
          <cell r="AG34">
            <v>134.40920000000006</v>
          </cell>
          <cell r="AH34">
            <v>153.00752000000011</v>
          </cell>
          <cell r="AI34">
            <v>153.00752000000011</v>
          </cell>
          <cell r="AJ34">
            <v>-10.84364000000005</v>
          </cell>
          <cell r="AK34">
            <v>-65.27274000000034</v>
          </cell>
        </row>
        <row r="35">
          <cell r="H35" t="str">
            <v>Pumped Hydro</v>
          </cell>
          <cell r="I35">
            <v>0</v>
          </cell>
          <cell r="J35">
            <v>0</v>
          </cell>
          <cell r="K35">
            <v>0</v>
          </cell>
          <cell r="L35">
            <v>0</v>
          </cell>
          <cell r="M35">
            <v>0</v>
          </cell>
          <cell r="N35">
            <v>0</v>
          </cell>
          <cell r="O35">
            <v>0</v>
          </cell>
          <cell r="P35">
            <v>0</v>
          </cell>
          <cell r="Q35">
            <v>0</v>
          </cell>
          <cell r="R35">
            <v>0</v>
          </cell>
          <cell r="S35">
            <v>0</v>
          </cell>
          <cell r="T35">
            <v>0</v>
          </cell>
          <cell r="U35">
            <v>0</v>
          </cell>
          <cell r="V35">
            <v>0</v>
          </cell>
          <cell r="W35">
            <v>0</v>
          </cell>
          <cell r="X35">
            <v>0</v>
          </cell>
          <cell r="Y35">
            <v>1.9954168201365974E-3</v>
          </cell>
          <cell r="Z35">
            <v>-2.9140649253095035</v>
          </cell>
          <cell r="AA35">
            <v>-158.15296795877111</v>
          </cell>
          <cell r="AB35">
            <v>-158.17396792444924</v>
          </cell>
          <cell r="AC35">
            <v>-186.69396727900039</v>
          </cell>
          <cell r="AD35">
            <v>-178.04097424620068</v>
          </cell>
          <cell r="AE35">
            <v>-178.04097423460098</v>
          </cell>
          <cell r="AF35">
            <v>-178.04086866405032</v>
          </cell>
          <cell r="AG35">
            <v>-210.11667362387925</v>
          </cell>
          <cell r="AH35">
            <v>-195.64407326174842</v>
          </cell>
          <cell r="AI35">
            <v>-12.790033209470494</v>
          </cell>
          <cell r="AJ35">
            <v>-625.69264908118021</v>
          </cell>
          <cell r="AK35">
            <v>-625.69264905184991</v>
          </cell>
        </row>
        <row r="46">
          <cell r="I46" t="str">
            <v>2021-22</v>
          </cell>
          <cell r="J46" t="str">
            <v>2022-23</v>
          </cell>
          <cell r="K46" t="str">
            <v>2023-24</v>
          </cell>
          <cell r="L46" t="str">
            <v>2024-25</v>
          </cell>
          <cell r="M46" t="str">
            <v>2025-26</v>
          </cell>
          <cell r="N46" t="str">
            <v>2026-27</v>
          </cell>
          <cell r="O46" t="str">
            <v>2027-28</v>
          </cell>
          <cell r="P46" t="str">
            <v>2028-29</v>
          </cell>
          <cell r="Q46" t="str">
            <v>2029-30</v>
          </cell>
          <cell r="R46" t="str">
            <v>2030-31</v>
          </cell>
          <cell r="S46" t="str">
            <v>2031-32</v>
          </cell>
          <cell r="T46" t="str">
            <v>2032-33</v>
          </cell>
          <cell r="U46" t="str">
            <v>2033-34</v>
          </cell>
          <cell r="V46" t="str">
            <v>2034-35</v>
          </cell>
          <cell r="W46" t="str">
            <v>2035-36</v>
          </cell>
          <cell r="X46" t="str">
            <v>2036-37</v>
          </cell>
          <cell r="Y46" t="str">
            <v>2037-38</v>
          </cell>
          <cell r="Z46" t="str">
            <v>2038-39</v>
          </cell>
          <cell r="AA46" t="str">
            <v>2039-40</v>
          </cell>
          <cell r="AB46" t="str">
            <v>2040-41</v>
          </cell>
          <cell r="AC46" t="str">
            <v>2041-42</v>
          </cell>
          <cell r="AD46" t="str">
            <v>2042-43</v>
          </cell>
          <cell r="AE46" t="str">
            <v>2043-44</v>
          </cell>
          <cell r="AF46" t="str">
            <v>2044-45</v>
          </cell>
          <cell r="AG46" t="str">
            <v>2045-46</v>
          </cell>
          <cell r="AH46" t="str">
            <v>2046-47</v>
          </cell>
          <cell r="AI46" t="str">
            <v>2047-48</v>
          </cell>
          <cell r="AJ46" t="str">
            <v>2048-49</v>
          </cell>
          <cell r="AK46" t="str">
            <v>2049-50</v>
          </cell>
        </row>
        <row r="47">
          <cell r="H47" t="str">
            <v>Black Coal</v>
          </cell>
          <cell r="I47">
            <v>1.0000003385357559E-5</v>
          </cell>
          <cell r="J47">
            <v>0.40557999999145977</v>
          </cell>
          <cell r="K47">
            <v>0.45394999999552965</v>
          </cell>
          <cell r="L47">
            <v>2087.98866399283</v>
          </cell>
          <cell r="M47">
            <v>2710.0644579174987</v>
          </cell>
          <cell r="N47">
            <v>3226.9593302313588</v>
          </cell>
          <cell r="O47">
            <v>1307.4798033893239</v>
          </cell>
          <cell r="P47">
            <v>811.16509577308898</v>
          </cell>
          <cell r="Q47">
            <v>-1305.4641759310616</v>
          </cell>
          <cell r="R47">
            <v>-610.07261774137442</v>
          </cell>
          <cell r="S47">
            <v>138.46126370795901</v>
          </cell>
          <cell r="T47">
            <v>-318.31625094688934</v>
          </cell>
          <cell r="U47">
            <v>-242.53677514049923</v>
          </cell>
          <cell r="V47">
            <v>-204.57713015685658</v>
          </cell>
          <cell r="W47">
            <v>268.90631758287418</v>
          </cell>
          <cell r="X47">
            <v>50.843218312813406</v>
          </cell>
          <cell r="Y47">
            <v>94.005600000011327</v>
          </cell>
          <cell r="Z47">
            <v>383.20320000001084</v>
          </cell>
          <cell r="AA47">
            <v>919.35220000000118</v>
          </cell>
          <cell r="AB47">
            <v>320.26169999999911</v>
          </cell>
          <cell r="AC47">
            <v>399.63670000001002</v>
          </cell>
          <cell r="AD47">
            <v>311.19150000000445</v>
          </cell>
          <cell r="AE47">
            <v>86.404399999999441</v>
          </cell>
          <cell r="AF47">
            <v>293.75020000000222</v>
          </cell>
          <cell r="AG47">
            <v>275.09230000000025</v>
          </cell>
          <cell r="AH47">
            <v>97.296099999999569</v>
          </cell>
          <cell r="AI47">
            <v>38.208799999989424</v>
          </cell>
          <cell r="AJ47">
            <v>58.048899999999776</v>
          </cell>
          <cell r="AK47">
            <v>58.488200000000688</v>
          </cell>
        </row>
        <row r="48">
          <cell r="H48" t="str">
            <v>Brown Coal</v>
          </cell>
          <cell r="I48">
            <v>6.3499999996565748E-2</v>
          </cell>
          <cell r="J48">
            <v>180.72379999998157</v>
          </cell>
          <cell r="K48">
            <v>233.29019999999946</v>
          </cell>
          <cell r="L48">
            <v>-2442.9748241444941</v>
          </cell>
          <cell r="M48">
            <v>-2783.4386552599026</v>
          </cell>
          <cell r="N48">
            <v>-4353.6163481258554</v>
          </cell>
          <cell r="O48">
            <v>-5585.9379991199767</v>
          </cell>
          <cell r="P48">
            <v>-4934.7189440439615</v>
          </cell>
          <cell r="Q48">
            <v>-5523.5299359259916</v>
          </cell>
          <cell r="R48">
            <v>-5759.0423426594916</v>
          </cell>
          <cell r="S48">
            <v>-5739.3706834766163</v>
          </cell>
          <cell r="T48">
            <v>-5608.9254953346008</v>
          </cell>
          <cell r="U48">
            <v>-5817.9047746683991</v>
          </cell>
          <cell r="V48">
            <v>-6176.6621689779877</v>
          </cell>
          <cell r="W48">
            <v>-6415.6546630512967</v>
          </cell>
          <cell r="X48">
            <v>-6179.2384127286896</v>
          </cell>
          <cell r="Y48">
            <v>-6158.140331659004</v>
          </cell>
          <cell r="Z48">
            <v>-5769.6452961534906</v>
          </cell>
          <cell r="AA48">
            <v>-4570.6799879392001</v>
          </cell>
          <cell r="AB48">
            <v>-6304.2266502582897</v>
          </cell>
          <cell r="AC48">
            <v>-6313.3705627093877</v>
          </cell>
          <cell r="AD48">
            <v>-5893.0522507433998</v>
          </cell>
          <cell r="AE48">
            <v>-5850.5961525030016</v>
          </cell>
          <cell r="AF48">
            <v>-5668.827728476399</v>
          </cell>
          <cell r="AG48">
            <v>-5465.2311158046032</v>
          </cell>
          <cell r="AH48">
            <v>-5879.9274600534009</v>
          </cell>
          <cell r="AI48">
            <v>-5882.0757564320093</v>
          </cell>
          <cell r="AJ48">
            <v>0</v>
          </cell>
          <cell r="AK48">
            <v>0</v>
          </cell>
        </row>
        <row r="49">
          <cell r="H49" t="str">
            <v>CCGT</v>
          </cell>
          <cell r="I49">
            <v>4.6591983846155927E-5</v>
          </cell>
          <cell r="J49">
            <v>4.645657691071392E-5</v>
          </cell>
          <cell r="K49">
            <v>9.8700941180140944E-6</v>
          </cell>
          <cell r="L49">
            <v>-12.527228253872863</v>
          </cell>
          <cell r="M49">
            <v>-8.3106621995318619</v>
          </cell>
          <cell r="N49">
            <v>-5.6521323749138901</v>
          </cell>
          <cell r="O49">
            <v>12.962036782729683</v>
          </cell>
          <cell r="P49">
            <v>71.056960791071106</v>
          </cell>
          <cell r="Q49">
            <v>22.349354726105958</v>
          </cell>
          <cell r="R49">
            <v>13.862443224929393</v>
          </cell>
          <cell r="S49">
            <v>34.589145705783494</v>
          </cell>
          <cell r="T49">
            <v>-125.76623539278876</v>
          </cell>
          <cell r="U49">
            <v>-34.460941123587645</v>
          </cell>
          <cell r="V49">
            <v>-341.44825322814131</v>
          </cell>
          <cell r="W49">
            <v>-4.611313633181453</v>
          </cell>
          <cell r="X49">
            <v>-20.435288902913953</v>
          </cell>
          <cell r="Y49">
            <v>-99.377994383068199</v>
          </cell>
          <cell r="Z49">
            <v>-509.41388283261176</v>
          </cell>
          <cell r="AA49">
            <v>-571.97789195569112</v>
          </cell>
          <cell r="AB49">
            <v>-57.767493697029295</v>
          </cell>
          <cell r="AC49">
            <v>-95.981610143694525</v>
          </cell>
          <cell r="AD49">
            <v>-321.99996339844529</v>
          </cell>
          <cell r="AE49">
            <v>-5.1005940046070464</v>
          </cell>
          <cell r="AF49">
            <v>-106.28247900017959</v>
          </cell>
          <cell r="AG49">
            <v>-16.75618985521146</v>
          </cell>
          <cell r="AH49">
            <v>1.9286995427592046E-4</v>
          </cell>
          <cell r="AI49">
            <v>2.0592748967374064E-4</v>
          </cell>
          <cell r="AJ49">
            <v>2.2714289525538334E-4</v>
          </cell>
          <cell r="AK49">
            <v>2.2371153102085373E-4</v>
          </cell>
        </row>
        <row r="50">
          <cell r="H50" t="str">
            <v>Gas - Steam</v>
          </cell>
          <cell r="I50">
            <v>3.6999999792897142E-6</v>
          </cell>
          <cell r="J50">
            <v>2.0746185782627435E-6</v>
          </cell>
          <cell r="K50">
            <v>1.7999999499807018E-6</v>
          </cell>
          <cell r="L50">
            <v>4.9865633999999943</v>
          </cell>
          <cell r="M50">
            <v>1.3783628000000192</v>
          </cell>
          <cell r="N50">
            <v>6.1050711999999976</v>
          </cell>
          <cell r="O50">
            <v>0.38419439999998417</v>
          </cell>
          <cell r="P50">
            <v>4.8847340000000088</v>
          </cell>
          <cell r="Q50">
            <v>2.8330558734523947E-6</v>
          </cell>
          <cell r="R50">
            <v>-1.5254239100796951</v>
          </cell>
          <cell r="S50">
            <v>-0.79657170000001543</v>
          </cell>
          <cell r="T50">
            <v>-1.3677590000000066</v>
          </cell>
          <cell r="U50">
            <v>-3.1451362000000245</v>
          </cell>
          <cell r="V50">
            <v>-1.1650635000000023</v>
          </cell>
          <cell r="W50">
            <v>-4.5312339999999978</v>
          </cell>
          <cell r="X50">
            <v>-2.6495649999999955</v>
          </cell>
          <cell r="Y50">
            <v>-6.4105789999999985</v>
          </cell>
          <cell r="Z50">
            <v>-7.8683419999999842</v>
          </cell>
          <cell r="AA50">
            <v>-0.95406000000001256</v>
          </cell>
          <cell r="AB50">
            <v>-1.8297850000000011</v>
          </cell>
          <cell r="AC50">
            <v>0</v>
          </cell>
          <cell r="AD50">
            <v>-17.670185000000004</v>
          </cell>
          <cell r="AE50">
            <v>-2.3920749999999913</v>
          </cell>
          <cell r="AF50">
            <v>-8.3942399999999964</v>
          </cell>
          <cell r="AG50">
            <v>-13.645540000000011</v>
          </cell>
          <cell r="AH50">
            <v>0</v>
          </cell>
          <cell r="AI50">
            <v>0</v>
          </cell>
          <cell r="AJ50">
            <v>0</v>
          </cell>
          <cell r="AK50">
            <v>0</v>
          </cell>
        </row>
        <row r="51">
          <cell r="H51" t="str">
            <v>OCGT / Diesel</v>
          </cell>
          <cell r="I51">
            <v>7.1707934935716366E-5</v>
          </cell>
          <cell r="J51">
            <v>7.3048698023825409E-5</v>
          </cell>
          <cell r="K51">
            <v>8.434810889923483E-5</v>
          </cell>
          <cell r="L51">
            <v>-4.7303922494583546</v>
          </cell>
          <cell r="M51">
            <v>-0.72255656673600832</v>
          </cell>
          <cell r="N51">
            <v>12.075281417494125</v>
          </cell>
          <cell r="O51">
            <v>2.6942665912354613E-2</v>
          </cell>
          <cell r="P51">
            <v>16.574554148637816</v>
          </cell>
          <cell r="Q51">
            <v>1.7852304416843299</v>
          </cell>
          <cell r="R51">
            <v>0.16793781202811875</v>
          </cell>
          <cell r="S51">
            <v>0.75892053227005984</v>
          </cell>
          <cell r="T51">
            <v>3.2300676835704678</v>
          </cell>
          <cell r="U51">
            <v>0.27902476111200514</v>
          </cell>
          <cell r="V51">
            <v>-0.92935093921072109</v>
          </cell>
          <cell r="W51">
            <v>-14.012984066185268</v>
          </cell>
          <cell r="X51">
            <v>-8.4373534282358662</v>
          </cell>
          <cell r="Y51">
            <v>-11.298827798358587</v>
          </cell>
          <cell r="Z51">
            <v>-111.04292217272049</v>
          </cell>
          <cell r="AA51">
            <v>-332.48751148450413</v>
          </cell>
          <cell r="AB51">
            <v>-224.99421653214222</v>
          </cell>
          <cell r="AC51">
            <v>-118.90416283824447</v>
          </cell>
          <cell r="AD51">
            <v>-133.58238720259641</v>
          </cell>
          <cell r="AE51">
            <v>-359.45760873612221</v>
          </cell>
          <cell r="AF51">
            <v>-132.27864764700337</v>
          </cell>
          <cell r="AG51">
            <v>-172.53887437744061</v>
          </cell>
          <cell r="AH51">
            <v>-217.75858273593326</v>
          </cell>
          <cell r="AI51">
            <v>-281.94467163532363</v>
          </cell>
          <cell r="AJ51">
            <v>-1290.3616046265201</v>
          </cell>
          <cell r="AK51">
            <v>-1283.7882190754685</v>
          </cell>
        </row>
        <row r="52">
          <cell r="H52" t="str">
            <v>Hydro</v>
          </cell>
          <cell r="I52">
            <v>1.3811679999962507</v>
          </cell>
          <cell r="J52">
            <v>-179.68669399999999</v>
          </cell>
          <cell r="K52">
            <v>-238.65008800000214</v>
          </cell>
          <cell r="L52">
            <v>216.81216700000186</v>
          </cell>
          <cell r="M52">
            <v>9.5611209999988205</v>
          </cell>
          <cell r="N52">
            <v>107.67928143400059</v>
          </cell>
          <cell r="O52">
            <v>3718.4895795562625</v>
          </cell>
          <cell r="P52">
            <v>3694.7069407524014</v>
          </cell>
          <cell r="Q52">
            <v>6051.6096804484769</v>
          </cell>
          <cell r="R52">
            <v>5438.1401540834686</v>
          </cell>
          <cell r="S52">
            <v>4555.4827963847256</v>
          </cell>
          <cell r="T52">
            <v>4888.6304332579002</v>
          </cell>
          <cell r="U52">
            <v>4739.9244703584172</v>
          </cell>
          <cell r="V52">
            <v>5655.5610137080002</v>
          </cell>
          <cell r="W52">
            <v>4805.0776860818005</v>
          </cell>
          <cell r="X52">
            <v>4739.5880006543812</v>
          </cell>
          <cell r="Y52">
            <v>6366.0604049941376</v>
          </cell>
          <cell r="Z52">
            <v>5859.9439249904772</v>
          </cell>
          <cell r="AA52">
            <v>5284.6956512814031</v>
          </cell>
          <cell r="AB52">
            <v>5667.2640342748637</v>
          </cell>
          <cell r="AC52">
            <v>5135.106874095597</v>
          </cell>
          <cell r="AD52">
            <v>5269.6759984696546</v>
          </cell>
          <cell r="AE52">
            <v>6303.0576950206705</v>
          </cell>
          <cell r="AF52">
            <v>5448.5708795364999</v>
          </cell>
          <cell r="AG52">
            <v>5657.9536226068994</v>
          </cell>
          <cell r="AH52">
            <v>6086.5016637560493</v>
          </cell>
          <cell r="AI52">
            <v>5421.4329404587979</v>
          </cell>
          <cell r="AJ52">
            <v>4962.4196237432252</v>
          </cell>
          <cell r="AK52">
            <v>5007.3880908754181</v>
          </cell>
        </row>
        <row r="53">
          <cell r="H53" t="str">
            <v>Wind</v>
          </cell>
          <cell r="I53">
            <v>1.2976097495993599E-3</v>
          </cell>
          <cell r="J53">
            <v>1.5304867483791895E-3</v>
          </cell>
          <cell r="K53">
            <v>5.0458007972338237E-3</v>
          </cell>
          <cell r="L53">
            <v>92.094708314136369</v>
          </cell>
          <cell r="M53">
            <v>125.17352260208281</v>
          </cell>
          <cell r="N53">
            <v>1004.157230557852</v>
          </cell>
          <cell r="O53">
            <v>508.86849036950298</v>
          </cell>
          <cell r="P53">
            <v>-412.95605554298527</v>
          </cell>
          <cell r="Q53">
            <v>-227.66850287103443</v>
          </cell>
          <cell r="R53">
            <v>-85.476922454799933</v>
          </cell>
          <cell r="S53">
            <v>-235.10660033900785</v>
          </cell>
          <cell r="T53">
            <v>-239.3286673186667</v>
          </cell>
          <cell r="U53">
            <v>-153.09205861826922</v>
          </cell>
          <cell r="V53">
            <v>33.225204310176196</v>
          </cell>
          <cell r="W53">
            <v>110.9655335409916</v>
          </cell>
          <cell r="X53">
            <v>114.52938666350383</v>
          </cell>
          <cell r="Y53">
            <v>-921.84531803178834</v>
          </cell>
          <cell r="Z53">
            <v>-765.62088376472821</v>
          </cell>
          <cell r="AA53">
            <v>-1520.3409495028827</v>
          </cell>
          <cell r="AB53">
            <v>-291.97186091334152</v>
          </cell>
          <cell r="AC53">
            <v>41.100265124667203</v>
          </cell>
          <cell r="AD53">
            <v>666.92564533109544</v>
          </cell>
          <cell r="AE53">
            <v>-371.56604284957575</v>
          </cell>
          <cell r="AF53">
            <v>-108.57729477042449</v>
          </cell>
          <cell r="AG53">
            <v>119.80919809933403</v>
          </cell>
          <cell r="AH53">
            <v>443.73978441629151</v>
          </cell>
          <cell r="AI53">
            <v>646.79529874048603</v>
          </cell>
          <cell r="AJ53">
            <v>-1629.823705780349</v>
          </cell>
          <cell r="AK53">
            <v>-1167.036044970795</v>
          </cell>
        </row>
        <row r="54">
          <cell r="H54" t="str">
            <v>Solar PV</v>
          </cell>
          <cell r="I54">
            <v>7.67628881658311E-3</v>
          </cell>
          <cell r="J54">
            <v>5.5685416664346121E-3</v>
          </cell>
          <cell r="K54">
            <v>6.5585925789491739E-2</v>
          </cell>
          <cell r="L54">
            <v>-1.1463761256891303E-4</v>
          </cell>
          <cell r="M54">
            <v>1.4847649072180502E-4</v>
          </cell>
          <cell r="N54">
            <v>-262.74633809557054</v>
          </cell>
          <cell r="O54">
            <v>5.7914996489525947</v>
          </cell>
          <cell r="P54">
            <v>811.96824441348144</v>
          </cell>
          <cell r="Q54">
            <v>848.11639943232876</v>
          </cell>
          <cell r="R54">
            <v>934.31294838082977</v>
          </cell>
          <cell r="S54">
            <v>1141.096288981109</v>
          </cell>
          <cell r="T54">
            <v>1120.2295143002957</v>
          </cell>
          <cell r="U54">
            <v>1104.5201045496287</v>
          </cell>
          <cell r="V54">
            <v>1037.1846301572223</v>
          </cell>
          <cell r="W54">
            <v>1154.1199509780381</v>
          </cell>
          <cell r="X54">
            <v>1119.6603414341516</v>
          </cell>
          <cell r="Y54">
            <v>992.57643004612692</v>
          </cell>
          <cell r="Z54">
            <v>1024.1427162547006</v>
          </cell>
          <cell r="AA54">
            <v>1083.6157102464713</v>
          </cell>
          <cell r="AB54">
            <v>1110.7713847531631</v>
          </cell>
          <cell r="AC54">
            <v>1071.5344995807427</v>
          </cell>
          <cell r="AD54">
            <v>303.65537748363568</v>
          </cell>
          <cell r="AE54">
            <v>380.61427394026396</v>
          </cell>
          <cell r="AF54">
            <v>436.21678311112191</v>
          </cell>
          <cell r="AG54">
            <v>-89.832200457793078</v>
          </cell>
          <cell r="AH54">
            <v>-258.30741125623899</v>
          </cell>
          <cell r="AI54">
            <v>262.5887280028328</v>
          </cell>
          <cell r="AJ54">
            <v>-1908.0081478944194</v>
          </cell>
          <cell r="AK54">
            <v>-2330.272294315786</v>
          </cell>
        </row>
        <row r="55">
          <cell r="H55" t="str">
            <v>Grid Battery</v>
          </cell>
          <cell r="I55">
            <v>-0.36262601464540012</v>
          </cell>
          <cell r="J55">
            <v>1.5135271316356693</v>
          </cell>
          <cell r="K55">
            <v>-0.32159677209659776</v>
          </cell>
          <cell r="L55">
            <v>14.208265851697547</v>
          </cell>
          <cell r="M55">
            <v>0.37056998677945785</v>
          </cell>
          <cell r="N55">
            <v>2.9318778427061147</v>
          </cell>
          <cell r="O55">
            <v>-5.2475762766987941</v>
          </cell>
          <cell r="P55">
            <v>-9.9542255872603391</v>
          </cell>
          <cell r="Q55">
            <v>-4.918859427552718</v>
          </cell>
          <cell r="R55">
            <v>-7.3619974630670413</v>
          </cell>
          <cell r="S55">
            <v>-19.097444044282099</v>
          </cell>
          <cell r="T55">
            <v>-4.1755314343530472</v>
          </cell>
          <cell r="U55">
            <v>-15.479701772472993</v>
          </cell>
          <cell r="V55">
            <v>-0.80250512626497539</v>
          </cell>
          <cell r="W55">
            <v>-6.6948881153439288</v>
          </cell>
          <cell r="X55">
            <v>-5.3568308966359268</v>
          </cell>
          <cell r="Y55">
            <v>110.80900047309024</v>
          </cell>
          <cell r="Z55">
            <v>101.44665208927802</v>
          </cell>
          <cell r="AA55">
            <v>222.79032767604315</v>
          </cell>
          <cell r="AB55">
            <v>131.19900941736478</v>
          </cell>
          <cell r="AC55">
            <v>226.13867184581341</v>
          </cell>
          <cell r="AD55">
            <v>87.907088378974095</v>
          </cell>
          <cell r="AE55">
            <v>60.178945424789617</v>
          </cell>
          <cell r="AF55">
            <v>144.16749691349287</v>
          </cell>
          <cell r="AG55">
            <v>197.93711380931563</v>
          </cell>
          <cell r="AH55">
            <v>214.77545767606807</v>
          </cell>
          <cell r="AI55">
            <v>202.01797035667914</v>
          </cell>
          <cell r="AJ55">
            <v>116.34877707222586</v>
          </cell>
          <cell r="AK55">
            <v>133.41796312636779</v>
          </cell>
        </row>
        <row r="56">
          <cell r="H56" t="str">
            <v>Pumped Hydro</v>
          </cell>
          <cell r="I56">
            <v>-1.4864350000000002</v>
          </cell>
          <cell r="J56">
            <v>-3.3412849999999708</v>
          </cell>
          <cell r="K56">
            <v>-2.6124042646527244</v>
          </cell>
          <cell r="L56">
            <v>-0.20358076212869491</v>
          </cell>
          <cell r="M56">
            <v>68.618013536856779</v>
          </cell>
          <cell r="N56">
            <v>647.30256987956272</v>
          </cell>
          <cell r="O56">
            <v>-120.8630574481931</v>
          </cell>
          <cell r="P56">
            <v>-176.00127335110483</v>
          </cell>
          <cell r="Q56">
            <v>32.700125492341613</v>
          </cell>
          <cell r="R56">
            <v>-102.33613933592824</v>
          </cell>
          <cell r="S56">
            <v>-100.19592231835486</v>
          </cell>
          <cell r="T56">
            <v>-46.02514701711516</v>
          </cell>
          <cell r="U56">
            <v>-330.70177549871187</v>
          </cell>
          <cell r="V56">
            <v>47.625097343734524</v>
          </cell>
          <cell r="W56">
            <v>-194.21200212107942</v>
          </cell>
          <cell r="X56">
            <v>-211.49579288799578</v>
          </cell>
          <cell r="Y56">
            <v>48.039043079626936</v>
          </cell>
          <cell r="Z56">
            <v>164.58504428218657</v>
          </cell>
          <cell r="AA56">
            <v>-206.92058992043167</v>
          </cell>
          <cell r="AB56">
            <v>-129.15980462490734</v>
          </cell>
          <cell r="AC56">
            <v>-292.49428507592893</v>
          </cell>
          <cell r="AD56">
            <v>-181.83827921858756</v>
          </cell>
          <cell r="AE56">
            <v>-336.45719035649017</v>
          </cell>
          <cell r="AF56">
            <v>-350.0046083983616</v>
          </cell>
          <cell r="AG56">
            <v>-347.68192605254626</v>
          </cell>
          <cell r="AH56">
            <v>-331.76249790415568</v>
          </cell>
          <cell r="AI56">
            <v>-22.61326383809137</v>
          </cell>
          <cell r="AJ56">
            <v>-926.73907606950888</v>
          </cell>
          <cell r="AK56">
            <v>-305.70726607644974</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27_30_Generation"/>
      <sheetName val="M27_30_Capacity"/>
      <sheetName val="M27_30_VOM Cost"/>
      <sheetName val="M27_30_FOM Cost"/>
      <sheetName val="M27_30_Fuel Cost"/>
      <sheetName val="M27_30_Build Cost"/>
      <sheetName val="M27_30_REHAB Cost"/>
      <sheetName val="M27_30_REZ Tx Cost"/>
      <sheetName val="M27_30_USE+DSP Cost"/>
      <sheetName val="M27_30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row r="5">
          <cell r="A5" t="str">
            <v>2021-22</v>
          </cell>
        </row>
      </sheetData>
      <sheetData sheetId="5"/>
      <sheetData sheetId="6"/>
      <sheetData sheetId="7"/>
      <sheetData sheetId="8"/>
      <sheetData sheetId="9"/>
      <sheetData sheetId="10"/>
      <sheetData sheetId="11"/>
      <sheetData sheetId="12"/>
      <sheetData sheetId="13"/>
      <sheetData sheetId="14">
        <row r="9">
          <cell r="C9">
            <v>1.5838750654978144E-3</v>
          </cell>
          <cell r="D9">
            <v>1.734430042596451E-3</v>
          </cell>
          <cell r="E9">
            <v>1.7971371992661204E-3</v>
          </cell>
          <cell r="F9">
            <v>2.0652093234714529E-3</v>
          </cell>
          <cell r="G9">
            <v>2.888863633320402E-3</v>
          </cell>
          <cell r="H9">
            <v>6.5242592912347474E-3</v>
          </cell>
          <cell r="I9">
            <v>6.3069704879774044E-3</v>
          </cell>
          <cell r="J9">
            <v>40410.324613368059</v>
          </cell>
          <cell r="K9">
            <v>38158.946973417849</v>
          </cell>
          <cell r="L9">
            <v>37619.543646780337</v>
          </cell>
          <cell r="M9">
            <v>45808.907919399942</v>
          </cell>
          <cell r="N9">
            <v>76963.010302480252</v>
          </cell>
          <cell r="O9">
            <v>80153.51838443325</v>
          </cell>
          <cell r="P9">
            <v>76827.152073867692</v>
          </cell>
          <cell r="Q9">
            <v>87474.755626818791</v>
          </cell>
          <cell r="R9">
            <v>91069.842730946781</v>
          </cell>
          <cell r="S9">
            <v>128846.22936806329</v>
          </cell>
          <cell r="T9">
            <v>125220.58944249987</v>
          </cell>
          <cell r="U9">
            <v>129273.46595985502</v>
          </cell>
          <cell r="V9">
            <v>135237.62705461518</v>
          </cell>
          <cell r="W9">
            <v>153396.83038803071</v>
          </cell>
        </row>
      </sheetData>
      <sheetData sheetId="15">
        <row r="9">
          <cell r="C9">
            <v>4.9225452599999994E-3</v>
          </cell>
          <cell r="D9">
            <v>4.9119135199999992E-3</v>
          </cell>
          <cell r="E9">
            <v>34.259585666429999</v>
          </cell>
          <cell r="F9">
            <v>202.490346619626</v>
          </cell>
          <cell r="G9">
            <v>3.3102710121799999</v>
          </cell>
          <cell r="H9">
            <v>1.6283453937999999</v>
          </cell>
          <cell r="I9">
            <v>5.0652539999999999E-3</v>
          </cell>
          <cell r="J9">
            <v>31859.166606874074</v>
          </cell>
          <cell r="K9">
            <v>399.31519456642002</v>
          </cell>
          <cell r="L9">
            <v>3.7412001020600001</v>
          </cell>
          <cell r="M9">
            <v>5.0866619399999998E-3</v>
          </cell>
          <cell r="N9">
            <v>1286.5756141475599</v>
          </cell>
          <cell r="O9">
            <v>16455.244189173241</v>
          </cell>
          <cell r="P9">
            <v>325.91855643662001</v>
          </cell>
          <cell r="Q9">
            <v>2040.3816423662599</v>
          </cell>
          <cell r="R9">
            <v>8885.5388511935707</v>
          </cell>
          <cell r="S9">
            <v>12112.85392333717</v>
          </cell>
          <cell r="T9">
            <v>5.1222101899999987E-3</v>
          </cell>
          <cell r="U9">
            <v>9287.8414240571692</v>
          </cell>
          <cell r="V9">
            <v>109.0579590595799</v>
          </cell>
          <cell r="W9">
            <v>7997.2542846307606</v>
          </cell>
        </row>
      </sheetData>
      <sheetData sheetId="16">
        <row r="5">
          <cell r="C5">
            <v>1204.8681408698501</v>
          </cell>
          <cell r="D5">
            <v>1108.8751908962402</v>
          </cell>
          <cell r="E5">
            <v>1305.1724713738399</v>
          </cell>
          <cell r="F5">
            <v>930.79623559999993</v>
          </cell>
          <cell r="G5">
            <v>457.55107300000003</v>
          </cell>
          <cell r="H5">
            <v>653.04653399999995</v>
          </cell>
          <cell r="I5">
            <v>620.02247900000009</v>
          </cell>
          <cell r="J5">
            <v>716.00648000000001</v>
          </cell>
          <cell r="K5">
            <v>794.22271999999998</v>
          </cell>
          <cell r="L5">
            <v>1056.71569</v>
          </cell>
          <cell r="M5">
            <v>1333.7173699999998</v>
          </cell>
          <cell r="N5">
            <v>1349.9251299999999</v>
          </cell>
          <cell r="O5">
            <v>1369.4847749999999</v>
          </cell>
          <cell r="P5">
            <v>1563.109616</v>
          </cell>
          <cell r="Q5">
            <v>1655.368234</v>
          </cell>
          <cell r="R5">
            <v>1671.7901899999999</v>
          </cell>
          <cell r="S5">
            <v>1540.8167900000001</v>
          </cell>
          <cell r="T5">
            <v>1525.8792900000001</v>
          </cell>
          <cell r="U5">
            <v>1455.2609959999997</v>
          </cell>
          <cell r="V5">
            <v>1549.0751299999999</v>
          </cell>
          <cell r="W5">
            <v>1349.0279100000002</v>
          </cell>
        </row>
      </sheetData>
      <sheetData sheetId="17"/>
      <sheetData sheetId="18"/>
      <sheetData sheetId="19"/>
      <sheetData sheetId="20"/>
      <sheetData sheetId="21"/>
      <sheetData sheetId="22"/>
      <sheetData sheetId="23"/>
      <sheetData sheetId="24">
        <row r="9">
          <cell r="C9">
            <v>9.7816777102889422E-4</v>
          </cell>
          <cell r="D9">
            <v>1.0688623492945647E-3</v>
          </cell>
          <cell r="E9">
            <v>1.1081104599354394E-3</v>
          </cell>
          <cell r="F9">
            <v>1.2696678419595469E-3</v>
          </cell>
          <cell r="G9">
            <v>1.7676949215797817E-3</v>
          </cell>
          <cell r="H9">
            <v>2.7065237696208217E-3</v>
          </cell>
          <cell r="I9">
            <v>2.641973520965857E-3</v>
          </cell>
          <cell r="J9">
            <v>35994.894120366072</v>
          </cell>
          <cell r="K9">
            <v>33989.513004522858</v>
          </cell>
          <cell r="L9">
            <v>32698.256494258647</v>
          </cell>
          <cell r="M9">
            <v>41208.352689381587</v>
          </cell>
          <cell r="N9">
            <v>64388.61993507111</v>
          </cell>
          <cell r="O9">
            <v>69485.979282190427</v>
          </cell>
          <cell r="P9">
            <v>65614.711382637819</v>
          </cell>
          <cell r="Q9">
            <v>71592.258899236767</v>
          </cell>
          <cell r="R9">
            <v>74653.352172212952</v>
          </cell>
          <cell r="S9">
            <v>112753.58873245893</v>
          </cell>
          <cell r="T9">
            <v>108997.8589293074</v>
          </cell>
          <cell r="U9">
            <v>111641.08435549994</v>
          </cell>
          <cell r="V9">
            <v>112722.2571110508</v>
          </cell>
          <cell r="W9">
            <v>131672.06652004065</v>
          </cell>
        </row>
      </sheetData>
      <sheetData sheetId="25">
        <row r="9">
          <cell r="C9">
            <v>3.0174366789999991E-3</v>
          </cell>
          <cell r="D9">
            <v>3.0110325209999995E-3</v>
          </cell>
          <cell r="E9">
            <v>34.257661736801005</v>
          </cell>
          <cell r="F9">
            <v>207.994241940156</v>
          </cell>
          <cell r="G9">
            <v>4.2760118288149993</v>
          </cell>
          <cell r="H9">
            <v>3.0854676199999981E-3</v>
          </cell>
          <cell r="I9">
            <v>3.1050171789999978E-3</v>
          </cell>
          <cell r="J9">
            <v>32185.485755644368</v>
          </cell>
          <cell r="K9">
            <v>436.16353232415196</v>
          </cell>
          <cell r="L9">
            <v>3.7392361675010002</v>
          </cell>
          <cell r="M9">
            <v>195.82826125222002</v>
          </cell>
          <cell r="N9">
            <v>1286.5736690561162</v>
          </cell>
          <cell r="O9">
            <v>21486.827113631163</v>
          </cell>
          <cell r="P9">
            <v>197.25640570617298</v>
          </cell>
          <cell r="Q9">
            <v>3164.3993309542357</v>
          </cell>
          <cell r="R9">
            <v>10207.769825416424</v>
          </cell>
          <cell r="S9">
            <v>11525.752435625696</v>
          </cell>
          <cell r="T9">
            <v>9.3296549431100022</v>
          </cell>
          <cell r="U9">
            <v>22332.904082719982</v>
          </cell>
          <cell r="V9">
            <v>80.697803431978997</v>
          </cell>
          <cell r="W9">
            <v>8052.0042854523736</v>
          </cell>
        </row>
      </sheetData>
      <sheetData sheetId="26">
        <row r="5">
          <cell r="C5">
            <v>1202.47692963043</v>
          </cell>
          <cell r="D5">
            <v>1091.0377197374598</v>
          </cell>
          <cell r="E5">
            <v>1302.1242198888599</v>
          </cell>
          <cell r="F5">
            <v>933.12676329999999</v>
          </cell>
          <cell r="G5">
            <v>498.59118799999999</v>
          </cell>
          <cell r="H5">
            <v>712.21125399999994</v>
          </cell>
          <cell r="I5">
            <v>703.04521</v>
          </cell>
          <cell r="J5">
            <v>870.98815000000002</v>
          </cell>
          <cell r="K5">
            <v>1005.3009939999999</v>
          </cell>
          <cell r="L5">
            <v>1250.8458400000002</v>
          </cell>
          <cell r="M5">
            <v>1554.4141400000001</v>
          </cell>
          <cell r="N5">
            <v>1701.6508399999998</v>
          </cell>
          <cell r="O5">
            <v>1693.827</v>
          </cell>
          <cell r="P5">
            <v>1748.6726400000002</v>
          </cell>
          <cell r="Q5">
            <v>1668.9315299999998</v>
          </cell>
          <cell r="R5">
            <v>1827.01404</v>
          </cell>
          <cell r="S5">
            <v>1478.05756</v>
          </cell>
          <cell r="T5">
            <v>1585.952</v>
          </cell>
          <cell r="U5">
            <v>1424.98489</v>
          </cell>
          <cell r="V5">
            <v>1249.6846560000001</v>
          </cell>
          <cell r="W5">
            <v>1202.3411299999998</v>
          </cell>
        </row>
      </sheetData>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nge Log"/>
      <sheetName val="Macro"/>
      <sheetName val="Case assumptions"/>
      <sheetName val="Scenario effects"/>
      <sheetName val="Annual CF Case 1"/>
      <sheetName val="Annual CF Case 2"/>
      <sheetName val="Annual GWh Case 1"/>
      <sheetName val="Annual GWh Case 2"/>
      <sheetName val="Annual GWh Spill Case 1"/>
      <sheetName val="Annual GWh Spill Case 2"/>
      <sheetName val="NPV Case 1"/>
      <sheetName val="NPV Case 2"/>
      <sheetName val="NPV compare #1#"/>
      <sheetName val="Annual region NPV Case 1"/>
      <sheetName val="Annual region NPV Case 2"/>
      <sheetName val="Annual region NPV compare #1#"/>
      <sheetName val="Region NPV yearly Case 1"/>
      <sheetName val="Region NPV yearly Case 2"/>
      <sheetName val="Region NPV yearly compare #1#"/>
      <sheetName val="Annual tech NPV Case 1"/>
      <sheetName val="Annual tech NPV Case 2"/>
      <sheetName val="Annual tech NPV compare #1#"/>
      <sheetName val="Tech NPV yearly Case 1"/>
      <sheetName val="Tech NPV yearly Case 2"/>
      <sheetName val="Tech NPV yearly compare #1#"/>
      <sheetName val="Generation Case 1"/>
      <sheetName val="Generation Case 2"/>
      <sheetName val="Generation compare #1#"/>
      <sheetName val="Gen - Node-REZ Case 1"/>
      <sheetName val="Gen - Node-REZ Case 2"/>
      <sheetName val="Gen - Node-REZ compare #1#"/>
      <sheetName val="NEM capacity Case 1"/>
      <sheetName val="NEM capacity Case 2"/>
      <sheetName val="NEM capacity compare #1#"/>
      <sheetName val="Node-REZ capacity Case 1"/>
      <sheetName val="Node-REZ capacity Case 2"/>
      <sheetName val="Node-REZ capacity compare #1#"/>
      <sheetName val="Auto capacity Case 1"/>
      <sheetName val="Auto capacity Case 2"/>
      <sheetName val="Auto capacity compare #1#"/>
      <sheetName val="Auto REZ overview Case 1"/>
      <sheetName val="Auto REZ overview Case 2"/>
      <sheetName val="Auto REZ overview compare #1#"/>
      <sheetName val="Proxy price Case 1"/>
      <sheetName val="Proxy price Case 2"/>
      <sheetName val="Proxy price compare #1#"/>
      <sheetName val="Proxy price hourly Case 1"/>
      <sheetName val="Proxy price hourly Case 2"/>
      <sheetName val="Proxy price hourly compare #1#"/>
      <sheetName val="Energy flow Case 1"/>
      <sheetName val="Energy flow Case 2"/>
      <sheetName val="Energy flow compare #1#"/>
      <sheetName val="USE Case 1"/>
      <sheetName val="USE Case 2"/>
      <sheetName val="USE compare #1#"/>
      <sheetName val="Emissions Case 1"/>
      <sheetName val="Emissions Case 2"/>
      <sheetName val="Emissions compare #1#"/>
      <sheetName val="NSW to QLD Case 1"/>
      <sheetName val="NSW to QLD Case 2"/>
      <sheetName val="VIC to NSW Case 1"/>
      <sheetName val="VIC to NSW Case 2"/>
      <sheetName val="VIC to SA Case 1"/>
      <sheetName val="VIC to SA Case 2"/>
      <sheetName val="NSW to SA Case 1"/>
      <sheetName val="NSW to SA Case 2"/>
      <sheetName val="TAS to VIC Case 1"/>
      <sheetName val="TAS to VIC Case 2"/>
      <sheetName val="1_AnnualGenerationAG"/>
      <sheetName val="1_AnnualGenerationSO"/>
      <sheetName val="1_AnnualGeneration"/>
      <sheetName val="1_AnnualSpill"/>
      <sheetName val="1_AnnualCapacity"/>
      <sheetName val="1_DurationData"/>
      <sheetName val="1_TODLink"/>
      <sheetName val="1_AnnualLink"/>
      <sheetName val="1_AnnualNodeSummary"/>
      <sheetName val="1_TODNodeSummary"/>
      <sheetName val="1_DemandSummary"/>
      <sheetName val="1_AnnualDemandMax"/>
      <sheetName val="1_NPVall"/>
      <sheetName val="1_Emissions"/>
      <sheetName val="1_BuildLimits"/>
      <sheetName val="1_CF"/>
      <sheetName val="1_REZTransmissionLimits"/>
      <sheetName val="1_AssumedCapacity"/>
      <sheetName val="2_AnnualGenerationAG"/>
      <sheetName val="2_AnnualGenerationSO"/>
      <sheetName val="2_AnnualGeneration"/>
      <sheetName val="2_AnnualSpill"/>
      <sheetName val="2_AnnualCapacity"/>
      <sheetName val="2_DurationData"/>
      <sheetName val="2_TODLink"/>
      <sheetName val="2_AnnualLink"/>
      <sheetName val="2_AnnualNodeSummary"/>
      <sheetName val="2_TODNodeSummary"/>
      <sheetName val="2_DemandSummary"/>
      <sheetName val="2_AnnualDemandMax"/>
      <sheetName val="2_NPVall"/>
      <sheetName val="2_Emissions"/>
      <sheetName val="2_BuildLimits"/>
      <sheetName val="2_CF"/>
      <sheetName val="2_REZTransmissionLimits"/>
      <sheetName val="2_AssumedCapacity"/>
    </sheetNames>
    <sheetDataSet>
      <sheetData sheetId="0"/>
      <sheetData sheetId="1">
        <row r="3">
          <cell r="B3" t="str">
            <v>\\rc-sql7.rc.lan\tsirp\TasNetworks\PACR\2020_06_16_RST_TEST\Results\Marinus_2020-06-16a_AlternativeRST_Central\EC70\TS-IRP_summary_code\Files_for_excel</v>
          </cell>
          <cell r="D3" t="str">
            <v>Central</v>
          </cell>
          <cell r="K3" t="str">
            <v>TAS1</v>
          </cell>
          <cell r="L3" t="str">
            <v>TAS1 - Tasmania Midlands</v>
          </cell>
        </row>
        <row r="4">
          <cell r="B4" t="str">
            <v>\\rc-sql7.rc.lan\tsirp\TasNetworks\PACR\2020_06_16_RST_TEST\Results\Marinus_2020-06-16a_AlternativeRST_Slow Change\EC70\TS-IRP_summary_code\Files_for_excel</v>
          </cell>
          <cell r="D4" t="str">
            <v>Slow</v>
          </cell>
          <cell r="W4" t="str">
            <v>rooftopPV</v>
          </cell>
        </row>
        <row r="5">
          <cell r="B5">
            <v>0</v>
          </cell>
          <cell r="D5">
            <v>0</v>
          </cell>
          <cell r="G5" t="str">
            <v>N-Q-MNSP1</v>
          </cell>
          <cell r="J5" t="str">
            <v>NSW1</v>
          </cell>
          <cell r="K5" t="str">
            <v>NSW1</v>
          </cell>
          <cell r="L5" t="str">
            <v>NSW1 - Broken Hill</v>
          </cell>
        </row>
        <row r="6">
          <cell r="B6">
            <v>0</v>
          </cell>
          <cell r="D6">
            <v>0</v>
          </cell>
          <cell r="G6" t="str">
            <v>QNI</v>
          </cell>
          <cell r="J6" t="str">
            <v>QLD1</v>
          </cell>
          <cell r="K6" t="str">
            <v>QLD1</v>
          </cell>
          <cell r="L6" t="str">
            <v>NSW1 - Central West NSW</v>
          </cell>
          <cell r="U6" t="str">
            <v>As-Generated</v>
          </cell>
        </row>
        <row r="7">
          <cell r="B7">
            <v>0</v>
          </cell>
          <cell r="D7">
            <v>0</v>
          </cell>
          <cell r="G7" t="str">
            <v>SWNSW-SA1</v>
          </cell>
          <cell r="J7" t="str">
            <v>VIC1</v>
          </cell>
          <cell r="K7" t="str">
            <v>VIC1</v>
          </cell>
          <cell r="L7" t="str">
            <v>NSW1 - Cooma-Monaro</v>
          </cell>
          <cell r="U7" t="str">
            <v>Sent-Out</v>
          </cell>
        </row>
        <row r="8">
          <cell r="B8">
            <v>0</v>
          </cell>
          <cell r="D8">
            <v>0</v>
          </cell>
          <cell r="G8" t="str">
            <v>T-V-MNSP1</v>
          </cell>
          <cell r="J8" t="str">
            <v>SA1</v>
          </cell>
          <cell r="K8" t="str">
            <v>SA1</v>
          </cell>
          <cell r="L8" t="str">
            <v>NSW1 - New England</v>
          </cell>
        </row>
        <row r="9">
          <cell r="B9">
            <v>0</v>
          </cell>
          <cell r="D9">
            <v>0</v>
          </cell>
          <cell r="G9" t="str">
            <v>V-S-MNSP1</v>
          </cell>
          <cell r="J9" t="str">
            <v>TAS1</v>
          </cell>
          <cell r="K9" t="str">
            <v>TAS1</v>
          </cell>
          <cell r="L9" t="str">
            <v>NSW1 - North West NSW</v>
          </cell>
          <cell r="Z9" t="str">
            <v>Existing</v>
          </cell>
          <cell r="AA9" t="str">
            <v>NE</v>
          </cell>
        </row>
        <row r="10">
          <cell r="B10">
            <v>0</v>
          </cell>
          <cell r="D10">
            <v>0</v>
          </cell>
          <cell r="G10" t="str">
            <v>V-SA</v>
          </cell>
          <cell r="J10">
            <v>0</v>
          </cell>
          <cell r="K10">
            <v>0</v>
          </cell>
          <cell r="L10" t="str">
            <v>NSW1 - South West NSW</v>
          </cell>
        </row>
        <row r="11">
          <cell r="B11">
            <v>0</v>
          </cell>
          <cell r="D11">
            <v>0</v>
          </cell>
          <cell r="G11" t="str">
            <v>VIC1-CAN</v>
          </cell>
          <cell r="L11" t="str">
            <v>NSW1 - Southern NSW Tablelands</v>
          </cell>
        </row>
        <row r="12">
          <cell r="B12">
            <v>0</v>
          </cell>
          <cell r="D12">
            <v>0</v>
          </cell>
          <cell r="G12" t="str">
            <v>VIC1-SWNSW</v>
          </cell>
          <cell r="L12" t="str">
            <v>NSW1 - Tumut</v>
          </cell>
        </row>
        <row r="13">
          <cell r="B13">
            <v>0</v>
          </cell>
          <cell r="D13">
            <v>0</v>
          </cell>
          <cell r="G13" t="str">
            <v>VIC1-SWNSW_SL</v>
          </cell>
          <cell r="L13" t="str">
            <v>NSW1 - Wagga Wagga</v>
          </cell>
        </row>
        <row r="14">
          <cell r="B14">
            <v>0</v>
          </cell>
          <cell r="D14">
            <v>0</v>
          </cell>
          <cell r="G14">
            <v>0</v>
          </cell>
          <cell r="L14" t="str">
            <v>QLD1 - Barcaldine</v>
          </cell>
        </row>
        <row r="15">
          <cell r="B15">
            <v>0</v>
          </cell>
          <cell r="D15">
            <v>0</v>
          </cell>
          <cell r="L15" t="str">
            <v>QLD1 - Darling Downs</v>
          </cell>
        </row>
        <row r="16">
          <cell r="B16">
            <v>0</v>
          </cell>
          <cell r="D16">
            <v>0</v>
          </cell>
          <cell r="L16" t="str">
            <v>QLD1 - Far North QLD</v>
          </cell>
        </row>
        <row r="17">
          <cell r="L17" t="str">
            <v>QLD1 - Fitzroy</v>
          </cell>
        </row>
        <row r="18">
          <cell r="B18" t="str">
            <v>Case 2</v>
          </cell>
          <cell r="L18" t="str">
            <v>QLD1 - Isaac</v>
          </cell>
        </row>
        <row r="19">
          <cell r="B19">
            <v>0</v>
          </cell>
          <cell r="L19" t="str">
            <v>QLD1 - North Qld Clean Energy Hub</v>
          </cell>
        </row>
        <row r="20">
          <cell r="B20">
            <v>0</v>
          </cell>
          <cell r="L20" t="str">
            <v>QLD1 - Northern Qld</v>
          </cell>
        </row>
        <row r="21">
          <cell r="B21">
            <v>0</v>
          </cell>
          <cell r="L21" t="str">
            <v>QLD1 - Wide Bay</v>
          </cell>
        </row>
        <row r="22">
          <cell r="B22">
            <v>0</v>
          </cell>
          <cell r="L22" t="str">
            <v>SA1 - Eastern Eyre Peninsula</v>
          </cell>
        </row>
        <row r="23">
          <cell r="B23">
            <v>0</v>
          </cell>
          <cell r="L23" t="str">
            <v>SA1 - Leigh Creek</v>
          </cell>
        </row>
        <row r="24">
          <cell r="B24">
            <v>0</v>
          </cell>
          <cell r="L24" t="str">
            <v>SA1 - Mid-North SA</v>
          </cell>
        </row>
        <row r="25">
          <cell r="B25">
            <v>0</v>
          </cell>
          <cell r="L25" t="str">
            <v>SA1 - Mid-North South Australia_MN</v>
          </cell>
        </row>
        <row r="26">
          <cell r="L26" t="str">
            <v>SA1 - Northern SA</v>
          </cell>
        </row>
        <row r="27">
          <cell r="L27" t="str">
            <v>SA1 - Riverland</v>
          </cell>
        </row>
        <row r="28">
          <cell r="B28">
            <v>2050</v>
          </cell>
          <cell r="L28" t="str">
            <v>SA1 - South East SA</v>
          </cell>
        </row>
        <row r="29">
          <cell r="B29">
            <v>5.8999999999999997E-2</v>
          </cell>
          <cell r="L29" t="str">
            <v>SA1 - Western Eyre Peninsula</v>
          </cell>
        </row>
        <row r="30">
          <cell r="B30">
            <v>1</v>
          </cell>
          <cell r="L30" t="str">
            <v>SA1 - Yorke Peninsula</v>
          </cell>
        </row>
        <row r="31">
          <cell r="B31" t="str">
            <v>NEM</v>
          </cell>
          <cell r="L31" t="str">
            <v>TAS1 - North East Tasmania</v>
          </cell>
        </row>
        <row r="32">
          <cell r="B32">
            <v>0.1</v>
          </cell>
          <cell r="L32" t="str">
            <v>TAS1 - North West Tasmania</v>
          </cell>
        </row>
        <row r="33">
          <cell r="B33">
            <v>43647</v>
          </cell>
          <cell r="L33" t="str">
            <v>TAS1 - Tasmania Midlands</v>
          </cell>
        </row>
        <row r="34">
          <cell r="B34">
            <v>87</v>
          </cell>
          <cell r="L34" t="str">
            <v>VIC1 - Central North Vic</v>
          </cell>
        </row>
        <row r="35">
          <cell r="L35" t="str">
            <v>VIC1 - Gippsland</v>
          </cell>
        </row>
        <row r="36">
          <cell r="B36">
            <v>100</v>
          </cell>
          <cell r="L36" t="str">
            <v>VIC1 - Murray River</v>
          </cell>
        </row>
        <row r="37">
          <cell r="L37" t="str">
            <v>VIC1 - Ovens Murray</v>
          </cell>
        </row>
        <row r="38">
          <cell r="L38" t="str">
            <v>VIC1 - South West Victoria</v>
          </cell>
        </row>
        <row r="39">
          <cell r="L39" t="str">
            <v>VIC1 - Western Victoria</v>
          </cell>
        </row>
        <row r="47">
          <cell r="B47" t="str">
            <v>Annual_Capacity</v>
          </cell>
        </row>
        <row r="48">
          <cell r="B48" t="str">
            <v>Annual_GenerationAG</v>
          </cell>
        </row>
        <row r="49">
          <cell r="B49" t="str">
            <v>Annual_GenerationSO</v>
          </cell>
        </row>
        <row r="50">
          <cell r="B50" t="str">
            <v>Duration_Link</v>
          </cell>
        </row>
        <row r="51">
          <cell r="B51" t="str">
            <v>TOD_Link</v>
          </cell>
        </row>
        <row r="52">
          <cell r="B52" t="str">
            <v>Annual_Link</v>
          </cell>
        </row>
        <row r="53">
          <cell r="B53" t="str">
            <v>Annual_Node details</v>
          </cell>
        </row>
        <row r="54">
          <cell r="B54" t="str">
            <v>TOD_NodePoolPrice</v>
          </cell>
        </row>
        <row r="55">
          <cell r="B55" t="str">
            <v>Annual_NPV_agg</v>
          </cell>
        </row>
        <row r="56">
          <cell r="B56" t="str">
            <v>EnergyConstraints</v>
          </cell>
        </row>
        <row r="57">
          <cell r="B57" t="str">
            <v>AnnualMax_Node demand</v>
          </cell>
        </row>
        <row r="58">
          <cell r="B58" t="str">
            <v>DemandSummary</v>
          </cell>
        </row>
        <row r="59">
          <cell r="B59" t="str">
            <v>Annual_Spill_Wind_Solar_Hydro</v>
          </cell>
        </row>
        <row r="60">
          <cell r="B60" t="str">
            <v>AssumedCapacity</v>
          </cell>
        </row>
        <row r="61">
          <cell r="B61" t="str">
            <v>CF</v>
          </cell>
        </row>
        <row r="62">
          <cell r="B62" t="str">
            <v>REZTransmissionLimits</v>
          </cell>
        </row>
        <row r="63">
          <cell r="B63" t="str">
            <v>BuildLimits</v>
          </cell>
        </row>
        <row r="64">
          <cell r="B64">
            <v>0</v>
          </cell>
        </row>
        <row r="65">
          <cell r="B65">
            <v>0</v>
          </cell>
        </row>
        <row r="66">
          <cell r="B66">
            <v>0</v>
          </cell>
        </row>
        <row r="67">
          <cell r="B67">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7">
          <cell r="AL7">
            <v>0</v>
          </cell>
        </row>
      </sheetData>
      <sheetData sheetId="17">
        <row r="7">
          <cell r="AL7">
            <v>0</v>
          </cell>
        </row>
      </sheetData>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row r="1">
          <cell r="AN1">
            <v>9.4436709627165102E-4</v>
          </cell>
        </row>
      </sheetData>
      <sheetData sheetId="99"/>
      <sheetData sheetId="100"/>
      <sheetData sheetId="101"/>
      <sheetData sheetId="102"/>
      <sheetData sheetId="103"/>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31_34_Generation"/>
      <sheetName val="M31_34_Capacity"/>
      <sheetName val="M31_34_VOM Cost"/>
      <sheetName val="M31_34_FOM Cost"/>
      <sheetName val="M31_34_Fuel Cost"/>
      <sheetName val="M31_34_Build Cost"/>
      <sheetName val="M31_34_REHAB Cost"/>
      <sheetName val="M31_34_REZ Tx Cost"/>
      <sheetName val="M31_34_USE+DSP Cost"/>
      <sheetName val="M31_34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9">
          <cell r="C9">
            <v>19443.503163702309</v>
          </cell>
          <cell r="D9">
            <v>1.6188610579999995E-2</v>
          </cell>
          <cell r="E9">
            <v>1303.06253422848</v>
          </cell>
          <cell r="F9">
            <v>131.75840715466998</v>
          </cell>
          <cell r="G9">
            <v>480.33184858532996</v>
          </cell>
          <cell r="H9">
            <v>160.42665978168003</v>
          </cell>
          <cell r="I9">
            <v>1.6434329279999996E-2</v>
          </cell>
          <cell r="J9">
            <v>16854.367859732338</v>
          </cell>
          <cell r="K9">
            <v>1131.9067209852501</v>
          </cell>
          <cell r="L9">
            <v>0.93255257713999984</v>
          </cell>
          <cell r="M9">
            <v>77.311465243909993</v>
          </cell>
          <cell r="N9">
            <v>19086.576599640091</v>
          </cell>
          <cell r="O9">
            <v>16297.076294599099</v>
          </cell>
          <cell r="P9">
            <v>8215.6215566523297</v>
          </cell>
          <cell r="Q9">
            <v>1998.4054276709403</v>
          </cell>
          <cell r="R9">
            <v>15038.50459981042</v>
          </cell>
          <cell r="S9">
            <v>25784.245970678348</v>
          </cell>
          <cell r="T9">
            <v>10.72097737226</v>
          </cell>
          <cell r="U9">
            <v>17547.35110233082</v>
          </cell>
          <cell r="V9">
            <v>1004.2765516034701</v>
          </cell>
          <cell r="W9">
            <v>9317.8541945206707</v>
          </cell>
        </row>
      </sheetData>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D466DC-23C1-48AF-9356-1998DF5C95CE}">
  <sheetPr codeName="Sheet116">
    <tabColor rgb="FFFFE600"/>
    <pageSetUpPr fitToPage="1"/>
  </sheetPr>
  <dimension ref="A1:O44"/>
  <sheetViews>
    <sheetView showGridLines="0" tabSelected="1" zoomScale="85" zoomScaleNormal="85" zoomScaleSheetLayoutView="70" workbookViewId="0"/>
  </sheetViews>
  <sheetFormatPr defaultColWidth="8.7265625" defaultRowHeight="13" x14ac:dyDescent="0.3"/>
  <cols>
    <col min="1" max="14" width="8.7265625" style="1"/>
    <col min="15" max="15" width="18.81640625" style="1" customWidth="1"/>
    <col min="16" max="16" width="9.26953125" style="1" customWidth="1"/>
    <col min="17" max="16384" width="8.7265625" style="1"/>
  </cols>
  <sheetData>
    <row r="1" spans="1:1" x14ac:dyDescent="0.3">
      <c r="A1" s="1" t="s">
        <v>0</v>
      </c>
    </row>
    <row r="43" spans="15:15" x14ac:dyDescent="0.3">
      <c r="O43" s="1" t="s">
        <v>0</v>
      </c>
    </row>
    <row r="44" spans="15:15" x14ac:dyDescent="0.3">
      <c r="O44" s="1" t="s">
        <v>0</v>
      </c>
    </row>
  </sheetData>
  <sheetProtection algorithmName="SHA-512" hashValue="peq0DVYn7QBRVEuFqKwPJp53/eS5pXA4rbxJ7H2bbFaLYOPElhOv6yK7lewsE58mMlV18hgXzIkiIcOuQ8Fx2w==" saltValue="Q/XOvE8QUrF99KdmvNbwyg==" spinCount="100000" sheet="1" objects="1" scenarios="1"/>
  <pageMargins left="0.45" right="0.45" top="0.45" bottom="0.45" header="0.25" footer="0.25"/>
  <pageSetup paperSize="9" scale="9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5544A4-30B2-4261-AEEE-D0AD470F0E2E}">
  <sheetPr codeName="Sheet4">
    <tabColor rgb="FFFFE600"/>
  </sheetPr>
  <dimension ref="A1:B24"/>
  <sheetViews>
    <sheetView showGridLines="0" zoomScale="85" zoomScaleNormal="85" workbookViewId="0"/>
  </sheetViews>
  <sheetFormatPr defaultColWidth="9.1796875" defaultRowHeight="14.5" x14ac:dyDescent="0.35"/>
  <cols>
    <col min="1" max="1" width="9.1796875" customWidth="1"/>
    <col min="2" max="2" width="100.7265625" customWidth="1"/>
    <col min="3" max="3" width="9.1796875" customWidth="1"/>
  </cols>
  <sheetData>
    <row r="1" spans="1:2" x14ac:dyDescent="0.35">
      <c r="A1" s="2" t="s">
        <v>1</v>
      </c>
    </row>
    <row r="3" spans="1:2" ht="58" x14ac:dyDescent="0.35">
      <c r="A3" s="3"/>
      <c r="B3" s="4" t="s">
        <v>2</v>
      </c>
    </row>
    <row r="4" spans="1:2" ht="87" x14ac:dyDescent="0.35">
      <c r="A4" s="3"/>
      <c r="B4" s="4" t="s">
        <v>3</v>
      </c>
    </row>
    <row r="5" spans="1:2" ht="58" x14ac:dyDescent="0.35">
      <c r="A5" s="3"/>
      <c r="B5" s="4" t="s">
        <v>4</v>
      </c>
    </row>
    <row r="6" spans="1:2" ht="72.5" x14ac:dyDescent="0.35">
      <c r="A6" s="3"/>
      <c r="B6" s="4" t="s">
        <v>5</v>
      </c>
    </row>
    <row r="7" spans="1:2" ht="58" x14ac:dyDescent="0.35">
      <c r="A7" s="3"/>
      <c r="B7" s="4" t="s">
        <v>6</v>
      </c>
    </row>
    <row r="8" spans="1:2" ht="58" x14ac:dyDescent="0.35">
      <c r="A8" s="3"/>
      <c r="B8" s="4" t="s">
        <v>7</v>
      </c>
    </row>
    <row r="9" spans="1:2" ht="58" x14ac:dyDescent="0.35">
      <c r="A9" s="3"/>
      <c r="B9" s="4" t="s">
        <v>8</v>
      </c>
    </row>
    <row r="10" spans="1:2" ht="72.5" x14ac:dyDescent="0.35">
      <c r="A10" s="3"/>
      <c r="B10" s="4" t="s">
        <v>9</v>
      </c>
    </row>
    <row r="11" spans="1:2" ht="116" x14ac:dyDescent="0.35">
      <c r="A11" s="3"/>
      <c r="B11" s="4" t="s">
        <v>10</v>
      </c>
    </row>
    <row r="12" spans="1:2" ht="58" x14ac:dyDescent="0.35">
      <c r="A12" s="3"/>
      <c r="B12" s="4" t="s">
        <v>11</v>
      </c>
    </row>
    <row r="13" spans="1:2" ht="119.25" customHeight="1" x14ac:dyDescent="0.35">
      <c r="A13" s="3"/>
      <c r="B13" s="4" t="s">
        <v>12</v>
      </c>
    </row>
    <row r="14" spans="1:2" ht="87" x14ac:dyDescent="0.35">
      <c r="A14" s="3"/>
      <c r="B14" s="4" t="s">
        <v>13</v>
      </c>
    </row>
    <row r="15" spans="1:2" x14ac:dyDescent="0.35">
      <c r="A15" s="3"/>
      <c r="B15" s="4" t="s">
        <v>14</v>
      </c>
    </row>
    <row r="16" spans="1:2" x14ac:dyDescent="0.35">
      <c r="A16" s="3"/>
      <c r="B16" s="4"/>
    </row>
    <row r="17" spans="1:2" x14ac:dyDescent="0.35">
      <c r="A17" s="3"/>
      <c r="B17" s="4"/>
    </row>
    <row r="18" spans="1:2" x14ac:dyDescent="0.35">
      <c r="A18" s="3"/>
      <c r="B18" s="4"/>
    </row>
    <row r="19" spans="1:2" x14ac:dyDescent="0.35">
      <c r="A19" s="3"/>
      <c r="B19" s="4"/>
    </row>
    <row r="20" spans="1:2" x14ac:dyDescent="0.35">
      <c r="A20" s="3"/>
      <c r="B20" s="4"/>
    </row>
    <row r="21" spans="1:2" x14ac:dyDescent="0.35">
      <c r="A21" s="3"/>
      <c r="B21" s="5"/>
    </row>
    <row r="22" spans="1:2" x14ac:dyDescent="0.35">
      <c r="A22" s="3"/>
      <c r="B22" s="5"/>
    </row>
    <row r="23" spans="1:2" x14ac:dyDescent="0.35">
      <c r="A23" s="3"/>
      <c r="B23" s="5"/>
    </row>
    <row r="24" spans="1:2" x14ac:dyDescent="0.35">
      <c r="A24" s="3"/>
      <c r="B24" s="5"/>
    </row>
  </sheetData>
  <sheetProtection algorithmName="SHA-512" hashValue="DIzv/WVGfhChbhznREUisV/NSXubxmYBp4/KdAYPuPoanMisINr2QNtWEztydEYj58hogmT0L7WTrlkwBMIwZw==" saltValue="F1fEzEgTDI5KQK/V+o/qqg==" spinCount="100000" sheet="1" objects="1" scenarios="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2B580C-FC47-40FA-B25D-0F7D1C9471D4}">
  <sheetPr codeName="Sheet15">
    <tabColor rgb="FFFFE600"/>
  </sheetPr>
  <dimension ref="A1:C32"/>
  <sheetViews>
    <sheetView showGridLines="0" zoomScale="85" zoomScaleNormal="85" workbookViewId="0"/>
  </sheetViews>
  <sheetFormatPr defaultRowHeight="14.5" x14ac:dyDescent="0.35"/>
  <cols>
    <col min="1" max="1" width="11.54296875" bestFit="1" customWidth="1"/>
    <col min="2" max="2" width="3.7265625" bestFit="1" customWidth="1"/>
    <col min="3" max="3" width="37.54296875" customWidth="1"/>
    <col min="4" max="24" width="9.453125" customWidth="1"/>
  </cols>
  <sheetData>
    <row r="1" spans="1:3" x14ac:dyDescent="0.35">
      <c r="A1" s="2" t="s">
        <v>15</v>
      </c>
    </row>
    <row r="3" spans="1:3" x14ac:dyDescent="0.35">
      <c r="A3" s="6">
        <v>44369</v>
      </c>
      <c r="B3" s="5">
        <v>1</v>
      </c>
      <c r="C3" t="s">
        <v>16</v>
      </c>
    </row>
    <row r="4" spans="1:3" x14ac:dyDescent="0.35">
      <c r="A4" s="3"/>
      <c r="B4" s="5"/>
    </row>
    <row r="5" spans="1:3" x14ac:dyDescent="0.35">
      <c r="A5" s="3"/>
      <c r="B5" s="5"/>
    </row>
    <row r="6" spans="1:3" x14ac:dyDescent="0.35">
      <c r="A6" s="3"/>
      <c r="B6" s="5"/>
    </row>
    <row r="7" spans="1:3" x14ac:dyDescent="0.35">
      <c r="A7" s="3"/>
      <c r="B7" s="5"/>
    </row>
    <row r="8" spans="1:3" x14ac:dyDescent="0.35">
      <c r="A8" s="3"/>
      <c r="B8" s="5"/>
    </row>
    <row r="9" spans="1:3" x14ac:dyDescent="0.35">
      <c r="A9" s="3"/>
      <c r="B9" s="5"/>
    </row>
    <row r="10" spans="1:3" x14ac:dyDescent="0.35">
      <c r="A10" s="3"/>
      <c r="B10" s="5"/>
    </row>
    <row r="11" spans="1:3" x14ac:dyDescent="0.35">
      <c r="A11" s="3"/>
      <c r="B11" s="5"/>
    </row>
    <row r="12" spans="1:3" x14ac:dyDescent="0.35">
      <c r="A12" s="3"/>
      <c r="B12" s="3"/>
      <c r="C12" s="3"/>
    </row>
    <row r="13" spans="1:3" x14ac:dyDescent="0.35">
      <c r="A13" s="3"/>
      <c r="B13" s="3"/>
      <c r="C13" s="3"/>
    </row>
    <row r="14" spans="1:3" x14ac:dyDescent="0.35">
      <c r="A14" s="3"/>
      <c r="B14" s="3"/>
      <c r="C14" s="3"/>
    </row>
    <row r="15" spans="1:3" x14ac:dyDescent="0.35">
      <c r="A15" s="3"/>
      <c r="B15" s="3"/>
      <c r="C15" s="3"/>
    </row>
    <row r="16" spans="1:3" x14ac:dyDescent="0.35">
      <c r="A16" s="3"/>
      <c r="B16" s="3"/>
      <c r="C16" s="3"/>
    </row>
    <row r="17" spans="1:3" x14ac:dyDescent="0.35">
      <c r="A17" s="3"/>
      <c r="B17" s="3"/>
      <c r="C17" s="3"/>
    </row>
    <row r="18" spans="1:3" x14ac:dyDescent="0.35">
      <c r="A18" s="3"/>
      <c r="B18" s="3"/>
      <c r="C18" s="3"/>
    </row>
    <row r="19" spans="1:3" x14ac:dyDescent="0.35">
      <c r="A19" s="3"/>
      <c r="B19" s="3"/>
      <c r="C19" s="3"/>
    </row>
    <row r="20" spans="1:3" x14ac:dyDescent="0.35">
      <c r="A20" s="3"/>
      <c r="B20" s="3"/>
      <c r="C20" s="3"/>
    </row>
    <row r="21" spans="1:3" x14ac:dyDescent="0.35">
      <c r="A21" s="3"/>
      <c r="B21" s="3"/>
      <c r="C21" s="3"/>
    </row>
    <row r="22" spans="1:3" x14ac:dyDescent="0.35">
      <c r="A22" s="3"/>
      <c r="B22" s="3"/>
      <c r="C22" s="3"/>
    </row>
    <row r="23" spans="1:3" x14ac:dyDescent="0.35">
      <c r="A23" s="3"/>
      <c r="B23" s="3"/>
      <c r="C23" s="3"/>
    </row>
    <row r="24" spans="1:3" x14ac:dyDescent="0.35">
      <c r="A24" s="3"/>
      <c r="B24" s="3"/>
      <c r="C24" s="3"/>
    </row>
    <row r="25" spans="1:3" x14ac:dyDescent="0.35">
      <c r="A25" s="3"/>
      <c r="B25" s="3"/>
      <c r="C25" s="3"/>
    </row>
    <row r="26" spans="1:3" x14ac:dyDescent="0.35">
      <c r="A26" s="3"/>
      <c r="B26" s="3"/>
      <c r="C26" s="3"/>
    </row>
    <row r="27" spans="1:3" x14ac:dyDescent="0.35">
      <c r="A27" s="3"/>
      <c r="B27" s="3"/>
      <c r="C27" s="3"/>
    </row>
    <row r="28" spans="1:3" x14ac:dyDescent="0.35">
      <c r="A28" s="3"/>
      <c r="B28" s="3"/>
      <c r="C28" s="3"/>
    </row>
    <row r="29" spans="1:3" x14ac:dyDescent="0.35">
      <c r="A29" s="3"/>
      <c r="B29" s="3"/>
      <c r="C29" s="3"/>
    </row>
    <row r="30" spans="1:3" x14ac:dyDescent="0.35">
      <c r="A30" s="3"/>
      <c r="B30" s="3"/>
      <c r="C30" s="3"/>
    </row>
    <row r="31" spans="1:3" x14ac:dyDescent="0.35">
      <c r="A31" s="3"/>
      <c r="B31" s="3"/>
      <c r="C31" s="3"/>
    </row>
    <row r="32" spans="1:3" x14ac:dyDescent="0.35">
      <c r="A32" s="3"/>
      <c r="B32" s="3"/>
      <c r="C32" s="3"/>
    </row>
  </sheetData>
  <sheetProtection algorithmName="SHA-512" hashValue="AAwAvEnaLMnZLK2k1cLH6Djy+7Fg9Sa26i84nIwBKuv3RtmimJcYi5NIE0Rnt73v3KsZdmz8bbfJCqoKil0deQ==" saltValue="LsfCI6ADR3tazLUSWNSV+w==" spinCount="100000" sheet="1" objects="1" scenarios="1"/>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EFC3B-30D8-428B-B6F2-A9AF9E682F9A}">
  <sheetPr codeName="Sheet17">
    <tabColor rgb="FFFFE600"/>
  </sheetPr>
  <dimension ref="A1:B30"/>
  <sheetViews>
    <sheetView showGridLines="0" zoomScale="85" zoomScaleNormal="85" workbookViewId="0"/>
  </sheetViews>
  <sheetFormatPr defaultRowHeight="14.5" x14ac:dyDescent="0.35"/>
  <cols>
    <col min="1" max="1" width="13.7265625" customWidth="1"/>
    <col min="2" max="2" width="20.1796875" customWidth="1"/>
    <col min="3" max="3" width="37.54296875" customWidth="1"/>
    <col min="4" max="24" width="9.453125" customWidth="1"/>
  </cols>
  <sheetData>
    <row r="1" spans="1:2" x14ac:dyDescent="0.35">
      <c r="A1" s="2" t="s">
        <v>17</v>
      </c>
    </row>
    <row r="3" spans="1:2" x14ac:dyDescent="0.35">
      <c r="A3" t="s">
        <v>18</v>
      </c>
      <c r="B3" s="5" t="s">
        <v>19</v>
      </c>
    </row>
    <row r="4" spans="1:2" x14ac:dyDescent="0.35">
      <c r="A4" t="s">
        <v>20</v>
      </c>
      <c r="B4" s="5" t="s">
        <v>21</v>
      </c>
    </row>
    <row r="5" spans="1:2" x14ac:dyDescent="0.35">
      <c r="A5" s="3" t="s">
        <v>22</v>
      </c>
      <c r="B5" t="s">
        <v>23</v>
      </c>
    </row>
    <row r="6" spans="1:2" x14ac:dyDescent="0.35">
      <c r="A6" t="s">
        <v>24</v>
      </c>
      <c r="B6" s="5" t="s">
        <v>25</v>
      </c>
    </row>
    <row r="7" spans="1:2" x14ac:dyDescent="0.35">
      <c r="A7" t="s">
        <v>26</v>
      </c>
      <c r="B7" s="5" t="s">
        <v>27</v>
      </c>
    </row>
    <row r="8" spans="1:2" x14ac:dyDescent="0.35">
      <c r="A8" t="s">
        <v>28</v>
      </c>
      <c r="B8" s="5" t="s">
        <v>29</v>
      </c>
    </row>
    <row r="9" spans="1:2" x14ac:dyDescent="0.35">
      <c r="A9" t="s">
        <v>30</v>
      </c>
      <c r="B9" s="5" t="s">
        <v>31</v>
      </c>
    </row>
    <row r="10" spans="1:2" x14ac:dyDescent="0.35">
      <c r="A10" t="s">
        <v>32</v>
      </c>
      <c r="B10" t="s">
        <v>33</v>
      </c>
    </row>
    <row r="11" spans="1:2" x14ac:dyDescent="0.35">
      <c r="A11" t="s">
        <v>34</v>
      </c>
      <c r="B11" s="5" t="s">
        <v>35</v>
      </c>
    </row>
    <row r="12" spans="1:2" x14ac:dyDescent="0.35">
      <c r="A12" t="s">
        <v>36</v>
      </c>
      <c r="B12" s="5" t="s">
        <v>37</v>
      </c>
    </row>
    <row r="13" spans="1:2" x14ac:dyDescent="0.35">
      <c r="A13" t="s">
        <v>38</v>
      </c>
      <c r="B13" s="5" t="s">
        <v>39</v>
      </c>
    </row>
    <row r="14" spans="1:2" x14ac:dyDescent="0.35">
      <c r="A14" t="s">
        <v>40</v>
      </c>
      <c r="B14" s="5" t="s">
        <v>41</v>
      </c>
    </row>
    <row r="15" spans="1:2" x14ac:dyDescent="0.35">
      <c r="A15" t="s">
        <v>42</v>
      </c>
      <c r="B15" s="5" t="s">
        <v>43</v>
      </c>
    </row>
    <row r="16" spans="1:2" x14ac:dyDescent="0.35">
      <c r="A16" t="s">
        <v>44</v>
      </c>
      <c r="B16" s="5" t="s">
        <v>45</v>
      </c>
    </row>
    <row r="17" spans="1:2" x14ac:dyDescent="0.35">
      <c r="A17" t="s">
        <v>46</v>
      </c>
      <c r="B17" s="5" t="s">
        <v>47</v>
      </c>
    </row>
    <row r="18" spans="1:2" x14ac:dyDescent="0.35">
      <c r="A18" t="s">
        <v>48</v>
      </c>
      <c r="B18" s="5" t="s">
        <v>49</v>
      </c>
    </row>
    <row r="19" spans="1:2" x14ac:dyDescent="0.35">
      <c r="A19" t="s">
        <v>50</v>
      </c>
      <c r="B19" s="5" t="s">
        <v>51</v>
      </c>
    </row>
    <row r="20" spans="1:2" x14ac:dyDescent="0.35">
      <c r="A20" t="s">
        <v>52</v>
      </c>
      <c r="B20" s="5" t="s">
        <v>53</v>
      </c>
    </row>
    <row r="21" spans="1:2" x14ac:dyDescent="0.35">
      <c r="A21" t="s">
        <v>54</v>
      </c>
      <c r="B21" s="5" t="s">
        <v>55</v>
      </c>
    </row>
    <row r="22" spans="1:2" x14ac:dyDescent="0.35">
      <c r="A22" t="s">
        <v>56</v>
      </c>
      <c r="B22" s="5" t="s">
        <v>57</v>
      </c>
    </row>
    <row r="24" spans="1:2" x14ac:dyDescent="0.35">
      <c r="A24" s="2" t="s">
        <v>58</v>
      </c>
    </row>
    <row r="26" spans="1:2" x14ac:dyDescent="0.35">
      <c r="A26" t="s">
        <v>59</v>
      </c>
    </row>
    <row r="27" spans="1:2" x14ac:dyDescent="0.35">
      <c r="A27" t="s">
        <v>60</v>
      </c>
    </row>
    <row r="28" spans="1:2" x14ac:dyDescent="0.35">
      <c r="A28" t="s">
        <v>61</v>
      </c>
    </row>
    <row r="29" spans="1:2" x14ac:dyDescent="0.35">
      <c r="A29" t="s">
        <v>62</v>
      </c>
    </row>
    <row r="30" spans="1:2" x14ac:dyDescent="0.35">
      <c r="A30" s="7" t="s">
        <v>63</v>
      </c>
    </row>
  </sheetData>
  <sheetProtection algorithmName="SHA-512" hashValue="N9QDwDuDa2N6+iuopefd9hD3hYwY5i/LvLRgkdbknDhVRCFi4R2oFpaN84bupVpkWjYF+iT3K7fL5d7ajd8Gmw==" saltValue="Harx191Br7jDv+JmU3OUSw==" spinCount="100000" sheet="1" objects="1" scenarios="1"/>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DA7E73-C53B-4BB5-B3AC-2082F5F88DD7}">
  <sheetPr codeName="Sheet90">
    <tabColor rgb="FFFF6D00"/>
  </sheetPr>
  <dimension ref="A1:AK63"/>
  <sheetViews>
    <sheetView zoomScale="90" zoomScaleNormal="90" workbookViewId="0"/>
  </sheetViews>
  <sheetFormatPr defaultColWidth="9.1796875" defaultRowHeight="14.5" x14ac:dyDescent="0.35"/>
  <cols>
    <col min="1" max="1" width="12.54296875" style="12" bestFit="1" customWidth="1"/>
    <col min="2" max="2" width="9.1796875" style="12"/>
    <col min="3" max="3" width="22.26953125" style="12" customWidth="1"/>
    <col min="4" max="4" width="7.7265625" style="12" customWidth="1"/>
    <col min="5" max="5" width="22.26953125" style="12" customWidth="1"/>
    <col min="6" max="6" width="8.453125" style="12" customWidth="1"/>
    <col min="7" max="7" width="9.1796875" style="12"/>
    <col min="8" max="8" width="46.7265625" style="12" customWidth="1"/>
    <col min="9" max="9" width="9.26953125" style="12" customWidth="1"/>
    <col min="10" max="19" width="9.26953125" style="12" bestFit="1" customWidth="1"/>
    <col min="20" max="21" width="9.54296875" style="12" bestFit="1" customWidth="1"/>
    <col min="22" max="22" width="9.26953125" style="12" bestFit="1" customWidth="1"/>
    <col min="23" max="29" width="9.54296875" style="12" bestFit="1" customWidth="1"/>
    <col min="30" max="37" width="9.54296875" style="12" customWidth="1"/>
    <col min="38" max="16384" width="9.1796875" style="12"/>
  </cols>
  <sheetData>
    <row r="1" spans="1:37" ht="23" x14ac:dyDescent="0.5">
      <c r="A1" s="9" t="s">
        <v>83</v>
      </c>
      <c r="B1" s="10"/>
      <c r="C1" s="11" t="s">
        <v>84</v>
      </c>
      <c r="D1" s="9" t="s">
        <v>85</v>
      </c>
      <c r="E1" s="11" t="s">
        <v>86</v>
      </c>
      <c r="I1" s="13">
        <v>0</v>
      </c>
      <c r="J1" s="13">
        <f>I1+1</f>
        <v>1</v>
      </c>
      <c r="K1" s="13">
        <f t="shared" ref="K1:AK1" si="0">J1+1</f>
        <v>2</v>
      </c>
      <c r="L1" s="13">
        <f t="shared" si="0"/>
        <v>3</v>
      </c>
      <c r="M1" s="13">
        <f t="shared" si="0"/>
        <v>4</v>
      </c>
      <c r="N1" s="13">
        <f t="shared" si="0"/>
        <v>5</v>
      </c>
      <c r="O1" s="13">
        <f t="shared" si="0"/>
        <v>6</v>
      </c>
      <c r="P1" s="13">
        <f t="shared" si="0"/>
        <v>7</v>
      </c>
      <c r="Q1" s="13">
        <f t="shared" si="0"/>
        <v>8</v>
      </c>
      <c r="R1" s="13">
        <f t="shared" si="0"/>
        <v>9</v>
      </c>
      <c r="S1" s="13">
        <f t="shared" si="0"/>
        <v>10</v>
      </c>
      <c r="T1" s="13">
        <f t="shared" si="0"/>
        <v>11</v>
      </c>
      <c r="U1" s="13">
        <f t="shared" si="0"/>
        <v>12</v>
      </c>
      <c r="V1" s="13">
        <f t="shared" si="0"/>
        <v>13</v>
      </c>
      <c r="W1" s="13">
        <f t="shared" si="0"/>
        <v>14</v>
      </c>
      <c r="X1" s="13">
        <f t="shared" si="0"/>
        <v>15</v>
      </c>
      <c r="Y1" s="13">
        <f t="shared" si="0"/>
        <v>16</v>
      </c>
      <c r="Z1" s="13">
        <f t="shared" si="0"/>
        <v>17</v>
      </c>
      <c r="AA1" s="13">
        <f t="shared" si="0"/>
        <v>18</v>
      </c>
      <c r="AB1" s="13">
        <f t="shared" si="0"/>
        <v>19</v>
      </c>
      <c r="AC1" s="13">
        <f t="shared" si="0"/>
        <v>20</v>
      </c>
      <c r="AD1" s="13">
        <f t="shared" si="0"/>
        <v>21</v>
      </c>
      <c r="AE1" s="13">
        <f t="shared" si="0"/>
        <v>22</v>
      </c>
      <c r="AF1" s="13">
        <f t="shared" si="0"/>
        <v>23</v>
      </c>
      <c r="AG1" s="13">
        <f t="shared" si="0"/>
        <v>24</v>
      </c>
      <c r="AH1" s="13">
        <f t="shared" si="0"/>
        <v>25</v>
      </c>
      <c r="AI1" s="13">
        <f t="shared" si="0"/>
        <v>26</v>
      </c>
      <c r="AJ1" s="13">
        <f t="shared" si="0"/>
        <v>27</v>
      </c>
      <c r="AK1" s="13">
        <f t="shared" si="0"/>
        <v>28</v>
      </c>
    </row>
    <row r="3" spans="1:37" ht="25" x14ac:dyDescent="0.6">
      <c r="A3" s="14" t="str">
        <f xml:space="preserve"> B4&amp; " discounted market benefits by year"</f>
        <v>NEM discounted market benefits by year</v>
      </c>
      <c r="B3" s="15"/>
      <c r="C3" s="15"/>
      <c r="D3" s="15"/>
      <c r="E3" s="15"/>
      <c r="F3" s="15"/>
      <c r="G3" s="15"/>
      <c r="H3" s="15"/>
      <c r="I3" s="15"/>
      <c r="J3" s="15"/>
      <c r="K3" s="15"/>
      <c r="L3" s="15"/>
      <c r="M3" s="15"/>
      <c r="N3" s="15"/>
      <c r="O3" s="15"/>
      <c r="P3" s="15"/>
      <c r="Q3" s="15"/>
      <c r="R3" s="15"/>
      <c r="S3" s="15"/>
      <c r="T3" s="15"/>
      <c r="U3" s="15"/>
      <c r="V3" s="15"/>
      <c r="W3" s="15"/>
      <c r="X3" s="15"/>
      <c r="Y3" s="15"/>
      <c r="Z3" s="15"/>
      <c r="AA3" s="15"/>
      <c r="AB3" s="15"/>
      <c r="AC3" s="15"/>
      <c r="AD3" s="15"/>
      <c r="AE3" s="15"/>
      <c r="AF3" s="15"/>
      <c r="AG3" s="15"/>
      <c r="AH3" s="15"/>
      <c r="AI3" s="15"/>
      <c r="AJ3" s="15"/>
      <c r="AK3" s="15"/>
    </row>
    <row r="4" spans="1:37" x14ac:dyDescent="0.35">
      <c r="A4" s="16" t="s">
        <v>87</v>
      </c>
      <c r="B4" s="8" t="s">
        <v>40</v>
      </c>
    </row>
    <row r="6" spans="1:37" x14ac:dyDescent="0.35">
      <c r="H6" s="17" t="s">
        <v>88</v>
      </c>
      <c r="I6" s="18" t="s">
        <v>80</v>
      </c>
      <c r="J6" s="18" t="s">
        <v>89</v>
      </c>
      <c r="K6" s="18" t="s">
        <v>90</v>
      </c>
      <c r="L6" s="18" t="s">
        <v>91</v>
      </c>
      <c r="M6" s="18" t="s">
        <v>92</v>
      </c>
      <c r="N6" s="18" t="s">
        <v>93</v>
      </c>
      <c r="O6" s="18" t="s">
        <v>94</v>
      </c>
      <c r="P6" s="18" t="s">
        <v>95</v>
      </c>
      <c r="Q6" s="18" t="s">
        <v>96</v>
      </c>
      <c r="R6" s="18" t="s">
        <v>97</v>
      </c>
      <c r="S6" s="18" t="s">
        <v>98</v>
      </c>
      <c r="T6" s="18" t="s">
        <v>99</v>
      </c>
      <c r="U6" s="18" t="s">
        <v>100</v>
      </c>
      <c r="V6" s="18" t="s">
        <v>101</v>
      </c>
      <c r="W6" s="18" t="s">
        <v>102</v>
      </c>
      <c r="X6" s="18" t="s">
        <v>103</v>
      </c>
      <c r="Y6" s="18" t="s">
        <v>104</v>
      </c>
      <c r="Z6" s="18" t="s">
        <v>105</v>
      </c>
      <c r="AA6" s="18" t="s">
        <v>106</v>
      </c>
      <c r="AB6" s="18" t="s">
        <v>107</v>
      </c>
      <c r="AC6" s="18" t="s">
        <v>108</v>
      </c>
      <c r="AD6" s="18" t="s">
        <v>109</v>
      </c>
      <c r="AE6" s="18" t="s">
        <v>110</v>
      </c>
      <c r="AF6" s="18" t="s">
        <v>111</v>
      </c>
      <c r="AG6" s="18" t="s">
        <v>112</v>
      </c>
      <c r="AH6" s="18" t="s">
        <v>113</v>
      </c>
      <c r="AI6" s="18" t="s">
        <v>114</v>
      </c>
      <c r="AJ6" s="18" t="s">
        <v>115</v>
      </c>
      <c r="AK6" s="18" t="s">
        <v>116</v>
      </c>
    </row>
    <row r="7" spans="1:37" x14ac:dyDescent="0.35">
      <c r="E7" s="19" t="s">
        <v>117</v>
      </c>
      <c r="H7" s="20" t="s">
        <v>118</v>
      </c>
      <c r="I7" s="21">
        <f t="shared" ref="I7:X15" ca="1" si="1">(SUMIFS(OFFSET(INDIRECT("'"&amp;$E$1 &amp; "_"&amp;$E7 &amp; " Cost'!C:C"), 0, I$1), INDIRECT("'"&amp;$E$1 &amp; "_"&amp;$E7 &amp; " Cost'!A:A"), $B$4)-SUMIFS(OFFSET(INDIRECT("'"&amp;$C$1 &amp; "_"&amp;$E7 &amp; " Cost'!C:C"), 0, I$1), INDIRECT("'"&amp;$C$1 &amp; "_"&amp;$E7 &amp; " Cost'!A:A"), $B$4))/1000</f>
        <v>-5.7665637407961269E-5</v>
      </c>
      <c r="J7" s="21">
        <f t="shared" ca="1" si="1"/>
        <v>-4.8893901868723332E-5</v>
      </c>
      <c r="K7" s="21">
        <f t="shared" ca="1" si="1"/>
        <v>-5.8631996886106211E-5</v>
      </c>
      <c r="L7" s="21">
        <f t="shared" ca="1" si="1"/>
        <v>-2.2678571213618852E-3</v>
      </c>
      <c r="M7" s="21">
        <f t="shared" ca="1" si="1"/>
        <v>-3.5986182491411452E-2</v>
      </c>
      <c r="N7" s="21">
        <f t="shared" ca="1" si="1"/>
        <v>-10.713080841871502</v>
      </c>
      <c r="O7" s="21">
        <f t="shared" ca="1" si="1"/>
        <v>-1.3801990649456275</v>
      </c>
      <c r="P7" s="21">
        <f t="shared" ca="1" si="1"/>
        <v>6.942158557720715</v>
      </c>
      <c r="Q7" s="21">
        <f t="shared" ca="1" si="1"/>
        <v>6.6880054441122336</v>
      </c>
      <c r="R7" s="21">
        <f t="shared" ca="1" si="1"/>
        <v>6.4169022128857902</v>
      </c>
      <c r="S7" s="21">
        <f t="shared" ca="1" si="1"/>
        <v>7.6877786163863497</v>
      </c>
      <c r="T7" s="21">
        <f t="shared" ca="1" si="1"/>
        <v>7.422160087018157</v>
      </c>
      <c r="U7" s="21">
        <f t="shared" ca="1" si="1"/>
        <v>7.1853811369922473</v>
      </c>
      <c r="V7" s="21">
        <f t="shared" ca="1" si="1"/>
        <v>6.9557656048549106</v>
      </c>
      <c r="W7" s="21">
        <f t="shared" ca="1" si="1"/>
        <v>6.7512789756871063</v>
      </c>
      <c r="X7" s="21">
        <f t="shared" ca="1" si="1"/>
        <v>6.5167464497046312</v>
      </c>
      <c r="Y7" s="21">
        <f t="shared" ref="Y7:AK15" ca="1" si="2">(SUMIFS(OFFSET(INDIRECT("'"&amp;$E$1 &amp; "_"&amp;$E7 &amp; " Cost'!C:C"), 0, Y$1), INDIRECT("'"&amp;$E$1 &amp; "_"&amp;$E7 &amp; " Cost'!A:A"), $B$4)-SUMIFS(OFFSET(INDIRECT("'"&amp;$C$1 &amp; "_"&amp;$E7 &amp; " Cost'!C:C"), 0, Y$1), INDIRECT("'"&amp;$C$1 &amp; "_"&amp;$E7 &amp; " Cost'!A:A"), $B$4))/1000</f>
        <v>28.526189454209756</v>
      </c>
      <c r="Z7" s="21">
        <f t="shared" ca="1" si="2"/>
        <v>27.512753445102017</v>
      </c>
      <c r="AA7" s="21">
        <f t="shared" ca="1" si="2"/>
        <v>46.947022226960051</v>
      </c>
      <c r="AB7" s="21">
        <f t="shared" ca="1" si="2"/>
        <v>27.992127631355192</v>
      </c>
      <c r="AC7" s="21">
        <f t="shared" ca="1" si="2"/>
        <v>21.160464718639151</v>
      </c>
      <c r="AD7" s="21">
        <f t="shared" ca="1" si="2"/>
        <v>24.658989317226688</v>
      </c>
      <c r="AE7" s="21">
        <f t="shared" ca="1" si="2"/>
        <v>35.724112639666068</v>
      </c>
      <c r="AF7" s="21">
        <f t="shared" ca="1" si="2"/>
        <v>40.786534686177504</v>
      </c>
      <c r="AG7" s="21">
        <f t="shared" ca="1" si="2"/>
        <v>43.715986359862612</v>
      </c>
      <c r="AH7" s="21">
        <f t="shared" ca="1" si="2"/>
        <v>38.696003675052893</v>
      </c>
      <c r="AI7" s="21">
        <f t="shared" ca="1" si="2"/>
        <v>28.003123573435705</v>
      </c>
      <c r="AJ7" s="21">
        <f t="shared" ca="1" si="2"/>
        <v>132.32344046426169</v>
      </c>
      <c r="AK7" s="21">
        <f t="shared" ca="1" si="2"/>
        <v>137.73820627604076</v>
      </c>
    </row>
    <row r="8" spans="1:37" x14ac:dyDescent="0.35">
      <c r="E8" s="19" t="str">
        <f>H8</f>
        <v>FOM</v>
      </c>
      <c r="H8" s="20" t="s">
        <v>30</v>
      </c>
      <c r="I8" s="21">
        <f t="shared" ca="1" si="1"/>
        <v>-1.1873504723541768E-5</v>
      </c>
      <c r="J8" s="21">
        <f t="shared" ca="1" si="1"/>
        <v>-9.8072102282458218E-6</v>
      </c>
      <c r="K8" s="21">
        <f t="shared" ca="1" si="1"/>
        <v>-1.0943470500933471E-5</v>
      </c>
      <c r="L8" s="21">
        <f t="shared" ca="1" si="1"/>
        <v>63.355229378232792</v>
      </c>
      <c r="M8" s="21">
        <f t="shared" ca="1" si="1"/>
        <v>60.750790959372942</v>
      </c>
      <c r="N8" s="21">
        <f t="shared" ca="1" si="1"/>
        <v>77.900306976461664</v>
      </c>
      <c r="O8" s="21">
        <f t="shared" ca="1" si="1"/>
        <v>132.69129401803892</v>
      </c>
      <c r="P8" s="21">
        <f t="shared" ca="1" si="1"/>
        <v>420.54253333783663</v>
      </c>
      <c r="Q8" s="21">
        <f t="shared" ca="1" si="1"/>
        <v>124.27610641174105</v>
      </c>
      <c r="R8" s="21">
        <f t="shared" ca="1" si="1"/>
        <v>116.96583064555162</v>
      </c>
      <c r="S8" s="21">
        <f t="shared" ca="1" si="1"/>
        <v>110.2260343852703</v>
      </c>
      <c r="T8" s="21">
        <f t="shared" ca="1" si="1"/>
        <v>105.86871078484313</v>
      </c>
      <c r="U8" s="21">
        <f t="shared" ca="1" si="1"/>
        <v>113.16685731581229</v>
      </c>
      <c r="V8" s="21">
        <f t="shared" ca="1" si="1"/>
        <v>98.20989413439159</v>
      </c>
      <c r="W8" s="21">
        <f t="shared" ca="1" si="1"/>
        <v>91.234094027341911</v>
      </c>
      <c r="X8" s="21">
        <f t="shared" ca="1" si="1"/>
        <v>89.193502405426031</v>
      </c>
      <c r="Y8" s="21">
        <f t="shared" ca="1" si="2"/>
        <v>91.384757272986349</v>
      </c>
      <c r="Z8" s="21">
        <f t="shared" ca="1" si="2"/>
        <v>303.41766675956302</v>
      </c>
      <c r="AA8" s="21">
        <f t="shared" ca="1" si="2"/>
        <v>88.269482607707161</v>
      </c>
      <c r="AB8" s="21">
        <f t="shared" ca="1" si="2"/>
        <v>80.446760742483548</v>
      </c>
      <c r="AC8" s="21">
        <f t="shared" ca="1" si="2"/>
        <v>75.57599838725244</v>
      </c>
      <c r="AD8" s="21">
        <f t="shared" ca="1" si="2"/>
        <v>74.716598132196609</v>
      </c>
      <c r="AE8" s="21">
        <f t="shared" ca="1" si="2"/>
        <v>74.178965448426553</v>
      </c>
      <c r="AF8" s="21">
        <f t="shared" ca="1" si="2"/>
        <v>72.399442761028098</v>
      </c>
      <c r="AG8" s="21">
        <f t="shared" ca="1" si="2"/>
        <v>71.204668189770047</v>
      </c>
      <c r="AH8" s="21">
        <f t="shared" ca="1" si="2"/>
        <v>67.989224852936047</v>
      </c>
      <c r="AI8" s="21">
        <f t="shared" ca="1" si="2"/>
        <v>64.607479833953604</v>
      </c>
      <c r="AJ8" s="21">
        <f t="shared" ca="1" si="2"/>
        <v>31.472571039172763</v>
      </c>
      <c r="AK8" s="21">
        <f t="shared" ca="1" si="2"/>
        <v>33.863553239767967</v>
      </c>
    </row>
    <row r="9" spans="1:37" x14ac:dyDescent="0.35">
      <c r="E9" s="19" t="str">
        <f>H9</f>
        <v>Fuel</v>
      </c>
      <c r="H9" s="20" t="s">
        <v>81</v>
      </c>
      <c r="I9" s="21">
        <f t="shared" ca="1" si="1"/>
        <v>-7.733005741611123E-4</v>
      </c>
      <c r="J9" s="21">
        <f t="shared" ca="1" si="1"/>
        <v>-1.273498223591363</v>
      </c>
      <c r="K9" s="21">
        <f t="shared" ca="1" si="1"/>
        <v>-1.6445808106537443</v>
      </c>
      <c r="L9" s="21">
        <f t="shared" ca="1" si="1"/>
        <v>-30.898298367426964</v>
      </c>
      <c r="M9" s="21">
        <f t="shared" ca="1" si="1"/>
        <v>-39.270751714583021</v>
      </c>
      <c r="N9" s="21">
        <f t="shared" ca="1" si="1"/>
        <v>-37.721612017461332</v>
      </c>
      <c r="O9" s="21">
        <f t="shared" ca="1" si="1"/>
        <v>5.4487736106377564</v>
      </c>
      <c r="P9" s="21">
        <f t="shared" ca="1" si="1"/>
        <v>4.8391092696858102</v>
      </c>
      <c r="Q9" s="21">
        <f t="shared" ca="1" si="1"/>
        <v>53.657563939416548</v>
      </c>
      <c r="R9" s="21">
        <f t="shared" ca="1" si="1"/>
        <v>41.842674408201475</v>
      </c>
      <c r="S9" s="21">
        <f t="shared" ca="1" si="1"/>
        <v>28.410638125229628</v>
      </c>
      <c r="T9" s="21">
        <f t="shared" ca="1" si="1"/>
        <v>39.799797620239318</v>
      </c>
      <c r="U9" s="21">
        <f t="shared" ca="1" si="1"/>
        <v>34.411558603572892</v>
      </c>
      <c r="V9" s="21">
        <f t="shared" ca="1" si="1"/>
        <v>48.93763196664851</v>
      </c>
      <c r="W9" s="21">
        <f t="shared" ca="1" si="1"/>
        <v>28.481212859650608</v>
      </c>
      <c r="X9" s="21">
        <f t="shared" ca="1" si="1"/>
        <v>29.047604890449556</v>
      </c>
      <c r="Y9" s="21">
        <f t="shared" ca="1" si="2"/>
        <v>31.061381238876375</v>
      </c>
      <c r="Z9" s="21">
        <f t="shared" ca="1" si="2"/>
        <v>50.297667504245766</v>
      </c>
      <c r="AA9" s="21">
        <f t="shared" ca="1" si="2"/>
        <v>54.474962287936421</v>
      </c>
      <c r="AB9" s="21">
        <f t="shared" ca="1" si="2"/>
        <v>38.678203444339687</v>
      </c>
      <c r="AC9" s="21">
        <f t="shared" ca="1" si="2"/>
        <v>30.986077549711975</v>
      </c>
      <c r="AD9" s="21">
        <f t="shared" ca="1" si="2"/>
        <v>39.358113312088655</v>
      </c>
      <c r="AE9" s="21">
        <f t="shared" ca="1" si="2"/>
        <v>40.998821326366567</v>
      </c>
      <c r="AF9" s="21">
        <f t="shared" ca="1" si="2"/>
        <v>28.884524429962099</v>
      </c>
      <c r="AG9" s="21">
        <f t="shared" ca="1" si="2"/>
        <v>27.401640120469384</v>
      </c>
      <c r="AH9" s="21">
        <f t="shared" ca="1" si="2"/>
        <v>29.778645771731711</v>
      </c>
      <c r="AI9" s="21">
        <f t="shared" ca="1" si="2"/>
        <v>33.584658963222758</v>
      </c>
      <c r="AJ9" s="21">
        <f t="shared" ca="1" si="2"/>
        <v>76.197171164089994</v>
      </c>
      <c r="AK9" s="21">
        <f t="shared" ca="1" si="2"/>
        <v>72.862247759886031</v>
      </c>
    </row>
    <row r="10" spans="1:37" x14ac:dyDescent="0.35">
      <c r="E10" s="19" t="str">
        <f>H10</f>
        <v>VOM</v>
      </c>
      <c r="H10" s="20" t="s">
        <v>54</v>
      </c>
      <c r="I10" s="21">
        <f t="shared" ca="1" si="1"/>
        <v>-2.6475680700968949E-4</v>
      </c>
      <c r="J10" s="21">
        <f t="shared" ca="1" si="1"/>
        <v>0.51236597225442526</v>
      </c>
      <c r="K10" s="21">
        <f t="shared" ca="1" si="1"/>
        <v>0.66973946457274725</v>
      </c>
      <c r="L10" s="21">
        <f t="shared" ca="1" si="1"/>
        <v>-0.52778980962035715</v>
      </c>
      <c r="M10" s="21">
        <f t="shared" ca="1" si="1"/>
        <v>-2.9421249117390835</v>
      </c>
      <c r="N10" s="21">
        <f t="shared" ca="1" si="1"/>
        <v>0.34660093629441691</v>
      </c>
      <c r="O10" s="21">
        <f t="shared" ca="1" si="1"/>
        <v>-7.6976348540053587</v>
      </c>
      <c r="P10" s="21">
        <f t="shared" ca="1" si="1"/>
        <v>-7.5071041026090386</v>
      </c>
      <c r="Q10" s="21">
        <f t="shared" ca="1" si="1"/>
        <v>-11.819383262425079</v>
      </c>
      <c r="R10" s="21">
        <f t="shared" ca="1" si="1"/>
        <v>-9.6579066866497154</v>
      </c>
      <c r="S10" s="21">
        <f t="shared" ca="1" si="1"/>
        <v>-7.8597112197483661</v>
      </c>
      <c r="T10" s="21">
        <f t="shared" ca="1" si="1"/>
        <v>-5.1759349460701634</v>
      </c>
      <c r="U10" s="21">
        <f t="shared" ca="1" si="1"/>
        <v>-4.7513190169749144</v>
      </c>
      <c r="V10" s="21">
        <f t="shared" ca="1" si="1"/>
        <v>-6.457343712610716</v>
      </c>
      <c r="W10" s="21">
        <f t="shared" ca="1" si="1"/>
        <v>-5.4237292894588895</v>
      </c>
      <c r="X10" s="21">
        <f t="shared" ca="1" si="1"/>
        <v>-4.7051493341901809</v>
      </c>
      <c r="Y10" s="21">
        <f t="shared" ca="1" si="2"/>
        <v>-10.14603814525038</v>
      </c>
      <c r="Z10" s="21">
        <f t="shared" ca="1" si="2"/>
        <v>-7.7735631284819098</v>
      </c>
      <c r="AA10" s="21">
        <f t="shared" ca="1" si="2"/>
        <v>-7.9857795989605362</v>
      </c>
      <c r="AB10" s="21">
        <f t="shared" ca="1" si="2"/>
        <v>-6.674579974378692</v>
      </c>
      <c r="AC10" s="21">
        <f t="shared" ca="1" si="2"/>
        <v>-4.9727472278712961</v>
      </c>
      <c r="AD10" s="21">
        <f t="shared" ca="1" si="2"/>
        <v>-5.5058297840740122</v>
      </c>
      <c r="AE10" s="21">
        <f t="shared" ca="1" si="2"/>
        <v>-7.7079674731207781</v>
      </c>
      <c r="AF10" s="21">
        <f t="shared" ca="1" si="2"/>
        <v>-6.9140943941175941</v>
      </c>
      <c r="AG10" s="21">
        <f t="shared" ca="1" si="2"/>
        <v>-7.8319225332612694</v>
      </c>
      <c r="AH10" s="21">
        <f t="shared" ca="1" si="2"/>
        <v>-7.4723969606583127</v>
      </c>
      <c r="AI10" s="21">
        <f t="shared" ca="1" si="2"/>
        <v>-5.668682043898734</v>
      </c>
      <c r="AJ10" s="21">
        <f t="shared" ca="1" si="2"/>
        <v>-10.767555801519025</v>
      </c>
      <c r="AK10" s="21">
        <f t="shared" ca="1" si="2"/>
        <v>-9.8791318723361101</v>
      </c>
    </row>
    <row r="11" spans="1:37" x14ac:dyDescent="0.35">
      <c r="E11" s="19" t="str">
        <f>H11</f>
        <v>REHAB</v>
      </c>
      <c r="H11" s="20" t="s">
        <v>82</v>
      </c>
      <c r="I11" s="21">
        <f t="shared" ca="1" si="1"/>
        <v>0</v>
      </c>
      <c r="J11" s="21">
        <f t="shared" ca="1" si="1"/>
        <v>0</v>
      </c>
      <c r="K11" s="21">
        <f t="shared" ca="1" si="1"/>
        <v>0</v>
      </c>
      <c r="L11" s="21">
        <f t="shared" ca="1" si="1"/>
        <v>-44.317052142820089</v>
      </c>
      <c r="M11" s="21">
        <f t="shared" ca="1" si="1"/>
        <v>0.22806408459049998</v>
      </c>
      <c r="N11" s="21">
        <f t="shared" ca="1" si="1"/>
        <v>-14.708742145293275</v>
      </c>
      <c r="O11" s="21">
        <f t="shared" ca="1" si="1"/>
        <v>-20.990869044180378</v>
      </c>
      <c r="P11" s="21">
        <f t="shared" ca="1" si="1"/>
        <v>0</v>
      </c>
      <c r="Q11" s="21">
        <f t="shared" ca="1" si="1"/>
        <v>-3.9606089771431834</v>
      </c>
      <c r="R11" s="21">
        <f t="shared" ca="1" si="1"/>
        <v>0.61101677253038178</v>
      </c>
      <c r="S11" s="21">
        <f t="shared" ca="1" si="1"/>
        <v>0.3386342976902797</v>
      </c>
      <c r="T11" s="21">
        <f t="shared" ca="1" si="1"/>
        <v>0</v>
      </c>
      <c r="U11" s="21">
        <f t="shared" ca="1" si="1"/>
        <v>0</v>
      </c>
      <c r="V11" s="21">
        <f t="shared" ca="1" si="1"/>
        <v>0</v>
      </c>
      <c r="W11" s="21">
        <f t="shared" ca="1" si="1"/>
        <v>0.80916761228281819</v>
      </c>
      <c r="X11" s="21">
        <f t="shared" ca="1" si="1"/>
        <v>-0.17906898771965715</v>
      </c>
      <c r="Y11" s="21">
        <f t="shared" ca="1" si="2"/>
        <v>0</v>
      </c>
      <c r="Z11" s="21">
        <f t="shared" ca="1" si="2"/>
        <v>0</v>
      </c>
      <c r="AA11" s="21">
        <f t="shared" ca="1" si="2"/>
        <v>0</v>
      </c>
      <c r="AB11" s="21">
        <f t="shared" ca="1" si="2"/>
        <v>0</v>
      </c>
      <c r="AC11" s="21">
        <f t="shared" ca="1" si="2"/>
        <v>0</v>
      </c>
      <c r="AD11" s="21">
        <f t="shared" ca="1" si="2"/>
        <v>0</v>
      </c>
      <c r="AE11" s="21">
        <f t="shared" ca="1" si="2"/>
        <v>0</v>
      </c>
      <c r="AF11" s="21">
        <f t="shared" ca="1" si="2"/>
        <v>0</v>
      </c>
      <c r="AG11" s="21">
        <f t="shared" ca="1" si="2"/>
        <v>0</v>
      </c>
      <c r="AH11" s="21">
        <f t="shared" ca="1" si="2"/>
        <v>0</v>
      </c>
      <c r="AI11" s="21">
        <f t="shared" ca="1" si="2"/>
        <v>0</v>
      </c>
      <c r="AJ11" s="21">
        <f t="shared" ca="1" si="2"/>
        <v>0</v>
      </c>
      <c r="AK11" s="21">
        <f t="shared" ca="1" si="2"/>
        <v>0</v>
      </c>
    </row>
    <row r="12" spans="1:37" x14ac:dyDescent="0.35">
      <c r="E12" s="19" t="s">
        <v>119</v>
      </c>
      <c r="H12" s="20" t="s">
        <v>120</v>
      </c>
      <c r="I12" s="21">
        <f t="shared" ca="1" si="1"/>
        <v>-1.9064314036319187E-6</v>
      </c>
      <c r="J12" s="21">
        <f t="shared" ca="1" si="1"/>
        <v>-2.2617776467086516E-6</v>
      </c>
      <c r="K12" s="21">
        <f t="shared" ca="1" si="1"/>
        <v>-2.4090237220661948E-6</v>
      </c>
      <c r="L12" s="21">
        <f t="shared" ca="1" si="1"/>
        <v>-2.4957253790489631E-6</v>
      </c>
      <c r="M12" s="21">
        <f t="shared" ca="1" si="1"/>
        <v>-2.4827728557283989E-6</v>
      </c>
      <c r="N12" s="21">
        <f t="shared" ca="1" si="1"/>
        <v>-1.3260686962721884</v>
      </c>
      <c r="O12" s="21">
        <f t="shared" ca="1" si="1"/>
        <v>-3.3697997678245883E-6</v>
      </c>
      <c r="P12" s="21">
        <f t="shared" ca="1" si="1"/>
        <v>-0.84643068332057736</v>
      </c>
      <c r="Q12" s="21">
        <f t="shared" ca="1" si="1"/>
        <v>-0.81544388690295455</v>
      </c>
      <c r="R12" s="21">
        <f t="shared" ca="1" si="1"/>
        <v>-0.26190740607672341</v>
      </c>
      <c r="S12" s="21">
        <f t="shared" ca="1" si="1"/>
        <v>0.33397037887106124</v>
      </c>
      <c r="T12" s="21">
        <f t="shared" ca="1" si="1"/>
        <v>1.3392743421265476</v>
      </c>
      <c r="U12" s="21">
        <f t="shared" ca="1" si="1"/>
        <v>2.2713890283525981</v>
      </c>
      <c r="V12" s="21">
        <f t="shared" ca="1" si="1"/>
        <v>3.1334597805829691</v>
      </c>
      <c r="W12" s="21">
        <f t="shared" ca="1" si="1"/>
        <v>3.9399317109558614</v>
      </c>
      <c r="X12" s="21">
        <f t="shared" ca="1" si="1"/>
        <v>4.6623262006398294</v>
      </c>
      <c r="Y12" s="21">
        <f t="shared" ca="1" si="2"/>
        <v>7.590866595556057</v>
      </c>
      <c r="Z12" s="21">
        <f t="shared" ca="1" si="2"/>
        <v>7.7062486573767091</v>
      </c>
      <c r="AA12" s="21">
        <f t="shared" ca="1" si="2"/>
        <v>7.6239990907307655</v>
      </c>
      <c r="AB12" s="21">
        <f t="shared" ca="1" si="2"/>
        <v>7.7077319004514866</v>
      </c>
      <c r="AC12" s="21">
        <f t="shared" ca="1" si="2"/>
        <v>6.7932807933832668</v>
      </c>
      <c r="AD12" s="21">
        <f t="shared" ca="1" si="2"/>
        <v>6.4265630271425032</v>
      </c>
      <c r="AE12" s="21">
        <f t="shared" ca="1" si="2"/>
        <v>6.4426690249743555</v>
      </c>
      <c r="AF12" s="21">
        <f t="shared" ca="1" si="2"/>
        <v>6.189535465545938</v>
      </c>
      <c r="AG12" s="21">
        <f t="shared" ca="1" si="2"/>
        <v>7.2333406506775066</v>
      </c>
      <c r="AH12" s="21">
        <f t="shared" ca="1" si="2"/>
        <v>7.3283169865663513</v>
      </c>
      <c r="AI12" s="21">
        <f t="shared" ca="1" si="2"/>
        <v>6.5224465974564376</v>
      </c>
      <c r="AJ12" s="21">
        <f t="shared" ca="1" si="2"/>
        <v>18.020392313902615</v>
      </c>
      <c r="AK12" s="21">
        <f t="shared" ca="1" si="2"/>
        <v>24.124507219175371</v>
      </c>
    </row>
    <row r="13" spans="1:37" x14ac:dyDescent="0.35">
      <c r="E13" s="19" t="str">
        <f>H13</f>
        <v>USE+DSP</v>
      </c>
      <c r="H13" s="20" t="s">
        <v>121</v>
      </c>
      <c r="I13" s="21">
        <f t="shared" ca="1" si="1"/>
        <v>-7.4134977039999979E-6</v>
      </c>
      <c r="J13" s="21">
        <f t="shared" ca="1" si="1"/>
        <v>-7.3936980440000001E-6</v>
      </c>
      <c r="K13" s="21">
        <f t="shared" ca="1" si="1"/>
        <v>-7.4657989859999958E-6</v>
      </c>
      <c r="L13" s="21">
        <f t="shared" ca="1" si="1"/>
        <v>-7.4948951629999995E-6</v>
      </c>
      <c r="M13" s="21">
        <f t="shared" ca="1" si="1"/>
        <v>-7.5724066959999986E-6</v>
      </c>
      <c r="N13" s="21">
        <f t="shared" ca="1" si="1"/>
        <v>2.8340791813059882E-3</v>
      </c>
      <c r="O13" s="21">
        <f t="shared" ca="1" si="1"/>
        <v>-7.5304291149999981E-6</v>
      </c>
      <c r="P13" s="21">
        <f t="shared" ca="1" si="1"/>
        <v>-5.5797131692231181</v>
      </c>
      <c r="Q13" s="21">
        <f t="shared" ca="1" si="1"/>
        <v>-7.4982533940000008E-6</v>
      </c>
      <c r="R13" s="21">
        <f t="shared" ca="1" si="1"/>
        <v>-7.4971236399999991E-6</v>
      </c>
      <c r="S13" s="21">
        <f t="shared" ca="1" si="1"/>
        <v>-7.4612104869999986E-6</v>
      </c>
      <c r="T13" s="21">
        <f t="shared" ca="1" si="1"/>
        <v>-7.4989115659999993E-6</v>
      </c>
      <c r="U13" s="21">
        <f t="shared" ca="1" si="1"/>
        <v>-4.4770045822592834</v>
      </c>
      <c r="V13" s="21">
        <f t="shared" ca="1" si="1"/>
        <v>-4.0516696103437992E-2</v>
      </c>
      <c r="W13" s="21">
        <f t="shared" ca="1" si="1"/>
        <v>1.5963989913771193</v>
      </c>
      <c r="X13" s="21">
        <f t="shared" ca="1" si="1"/>
        <v>5.2475271660738105</v>
      </c>
      <c r="Y13" s="21">
        <f t="shared" ca="1" si="2"/>
        <v>1.8473191949362664</v>
      </c>
      <c r="Z13" s="21">
        <f t="shared" ca="1" si="2"/>
        <v>-1.6592431360922005E-2</v>
      </c>
      <c r="AA13" s="21">
        <f t="shared" ca="1" si="2"/>
        <v>-6.6907981193239099</v>
      </c>
      <c r="AB13" s="21">
        <f t="shared" ca="1" si="2"/>
        <v>-1.5185968345124383</v>
      </c>
      <c r="AC13" s="21">
        <f t="shared" ca="1" si="2"/>
        <v>-1.3678307030477298E-2</v>
      </c>
      <c r="AD13" s="21">
        <f t="shared" ca="1" si="2"/>
        <v>0.18250448597151217</v>
      </c>
      <c r="AE13" s="21">
        <f t="shared" ca="1" si="2"/>
        <v>1.1123044972149019</v>
      </c>
      <c r="AF13" s="21">
        <f t="shared" ca="1" si="2"/>
        <v>10.559644693356651</v>
      </c>
      <c r="AG13" s="21">
        <f t="shared" ca="1" si="2"/>
        <v>-1.1021009305431544</v>
      </c>
      <c r="AH13" s="21">
        <f t="shared" ca="1" si="2"/>
        <v>-0.60824430612611469</v>
      </c>
      <c r="AI13" s="21">
        <f t="shared" ca="1" si="2"/>
        <v>1.1185055915917019E-2</v>
      </c>
      <c r="AJ13" s="21">
        <f t="shared" ca="1" si="2"/>
        <v>-1.2392160892418196</v>
      </c>
      <c r="AK13" s="21">
        <f t="shared" ca="1" si="2"/>
        <v>0.81639246400566023</v>
      </c>
    </row>
    <row r="14" spans="1:37" x14ac:dyDescent="0.35">
      <c r="E14" s="19" t="str">
        <f>H14</f>
        <v>SyncCon</v>
      </c>
      <c r="H14" s="20" t="s">
        <v>75</v>
      </c>
      <c r="I14" s="21">
        <f ca="1">(SUMIFS(OFFSET(INDIRECT("'"&amp;$E$1 &amp; "_"&amp;$E14 &amp; " Cost'!C:C"), 0, I$1), INDIRECT("'"&amp;$E$1 &amp; "_"&amp;$E14 &amp; " Cost'!A:A"), $B$4)-SUMIFS(OFFSET(INDIRECT("'"&amp;$C$1 &amp; "_"&amp;$E14 &amp; " Cost'!C:C"), 0, I$1), INDIRECT("'"&amp;$C$1 &amp; "_"&amp;$E14 &amp; " Cost'!A:A"), $B$4))/1000</f>
        <v>8.2984279972833969E-5</v>
      </c>
      <c r="J14" s="21">
        <f t="shared" ca="1" si="1"/>
        <v>-2.2986275797170039E-2</v>
      </c>
      <c r="K14" s="21">
        <f t="shared" ca="1" si="1"/>
        <v>-6.3030206094354974E-2</v>
      </c>
      <c r="L14" s="21">
        <f t="shared" ca="1" si="1"/>
        <v>-2.0527780235079298</v>
      </c>
      <c r="M14" s="21">
        <f t="shared" ca="1" si="1"/>
        <v>-2.0646284964018506</v>
      </c>
      <c r="N14" s="21">
        <f t="shared" ca="1" si="1"/>
        <v>-3.5437481518519509</v>
      </c>
      <c r="O14" s="21">
        <f t="shared" ca="1" si="1"/>
        <v>-4.0895345276322583</v>
      </c>
      <c r="P14" s="21">
        <f t="shared" ca="1" si="1"/>
        <v>-3.9752516513081302</v>
      </c>
      <c r="Q14" s="21">
        <f t="shared" ca="1" si="1"/>
        <v>-3.9224018853822415</v>
      </c>
      <c r="R14" s="21">
        <f t="shared" ca="1" si="1"/>
        <v>-3.7871370550425691</v>
      </c>
      <c r="S14" s="21">
        <f t="shared" ca="1" si="1"/>
        <v>-3.7316722872439403</v>
      </c>
      <c r="T14" s="21">
        <f t="shared" ca="1" si="1"/>
        <v>-3.5320117551917702</v>
      </c>
      <c r="U14" s="21">
        <f t="shared" ca="1" si="1"/>
        <v>-3.4657894074121796</v>
      </c>
      <c r="V14" s="21">
        <f t="shared" ca="1" si="1"/>
        <v>-3.2247548519695792</v>
      </c>
      <c r="W14" s="21">
        <f t="shared" ca="1" si="1"/>
        <v>-3.2686909691653692</v>
      </c>
      <c r="X14" s="21">
        <f t="shared" ca="1" si="1"/>
        <v>-3.1182344108796696</v>
      </c>
      <c r="Y14" s="21">
        <f t="shared" ca="1" si="2"/>
        <v>-3.3366534334226507</v>
      </c>
      <c r="Z14" s="21">
        <f t="shared" ca="1" si="2"/>
        <v>-3.2224714424418006</v>
      </c>
      <c r="AA14" s="21">
        <f t="shared" ca="1" si="2"/>
        <v>-3.119690599840141</v>
      </c>
      <c r="AB14" s="21">
        <f t="shared" ca="1" si="2"/>
        <v>-2.9400865011353692</v>
      </c>
      <c r="AC14" s="21">
        <f t="shared" ca="1" si="2"/>
        <v>-2.8669274714868589</v>
      </c>
      <c r="AD14" s="21">
        <f t="shared" ca="1" si="2"/>
        <v>-2.6640579005128595</v>
      </c>
      <c r="AE14" s="21">
        <f t="shared" ca="1" si="2"/>
        <v>-2.2580488190531005</v>
      </c>
      <c r="AF14" s="21">
        <f t="shared" ca="1" si="2"/>
        <v>-2.4727685792325791</v>
      </c>
      <c r="AG14" s="21">
        <f t="shared" ca="1" si="2"/>
        <v>-2.2881654797095909</v>
      </c>
      <c r="AH14" s="21">
        <f t="shared" ca="1" si="2"/>
        <v>-2.2752381989307779</v>
      </c>
      <c r="AI14" s="21">
        <f t="shared" ca="1" si="2"/>
        <v>-2.200029753801922</v>
      </c>
      <c r="AJ14" s="21">
        <f t="shared" ca="1" si="2"/>
        <v>-2.1636101162237065</v>
      </c>
      <c r="AK14" s="21">
        <f t="shared" ca="1" si="2"/>
        <v>-1.9476382166722168</v>
      </c>
    </row>
    <row r="15" spans="1:37" x14ac:dyDescent="0.35">
      <c r="E15" s="19" t="str">
        <f>H15</f>
        <v>System Strength</v>
      </c>
      <c r="H15" s="20" t="s">
        <v>79</v>
      </c>
      <c r="I15" s="21">
        <f t="shared" ca="1" si="1"/>
        <v>-5.6280738168569606E-7</v>
      </c>
      <c r="J15" s="21">
        <f t="shared" ca="1" si="1"/>
        <v>-5.9833804107256583E-7</v>
      </c>
      <c r="K15" s="21">
        <f t="shared" ca="1" si="1"/>
        <v>-5.8503633749751317E-7</v>
      </c>
      <c r="L15" s="21">
        <f t="shared" ca="1" si="1"/>
        <v>2.946543137900335E-4</v>
      </c>
      <c r="M15" s="21">
        <f t="shared" ca="1" si="1"/>
        <v>4.8526024600432718E-3</v>
      </c>
      <c r="N15" s="21">
        <f t="shared" ca="1" si="1"/>
        <v>-0.31726031102531216</v>
      </c>
      <c r="O15" s="21">
        <f t="shared" ca="1" si="1"/>
        <v>-0.16274729008183023</v>
      </c>
      <c r="P15" s="21">
        <f t="shared" ca="1" si="1"/>
        <v>-9.0628973915764618E-2</v>
      </c>
      <c r="Q15" s="21">
        <f t="shared" ca="1" si="1"/>
        <v>-8.7311179592265947E-2</v>
      </c>
      <c r="R15" s="21">
        <f t="shared" ca="1" si="1"/>
        <v>-8.0381474088373581E-2</v>
      </c>
      <c r="S15" s="21">
        <f t="shared" ca="1" si="1"/>
        <v>-9.0566630341614648E-2</v>
      </c>
      <c r="T15" s="21">
        <f t="shared" ca="1" si="1"/>
        <v>-7.9517200649417641E-2</v>
      </c>
      <c r="U15" s="21">
        <f t="shared" ca="1" si="1"/>
        <v>-6.9389323913102999E-2</v>
      </c>
      <c r="V15" s="21">
        <f t="shared" ca="1" si="1"/>
        <v>-5.9896439184238259E-2</v>
      </c>
      <c r="W15" s="21">
        <f t="shared" ca="1" si="1"/>
        <v>-5.1142734407416353E-2</v>
      </c>
      <c r="X15" s="21">
        <f t="shared" ca="1" si="1"/>
        <v>-4.2681130680908612E-2</v>
      </c>
      <c r="Y15" s="21">
        <f t="shared" ca="1" si="2"/>
        <v>0.53875009673693053</v>
      </c>
      <c r="Z15" s="21">
        <f t="shared" ca="1" si="2"/>
        <v>0.50929789009478188</v>
      </c>
      <c r="AA15" s="21">
        <f t="shared" ca="1" si="2"/>
        <v>0.73726007285367445</v>
      </c>
      <c r="AB15" s="21">
        <f t="shared" ca="1" si="2"/>
        <v>0.2744503947805515</v>
      </c>
      <c r="AC15" s="21">
        <f t="shared" ca="1" si="2"/>
        <v>0.170543470505223</v>
      </c>
      <c r="AD15" s="21">
        <f t="shared" ca="1" si="2"/>
        <v>0.28770733809997545</v>
      </c>
      <c r="AE15" s="21">
        <f t="shared" ca="1" si="2"/>
        <v>0.49576113078687922</v>
      </c>
      <c r="AF15" s="21">
        <f t="shared" ca="1" si="2"/>
        <v>0.51362618625230605</v>
      </c>
      <c r="AG15" s="21">
        <f t="shared" ca="1" si="2"/>
        <v>0.60412731411618004</v>
      </c>
      <c r="AH15" s="21">
        <f t="shared" ca="1" si="2"/>
        <v>0.59059644996974747</v>
      </c>
      <c r="AI15" s="21">
        <f t="shared" ca="1" si="2"/>
        <v>0.5579307588941701</v>
      </c>
      <c r="AJ15" s="21">
        <f t="shared" ca="1" si="2"/>
        <v>2.1340305946122973</v>
      </c>
      <c r="AK15" s="21">
        <f t="shared" ca="1" si="2"/>
        <v>2.4343494346189618</v>
      </c>
    </row>
    <row r="16" spans="1:37" x14ac:dyDescent="0.35">
      <c r="H16" s="22" t="s">
        <v>122</v>
      </c>
      <c r="I16" s="23">
        <f ca="1">SUM(I7:I15)</f>
        <v>-1.0344949798187886E-3</v>
      </c>
      <c r="J16" s="23">
        <f ca="1">SUM(J7:J15)+I16</f>
        <v>-0.78522197703975538</v>
      </c>
      <c r="K16" s="23">
        <f t="shared" ref="K16:AC16" ca="1" si="3">SUM(K7:K15)+J16</f>
        <v>-1.8231735645415399</v>
      </c>
      <c r="L16" s="23">
        <f t="shared" ca="1" si="3"/>
        <v>-16.265845723112207</v>
      </c>
      <c r="M16" s="23">
        <f t="shared" ca="1" si="3"/>
        <v>0.40436056291635936</v>
      </c>
      <c r="N16" s="23">
        <f t="shared" ca="1" si="3"/>
        <v>10.32359039107819</v>
      </c>
      <c r="O16" s="23">
        <f t="shared" ca="1" si="3"/>
        <v>114.14266233868049</v>
      </c>
      <c r="P16" s="23">
        <f t="shared" ca="1" si="3"/>
        <v>528.4673349235469</v>
      </c>
      <c r="Q16" s="23">
        <f t="shared" ca="1" si="3"/>
        <v>692.48385402911765</v>
      </c>
      <c r="R16" s="23">
        <f t="shared" ca="1" si="3"/>
        <v>844.53293794930596</v>
      </c>
      <c r="S16" s="23">
        <f t="shared" ca="1" si="3"/>
        <v>979.84803615420924</v>
      </c>
      <c r="T16" s="23">
        <f t="shared" ca="1" si="3"/>
        <v>1125.4905075876136</v>
      </c>
      <c r="U16" s="23">
        <f t="shared" ca="1" si="3"/>
        <v>1269.762191341784</v>
      </c>
      <c r="V16" s="23">
        <f t="shared" ca="1" si="3"/>
        <v>1417.2164311283941</v>
      </c>
      <c r="W16" s="23">
        <f t="shared" ca="1" si="3"/>
        <v>1541.2849523126579</v>
      </c>
      <c r="X16" s="23">
        <f t="shared" ca="1" si="3"/>
        <v>1667.9075255614814</v>
      </c>
      <c r="Y16" s="23">
        <f t="shared" ca="1" si="3"/>
        <v>1815.3740978361102</v>
      </c>
      <c r="Z16" s="23">
        <f t="shared" ca="1" si="3"/>
        <v>2193.8051050902077</v>
      </c>
      <c r="AA16" s="23">
        <f t="shared" ca="1" si="3"/>
        <v>2374.0615630582711</v>
      </c>
      <c r="AB16" s="23">
        <f t="shared" ca="1" si="3"/>
        <v>2518.0275738616551</v>
      </c>
      <c r="AC16" s="23">
        <f t="shared" ca="1" si="3"/>
        <v>2644.8605857747584</v>
      </c>
      <c r="AD16" s="23">
        <f t="shared" ref="AD16" ca="1" si="4">SUM(AD7:AD15)+AC16</f>
        <v>2782.3211737028973</v>
      </c>
      <c r="AE16" s="23">
        <f t="shared" ref="AE16:AK16" ca="1" si="5">SUM(AE7:AE15)+AD16</f>
        <v>2931.3077914781588</v>
      </c>
      <c r="AF16" s="23">
        <f t="shared" ca="1" si="5"/>
        <v>3081.2542367271312</v>
      </c>
      <c r="AG16" s="23">
        <f t="shared" ca="1" si="5"/>
        <v>3220.1918104185129</v>
      </c>
      <c r="AH16" s="23">
        <f t="shared" ca="1" si="5"/>
        <v>3354.2187186890546</v>
      </c>
      <c r="AI16" s="23">
        <f t="shared" ca="1" si="5"/>
        <v>3479.6368316742328</v>
      </c>
      <c r="AJ16" s="23">
        <f t="shared" ca="1" si="5"/>
        <v>3725.6140552432876</v>
      </c>
      <c r="AK16" s="23">
        <f t="shared" ca="1" si="5"/>
        <v>3985.6265415477742</v>
      </c>
    </row>
    <row r="22" spans="1:37" ht="25" x14ac:dyDescent="0.6">
      <c r="A22" s="14" t="str">
        <f>B23&amp;" capacity difference by year"</f>
        <v>NEM capacity difference by year</v>
      </c>
      <c r="B22" s="15"/>
      <c r="C22" s="15"/>
      <c r="D22" s="15"/>
      <c r="E22" s="15"/>
      <c r="F22" s="15"/>
      <c r="G22" s="15"/>
      <c r="H22" s="15"/>
      <c r="I22" s="15"/>
      <c r="J22" s="15"/>
      <c r="K22" s="15"/>
      <c r="L22" s="15"/>
      <c r="M22" s="15"/>
      <c r="N22" s="15"/>
      <c r="O22" s="15"/>
      <c r="P22" s="15"/>
      <c r="Q22" s="15"/>
      <c r="R22" s="15"/>
      <c r="S22" s="15"/>
      <c r="T22" s="15"/>
      <c r="U22" s="15"/>
      <c r="V22" s="15"/>
      <c r="W22" s="15"/>
      <c r="X22" s="15"/>
      <c r="Y22" s="15"/>
      <c r="Z22" s="15"/>
      <c r="AA22" s="15"/>
      <c r="AB22" s="15"/>
      <c r="AC22" s="15"/>
      <c r="AD22" s="15"/>
      <c r="AE22" s="15"/>
      <c r="AF22" s="15"/>
      <c r="AG22" s="15"/>
      <c r="AH22" s="15"/>
      <c r="AI22" s="15"/>
      <c r="AJ22" s="15"/>
      <c r="AK22" s="15"/>
    </row>
    <row r="23" spans="1:37" x14ac:dyDescent="0.35">
      <c r="A23" s="16" t="s">
        <v>87</v>
      </c>
      <c r="B23" s="8" t="s">
        <v>40</v>
      </c>
    </row>
    <row r="25" spans="1:37" x14ac:dyDescent="0.35">
      <c r="H25" t="s">
        <v>123</v>
      </c>
      <c r="I25" s="18" t="str">
        <f>I6</f>
        <v>2021-22</v>
      </c>
      <c r="J25" s="18" t="str">
        <f t="shared" ref="J25:AK25" si="6">J6</f>
        <v>2022-23</v>
      </c>
      <c r="K25" s="18" t="str">
        <f t="shared" si="6"/>
        <v>2023-24</v>
      </c>
      <c r="L25" s="18" t="str">
        <f t="shared" si="6"/>
        <v>2024-25</v>
      </c>
      <c r="M25" s="18" t="str">
        <f t="shared" si="6"/>
        <v>2025-26</v>
      </c>
      <c r="N25" s="18" t="str">
        <f t="shared" si="6"/>
        <v>2026-27</v>
      </c>
      <c r="O25" s="18" t="str">
        <f t="shared" si="6"/>
        <v>2027-28</v>
      </c>
      <c r="P25" s="18" t="str">
        <f t="shared" si="6"/>
        <v>2028-29</v>
      </c>
      <c r="Q25" s="18" t="str">
        <f t="shared" si="6"/>
        <v>2029-30</v>
      </c>
      <c r="R25" s="18" t="str">
        <f t="shared" si="6"/>
        <v>2030-31</v>
      </c>
      <c r="S25" s="18" t="str">
        <f t="shared" si="6"/>
        <v>2031-32</v>
      </c>
      <c r="T25" s="18" t="str">
        <f t="shared" si="6"/>
        <v>2032-33</v>
      </c>
      <c r="U25" s="18" t="str">
        <f t="shared" si="6"/>
        <v>2033-34</v>
      </c>
      <c r="V25" s="18" t="str">
        <f t="shared" si="6"/>
        <v>2034-35</v>
      </c>
      <c r="W25" s="18" t="str">
        <f t="shared" si="6"/>
        <v>2035-36</v>
      </c>
      <c r="X25" s="18" t="str">
        <f t="shared" si="6"/>
        <v>2036-37</v>
      </c>
      <c r="Y25" s="18" t="str">
        <f t="shared" si="6"/>
        <v>2037-38</v>
      </c>
      <c r="Z25" s="18" t="str">
        <f t="shared" si="6"/>
        <v>2038-39</v>
      </c>
      <c r="AA25" s="18" t="str">
        <f t="shared" si="6"/>
        <v>2039-40</v>
      </c>
      <c r="AB25" s="18" t="str">
        <f t="shared" si="6"/>
        <v>2040-41</v>
      </c>
      <c r="AC25" s="18" t="str">
        <f t="shared" si="6"/>
        <v>2041-42</v>
      </c>
      <c r="AD25" s="18" t="str">
        <f t="shared" si="6"/>
        <v>2042-43</v>
      </c>
      <c r="AE25" s="18" t="str">
        <f t="shared" si="6"/>
        <v>2043-44</v>
      </c>
      <c r="AF25" s="18" t="str">
        <f t="shared" si="6"/>
        <v>2044-45</v>
      </c>
      <c r="AG25" s="18" t="str">
        <f t="shared" si="6"/>
        <v>2045-46</v>
      </c>
      <c r="AH25" s="18" t="str">
        <f t="shared" si="6"/>
        <v>2046-47</v>
      </c>
      <c r="AI25" s="18" t="str">
        <f t="shared" si="6"/>
        <v>2047-48</v>
      </c>
      <c r="AJ25" s="18" t="str">
        <f t="shared" si="6"/>
        <v>2048-49</v>
      </c>
      <c r="AK25" s="18" t="str">
        <f t="shared" si="6"/>
        <v>2049-50</v>
      </c>
    </row>
    <row r="26" spans="1:37" x14ac:dyDescent="0.35">
      <c r="H26" s="20" t="s">
        <v>64</v>
      </c>
      <c r="I26" s="24">
        <f t="shared" ref="I26:X36" ca="1" si="7">-SUMIFS(OFFSET(INDIRECT("'"&amp;$E$1 &amp; "_Capacity'!C:C"), 0, I$1), INDIRECT("'"&amp;$E$1 &amp; "_Capacity'!B:B"),$H26, INDIRECT("'"&amp;$E$1 &amp; "_Capacity'!A:A"),$B$23) +SUMIFS(OFFSET(INDIRECT("'"&amp;$C$1 &amp; "_Capacity'!C:C"), 0, I$1), INDIRECT("'"&amp;$C$1 &amp; "_Capacity'!B:B"),$H26, INDIRECT("'"&amp;$C$1 &amp; "_Capacity'!A:A"),$B$23)</f>
        <v>0</v>
      </c>
      <c r="J26" s="24">
        <f t="shared" ca="1" si="7"/>
        <v>0</v>
      </c>
      <c r="K26" s="24">
        <f t="shared" ca="1" si="7"/>
        <v>0</v>
      </c>
      <c r="L26" s="24">
        <f t="shared" ca="1" si="7"/>
        <v>458.78381203005119</v>
      </c>
      <c r="M26" s="24">
        <f t="shared" ca="1" si="7"/>
        <v>464.23168202212037</v>
      </c>
      <c r="N26" s="24">
        <f t="shared" ca="1" si="7"/>
        <v>410.72475787135772</v>
      </c>
      <c r="O26" s="24">
        <f t="shared" ca="1" si="7"/>
        <v>269.01168786987546</v>
      </c>
      <c r="P26" s="24">
        <f t="shared" ca="1" si="7"/>
        <v>269.0116878684421</v>
      </c>
      <c r="Q26" s="24">
        <f t="shared" ca="1" si="7"/>
        <v>-285.34532590352046</v>
      </c>
      <c r="R26" s="24">
        <f t="shared" ca="1" si="7"/>
        <v>-209.22821505088996</v>
      </c>
      <c r="S26" s="24">
        <f t="shared" ca="1" si="7"/>
        <v>-123.37237213115077</v>
      </c>
      <c r="T26" s="24">
        <f t="shared" ca="1" si="7"/>
        <v>-123.37237215868481</v>
      </c>
      <c r="U26" s="24">
        <f t="shared" ca="1" si="7"/>
        <v>-123.37237215806999</v>
      </c>
      <c r="V26" s="24">
        <f t="shared" ca="1" si="7"/>
        <v>-123.37237215143523</v>
      </c>
      <c r="W26" s="24">
        <f t="shared" ca="1" si="7"/>
        <v>-1.894082183413957</v>
      </c>
      <c r="X26" s="24">
        <f t="shared" ca="1" si="7"/>
        <v>-56.760200000000623</v>
      </c>
      <c r="Y26" s="24">
        <f t="shared" ref="Y26:AK36" ca="1" si="8">-SUMIFS(OFFSET(INDIRECT("'"&amp;$E$1 &amp; "_Capacity'!C:C"), 0, Y$1), INDIRECT("'"&amp;$E$1 &amp; "_Capacity'!B:B"),$H26, INDIRECT("'"&amp;$E$1 &amp; "_Capacity'!A:A"),$B$23) +SUMIFS(OFFSET(INDIRECT("'"&amp;$C$1 &amp; "_Capacity'!C:C"), 0, Y$1), INDIRECT("'"&amp;$C$1 &amp; "_Capacity'!B:B"),$H26, INDIRECT("'"&amp;$C$1 &amp; "_Capacity'!A:A"),$B$23)</f>
        <v>-47.919969999999012</v>
      </c>
      <c r="Z26" s="24">
        <f t="shared" ca="1" si="8"/>
        <v>-47.919969999999012</v>
      </c>
      <c r="AA26" s="24">
        <f t="shared" ca="1" si="8"/>
        <v>-47.919969999999012</v>
      </c>
      <c r="AB26" s="24">
        <f t="shared" ca="1" si="8"/>
        <v>-47.919969999999012</v>
      </c>
      <c r="AC26" s="24">
        <f t="shared" ca="1" si="8"/>
        <v>-47.919969999999012</v>
      </c>
      <c r="AD26" s="24">
        <f t="shared" ca="1" si="8"/>
        <v>-47.919969999999921</v>
      </c>
      <c r="AE26" s="24">
        <f t="shared" ca="1" si="8"/>
        <v>0</v>
      </c>
      <c r="AF26" s="24">
        <f t="shared" ca="1" si="8"/>
        <v>0</v>
      </c>
      <c r="AG26" s="24">
        <f t="shared" ca="1" si="8"/>
        <v>0</v>
      </c>
      <c r="AH26" s="24">
        <f t="shared" ca="1" si="8"/>
        <v>0</v>
      </c>
      <c r="AI26" s="24">
        <f t="shared" ca="1" si="8"/>
        <v>0</v>
      </c>
      <c r="AJ26" s="24">
        <f t="shared" ca="1" si="8"/>
        <v>0</v>
      </c>
      <c r="AK26" s="24">
        <f t="shared" ca="1" si="8"/>
        <v>0</v>
      </c>
    </row>
    <row r="27" spans="1:37" x14ac:dyDescent="0.35">
      <c r="H27" s="20" t="s">
        <v>71</v>
      </c>
      <c r="I27" s="24">
        <f t="shared" ca="1" si="7"/>
        <v>0</v>
      </c>
      <c r="J27" s="24">
        <f t="shared" ca="1" si="7"/>
        <v>0</v>
      </c>
      <c r="K27" s="24">
        <f t="shared" ca="1" si="7"/>
        <v>0</v>
      </c>
      <c r="L27" s="24">
        <f t="shared" ca="1" si="7"/>
        <v>-685.74069269362099</v>
      </c>
      <c r="M27" s="24">
        <f t="shared" ca="1" si="7"/>
        <v>-685.74069269831034</v>
      </c>
      <c r="N27" s="24">
        <f t="shared" ca="1" si="7"/>
        <v>-857.42896530137978</v>
      </c>
      <c r="O27" s="24">
        <f t="shared" ca="1" si="7"/>
        <v>-1110.8904801538999</v>
      </c>
      <c r="P27" s="24">
        <f t="shared" ca="1" si="7"/>
        <v>-1110.89048015445</v>
      </c>
      <c r="Q27" s="24">
        <f t="shared" ca="1" si="7"/>
        <v>-1110.8904801287999</v>
      </c>
      <c r="R27" s="24">
        <f t="shared" ca="1" si="7"/>
        <v>-1110.8904801414499</v>
      </c>
      <c r="S27" s="24">
        <f t="shared" ca="1" si="7"/>
        <v>-1110.8904801449398</v>
      </c>
      <c r="T27" s="24">
        <f t="shared" ca="1" si="7"/>
        <v>-1110.8904802454999</v>
      </c>
      <c r="U27" s="24">
        <f t="shared" ca="1" si="7"/>
        <v>-1110.8904801622998</v>
      </c>
      <c r="V27" s="24">
        <f t="shared" ca="1" si="7"/>
        <v>-1110.8904801502999</v>
      </c>
      <c r="W27" s="24">
        <f t="shared" ca="1" si="7"/>
        <v>-1110.8904801565398</v>
      </c>
      <c r="X27" s="24">
        <f t="shared" ca="1" si="7"/>
        <v>-1110.8904801535698</v>
      </c>
      <c r="Y27" s="24">
        <f t="shared" ca="1" si="8"/>
        <v>-1110.8904802505699</v>
      </c>
      <c r="Z27" s="24">
        <f t="shared" ca="1" si="8"/>
        <v>-1110.8904801444</v>
      </c>
      <c r="AA27" s="24">
        <f t="shared" ca="1" si="8"/>
        <v>-1110.8904801537699</v>
      </c>
      <c r="AB27" s="24">
        <f t="shared" ca="1" si="8"/>
        <v>-1110.89048015394</v>
      </c>
      <c r="AC27" s="24">
        <f t="shared" ca="1" si="8"/>
        <v>-1110.8904800577</v>
      </c>
      <c r="AD27" s="24">
        <f t="shared" ca="1" si="8"/>
        <v>-1110.8904801388301</v>
      </c>
      <c r="AE27" s="24">
        <f t="shared" ca="1" si="8"/>
        <v>-1110.89048014064</v>
      </c>
      <c r="AF27" s="24">
        <f t="shared" ca="1" si="8"/>
        <v>-1110.8904801469998</v>
      </c>
      <c r="AG27" s="24">
        <f t="shared" ca="1" si="8"/>
        <v>-1110.8904801525398</v>
      </c>
      <c r="AH27" s="24">
        <f t="shared" ca="1" si="8"/>
        <v>-1110.8904801496001</v>
      </c>
      <c r="AI27" s="24">
        <f t="shared" ca="1" si="8"/>
        <v>-1110.8904801625299</v>
      </c>
      <c r="AJ27" s="24">
        <f t="shared" ca="1" si="8"/>
        <v>0</v>
      </c>
      <c r="AK27" s="24">
        <f t="shared" ca="1" si="8"/>
        <v>0</v>
      </c>
    </row>
    <row r="28" spans="1:37" x14ac:dyDescent="0.35">
      <c r="H28" s="20" t="s">
        <v>20</v>
      </c>
      <c r="I28" s="24">
        <f t="shared" ca="1" si="7"/>
        <v>0</v>
      </c>
      <c r="J28" s="24">
        <f t="shared" ca="1" si="7"/>
        <v>0</v>
      </c>
      <c r="K28" s="24">
        <f t="shared" ca="1" si="7"/>
        <v>0</v>
      </c>
      <c r="L28" s="24">
        <f t="shared" ca="1" si="7"/>
        <v>0</v>
      </c>
      <c r="M28" s="24">
        <f t="shared" ca="1" si="7"/>
        <v>0</v>
      </c>
      <c r="N28" s="24">
        <f t="shared" ca="1" si="7"/>
        <v>0</v>
      </c>
      <c r="O28" s="24">
        <f t="shared" ca="1" si="7"/>
        <v>0</v>
      </c>
      <c r="P28" s="24">
        <f t="shared" ca="1" si="7"/>
        <v>0</v>
      </c>
      <c r="Q28" s="24">
        <f t="shared" ca="1" si="7"/>
        <v>0</v>
      </c>
      <c r="R28" s="24">
        <f t="shared" ca="1" si="7"/>
        <v>0</v>
      </c>
      <c r="S28" s="24">
        <f t="shared" ca="1" si="7"/>
        <v>0</v>
      </c>
      <c r="T28" s="24">
        <f t="shared" ca="1" si="7"/>
        <v>0</v>
      </c>
      <c r="U28" s="24">
        <f t="shared" ca="1" si="7"/>
        <v>0</v>
      </c>
      <c r="V28" s="24">
        <f t="shared" ca="1" si="7"/>
        <v>0</v>
      </c>
      <c r="W28" s="24">
        <f t="shared" ca="1" si="7"/>
        <v>0</v>
      </c>
      <c r="X28" s="24">
        <f t="shared" ca="1" si="7"/>
        <v>0</v>
      </c>
      <c r="Y28" s="24">
        <f t="shared" ca="1" si="8"/>
        <v>0</v>
      </c>
      <c r="Z28" s="24">
        <f t="shared" ca="1" si="8"/>
        <v>0</v>
      </c>
      <c r="AA28" s="24">
        <f t="shared" ca="1" si="8"/>
        <v>0</v>
      </c>
      <c r="AB28" s="24">
        <f t="shared" ca="1" si="8"/>
        <v>0</v>
      </c>
      <c r="AC28" s="24">
        <f t="shared" ca="1" si="8"/>
        <v>0</v>
      </c>
      <c r="AD28" s="24">
        <f t="shared" ca="1" si="8"/>
        <v>0</v>
      </c>
      <c r="AE28" s="24">
        <f t="shared" ca="1" si="8"/>
        <v>0</v>
      </c>
      <c r="AF28" s="24">
        <f t="shared" ca="1" si="8"/>
        <v>0</v>
      </c>
      <c r="AG28" s="24">
        <f t="shared" ca="1" si="8"/>
        <v>0</v>
      </c>
      <c r="AH28" s="24">
        <f t="shared" ca="1" si="8"/>
        <v>0</v>
      </c>
      <c r="AI28" s="24">
        <f t="shared" ca="1" si="8"/>
        <v>0</v>
      </c>
      <c r="AJ28" s="24">
        <f t="shared" ca="1" si="8"/>
        <v>0</v>
      </c>
      <c r="AK28" s="24">
        <f t="shared" ca="1" si="8"/>
        <v>0</v>
      </c>
    </row>
    <row r="29" spans="1:37" x14ac:dyDescent="0.35">
      <c r="H29" s="20" t="s">
        <v>32</v>
      </c>
      <c r="I29" s="24">
        <f t="shared" ca="1" si="7"/>
        <v>0</v>
      </c>
      <c r="J29" s="24">
        <f t="shared" ca="1" si="7"/>
        <v>0</v>
      </c>
      <c r="K29" s="24">
        <f t="shared" ca="1" si="7"/>
        <v>0</v>
      </c>
      <c r="L29" s="24">
        <f t="shared" ca="1" si="7"/>
        <v>0</v>
      </c>
      <c r="M29" s="24">
        <f t="shared" ca="1" si="7"/>
        <v>0</v>
      </c>
      <c r="N29" s="24">
        <f t="shared" ca="1" si="7"/>
        <v>0</v>
      </c>
      <c r="O29" s="24">
        <f t="shared" ca="1" si="7"/>
        <v>0</v>
      </c>
      <c r="P29" s="24">
        <f t="shared" ca="1" si="7"/>
        <v>0</v>
      </c>
      <c r="Q29" s="24">
        <f t="shared" ca="1" si="7"/>
        <v>0</v>
      </c>
      <c r="R29" s="24">
        <f t="shared" ca="1" si="7"/>
        <v>0</v>
      </c>
      <c r="S29" s="24">
        <f t="shared" ca="1" si="7"/>
        <v>0</v>
      </c>
      <c r="T29" s="24">
        <f t="shared" ca="1" si="7"/>
        <v>0</v>
      </c>
      <c r="U29" s="24">
        <f t="shared" ca="1" si="7"/>
        <v>0</v>
      </c>
      <c r="V29" s="24">
        <f t="shared" ca="1" si="7"/>
        <v>0</v>
      </c>
      <c r="W29" s="24">
        <f t="shared" ca="1" si="7"/>
        <v>0</v>
      </c>
      <c r="X29" s="24">
        <f t="shared" ca="1" si="7"/>
        <v>0</v>
      </c>
      <c r="Y29" s="24">
        <f t="shared" ca="1" si="8"/>
        <v>0</v>
      </c>
      <c r="Z29" s="24">
        <f t="shared" ca="1" si="8"/>
        <v>0</v>
      </c>
      <c r="AA29" s="24">
        <f t="shared" ca="1" si="8"/>
        <v>0</v>
      </c>
      <c r="AB29" s="24">
        <f t="shared" ca="1" si="8"/>
        <v>0</v>
      </c>
      <c r="AC29" s="24">
        <f t="shared" ca="1" si="8"/>
        <v>0</v>
      </c>
      <c r="AD29" s="24">
        <f t="shared" ca="1" si="8"/>
        <v>0</v>
      </c>
      <c r="AE29" s="24">
        <f t="shared" ca="1" si="8"/>
        <v>0</v>
      </c>
      <c r="AF29" s="24">
        <f t="shared" ca="1" si="8"/>
        <v>0</v>
      </c>
      <c r="AG29" s="24">
        <f t="shared" ca="1" si="8"/>
        <v>0</v>
      </c>
      <c r="AH29" s="24">
        <f t="shared" ca="1" si="8"/>
        <v>0</v>
      </c>
      <c r="AI29" s="24">
        <f t="shared" ca="1" si="8"/>
        <v>0</v>
      </c>
      <c r="AJ29" s="24">
        <f t="shared" ca="1" si="8"/>
        <v>0</v>
      </c>
      <c r="AK29" s="24">
        <f t="shared" ca="1" si="8"/>
        <v>0</v>
      </c>
    </row>
    <row r="30" spans="1:37" x14ac:dyDescent="0.35">
      <c r="H30" s="20" t="s">
        <v>66</v>
      </c>
      <c r="I30" s="24">
        <f t="shared" ca="1" si="7"/>
        <v>0</v>
      </c>
      <c r="J30" s="24">
        <f t="shared" ca="1" si="7"/>
        <v>0</v>
      </c>
      <c r="K30" s="24">
        <f t="shared" ca="1" si="7"/>
        <v>0</v>
      </c>
      <c r="L30" s="24">
        <f t="shared" ca="1" si="7"/>
        <v>0</v>
      </c>
      <c r="M30" s="24">
        <f t="shared" ca="1" si="7"/>
        <v>0</v>
      </c>
      <c r="N30" s="24">
        <f t="shared" ca="1" si="7"/>
        <v>0</v>
      </c>
      <c r="O30" s="24">
        <f t="shared" ca="1" si="7"/>
        <v>0</v>
      </c>
      <c r="P30" s="24">
        <f t="shared" ca="1" si="7"/>
        <v>0</v>
      </c>
      <c r="Q30" s="24">
        <f t="shared" ca="1" si="7"/>
        <v>0</v>
      </c>
      <c r="R30" s="24">
        <f t="shared" ca="1" si="7"/>
        <v>0</v>
      </c>
      <c r="S30" s="24">
        <f t="shared" ca="1" si="7"/>
        <v>0</v>
      </c>
      <c r="T30" s="24">
        <f t="shared" ca="1" si="7"/>
        <v>0</v>
      </c>
      <c r="U30" s="24">
        <f t="shared" ca="1" si="7"/>
        <v>0</v>
      </c>
      <c r="V30" s="24">
        <f t="shared" ca="1" si="7"/>
        <v>0</v>
      </c>
      <c r="W30" s="24">
        <f t="shared" ca="1" si="7"/>
        <v>0</v>
      </c>
      <c r="X30" s="24">
        <f t="shared" ca="1" si="7"/>
        <v>0</v>
      </c>
      <c r="Y30" s="24">
        <f t="shared" ca="1" si="8"/>
        <v>0</v>
      </c>
      <c r="Z30" s="24">
        <f t="shared" ca="1" si="8"/>
        <v>0</v>
      </c>
      <c r="AA30" s="24">
        <f t="shared" ca="1" si="8"/>
        <v>0</v>
      </c>
      <c r="AB30" s="24">
        <f t="shared" ca="1" si="8"/>
        <v>0</v>
      </c>
      <c r="AC30" s="24">
        <f t="shared" ca="1" si="8"/>
        <v>0</v>
      </c>
      <c r="AD30" s="24">
        <f t="shared" ca="1" si="8"/>
        <v>0</v>
      </c>
      <c r="AE30" s="24">
        <f t="shared" ca="1" si="8"/>
        <v>0</v>
      </c>
      <c r="AF30" s="24">
        <f t="shared" ca="1" si="8"/>
        <v>-240.73960000000079</v>
      </c>
      <c r="AG30" s="24">
        <f t="shared" ca="1" si="8"/>
        <v>-240.73960000000079</v>
      </c>
      <c r="AH30" s="24">
        <f t="shared" ca="1" si="8"/>
        <v>-242.54900000000089</v>
      </c>
      <c r="AI30" s="24">
        <f t="shared" ca="1" si="8"/>
        <v>-242.54900000000134</v>
      </c>
      <c r="AJ30" s="24">
        <f t="shared" ca="1" si="8"/>
        <v>-237.40106000000014</v>
      </c>
      <c r="AK30" s="24">
        <f t="shared" ca="1" si="8"/>
        <v>-237.40106000000014</v>
      </c>
    </row>
    <row r="31" spans="1:37" x14ac:dyDescent="0.35">
      <c r="H31" s="20" t="s">
        <v>65</v>
      </c>
      <c r="I31" s="24">
        <f t="shared" ca="1" si="7"/>
        <v>0</v>
      </c>
      <c r="J31" s="24">
        <f t="shared" ca="1" si="7"/>
        <v>0</v>
      </c>
      <c r="K31" s="24">
        <f t="shared" ca="1" si="7"/>
        <v>0</v>
      </c>
      <c r="L31" s="24">
        <f t="shared" ca="1" si="7"/>
        <v>0</v>
      </c>
      <c r="M31" s="24">
        <f t="shared" ca="1" si="7"/>
        <v>0</v>
      </c>
      <c r="N31" s="24">
        <f t="shared" ca="1" si="7"/>
        <v>0</v>
      </c>
      <c r="O31" s="24">
        <f t="shared" ca="1" si="7"/>
        <v>250</v>
      </c>
      <c r="P31" s="24">
        <f t="shared" ca="1" si="7"/>
        <v>250</v>
      </c>
      <c r="Q31" s="24">
        <f t="shared" ca="1" si="7"/>
        <v>250</v>
      </c>
      <c r="R31" s="24">
        <f t="shared" ca="1" si="7"/>
        <v>250</v>
      </c>
      <c r="S31" s="24">
        <f t="shared" ca="1" si="7"/>
        <v>250</v>
      </c>
      <c r="T31" s="24">
        <f t="shared" ca="1" si="7"/>
        <v>250</v>
      </c>
      <c r="U31" s="24">
        <f t="shared" ca="1" si="7"/>
        <v>250</v>
      </c>
      <c r="V31" s="24">
        <f t="shared" ca="1" si="7"/>
        <v>250</v>
      </c>
      <c r="W31" s="24">
        <f t="shared" ca="1" si="7"/>
        <v>250</v>
      </c>
      <c r="X31" s="24">
        <f t="shared" ca="1" si="7"/>
        <v>250</v>
      </c>
      <c r="Y31" s="24">
        <f t="shared" ca="1" si="8"/>
        <v>250</v>
      </c>
      <c r="Z31" s="24">
        <f t="shared" ca="1" si="8"/>
        <v>250</v>
      </c>
      <c r="AA31" s="24">
        <f t="shared" ca="1" si="8"/>
        <v>250</v>
      </c>
      <c r="AB31" s="24">
        <f t="shared" ca="1" si="8"/>
        <v>250</v>
      </c>
      <c r="AC31" s="24">
        <f t="shared" ca="1" si="8"/>
        <v>250</v>
      </c>
      <c r="AD31" s="24">
        <f t="shared" ca="1" si="8"/>
        <v>250</v>
      </c>
      <c r="AE31" s="24">
        <f t="shared" ca="1" si="8"/>
        <v>250</v>
      </c>
      <c r="AF31" s="24">
        <f t="shared" ca="1" si="8"/>
        <v>250</v>
      </c>
      <c r="AG31" s="24">
        <f t="shared" ca="1" si="8"/>
        <v>250</v>
      </c>
      <c r="AH31" s="24">
        <f t="shared" ca="1" si="8"/>
        <v>250</v>
      </c>
      <c r="AI31" s="24">
        <f t="shared" ca="1" si="8"/>
        <v>250</v>
      </c>
      <c r="AJ31" s="24">
        <f t="shared" ca="1" si="8"/>
        <v>250</v>
      </c>
      <c r="AK31" s="24">
        <f t="shared" ca="1" si="8"/>
        <v>250</v>
      </c>
    </row>
    <row r="32" spans="1:37" x14ac:dyDescent="0.35">
      <c r="H32" s="20" t="s">
        <v>69</v>
      </c>
      <c r="I32" s="24">
        <f t="shared" ca="1" si="7"/>
        <v>0</v>
      </c>
      <c r="J32" s="24">
        <f t="shared" ca="1" si="7"/>
        <v>-1.6599999980826396E-4</v>
      </c>
      <c r="K32" s="24">
        <f t="shared" ca="1" si="7"/>
        <v>-2.7300000147079118E-4</v>
      </c>
      <c r="L32" s="24">
        <f t="shared" ca="1" si="7"/>
        <v>-0.26397600000200327</v>
      </c>
      <c r="M32" s="24">
        <f t="shared" ca="1" si="7"/>
        <v>-4.5005696703392459</v>
      </c>
      <c r="N32" s="24">
        <f t="shared" ca="1" si="7"/>
        <v>181.42299916036609</v>
      </c>
      <c r="O32" s="24">
        <f t="shared" ca="1" si="7"/>
        <v>12.7141489206806</v>
      </c>
      <c r="P32" s="24">
        <f t="shared" ca="1" si="7"/>
        <v>-291.62452932911037</v>
      </c>
      <c r="Q32" s="24">
        <f t="shared" ca="1" si="7"/>
        <v>-291.62451931782198</v>
      </c>
      <c r="R32" s="24">
        <f t="shared" ca="1" si="7"/>
        <v>-295.79653928945845</v>
      </c>
      <c r="S32" s="24">
        <f t="shared" ca="1" si="7"/>
        <v>-357.085928261964</v>
      </c>
      <c r="T32" s="24">
        <f t="shared" ca="1" si="7"/>
        <v>-362.4982192126954</v>
      </c>
      <c r="U32" s="24">
        <f t="shared" ca="1" si="7"/>
        <v>-367.91057899282168</v>
      </c>
      <c r="V32" s="24">
        <f t="shared" ca="1" si="7"/>
        <v>-373.32285864106234</v>
      </c>
      <c r="W32" s="24">
        <f t="shared" ca="1" si="7"/>
        <v>-378.73520849891065</v>
      </c>
      <c r="X32" s="24">
        <f t="shared" ca="1" si="7"/>
        <v>-384.14741471034722</v>
      </c>
      <c r="Y32" s="24">
        <f t="shared" ca="1" si="8"/>
        <v>-852.17944832180729</v>
      </c>
      <c r="Z32" s="24">
        <f t="shared" ca="1" si="8"/>
        <v>-843.38655462033057</v>
      </c>
      <c r="AA32" s="24">
        <f t="shared" ca="1" si="8"/>
        <v>-1072.8821451633448</v>
      </c>
      <c r="AB32" s="24">
        <f t="shared" ca="1" si="8"/>
        <v>-651.68302855304137</v>
      </c>
      <c r="AC32" s="24">
        <f t="shared" ca="1" si="8"/>
        <v>-533.95635899067202</v>
      </c>
      <c r="AD32" s="24">
        <f t="shared" ca="1" si="8"/>
        <v>-393.87436559492926</v>
      </c>
      <c r="AE32" s="24">
        <f t="shared" ca="1" si="8"/>
        <v>-692.32456934808943</v>
      </c>
      <c r="AF32" s="24">
        <f t="shared" ca="1" si="8"/>
        <v>-734.54824735446527</v>
      </c>
      <c r="AG32" s="24">
        <f t="shared" ca="1" si="8"/>
        <v>-723.98744964852449</v>
      </c>
      <c r="AH32" s="24">
        <f t="shared" ca="1" si="8"/>
        <v>-639.06578588397679</v>
      </c>
      <c r="AI32" s="24">
        <f t="shared" ca="1" si="8"/>
        <v>-741.23216704264996</v>
      </c>
      <c r="AJ32" s="24">
        <f t="shared" ca="1" si="8"/>
        <v>-2164.3383331099067</v>
      </c>
      <c r="AK32" s="24">
        <f t="shared" ca="1" si="8"/>
        <v>-2227.3104769634119</v>
      </c>
    </row>
    <row r="33" spans="1:37" x14ac:dyDescent="0.35">
      <c r="H33" s="20" t="s">
        <v>68</v>
      </c>
      <c r="I33" s="24">
        <f t="shared" ca="1" si="7"/>
        <v>0</v>
      </c>
      <c r="J33" s="24">
        <f t="shared" ca="1" si="7"/>
        <v>0</v>
      </c>
      <c r="K33" s="24">
        <f t="shared" ca="1" si="7"/>
        <v>0</v>
      </c>
      <c r="L33" s="24">
        <f t="shared" ca="1" si="7"/>
        <v>0</v>
      </c>
      <c r="M33" s="24">
        <f t="shared" ca="1" si="7"/>
        <v>0</v>
      </c>
      <c r="N33" s="24">
        <f t="shared" ca="1" si="7"/>
        <v>-100</v>
      </c>
      <c r="O33" s="24">
        <f t="shared" ca="1" si="7"/>
        <v>-2.300000005561742E-4</v>
      </c>
      <c r="P33" s="24">
        <f t="shared" ca="1" si="7"/>
        <v>346.22247999999945</v>
      </c>
      <c r="Q33" s="24">
        <f t="shared" ca="1" si="7"/>
        <v>346.22249000000193</v>
      </c>
      <c r="R33" s="24">
        <f t="shared" ca="1" si="7"/>
        <v>346.22253000000092</v>
      </c>
      <c r="S33" s="24">
        <f t="shared" ca="1" si="7"/>
        <v>419.94849180256824</v>
      </c>
      <c r="T33" s="24">
        <f t="shared" ca="1" si="7"/>
        <v>419.94849182355938</v>
      </c>
      <c r="U33" s="24">
        <f t="shared" ca="1" si="7"/>
        <v>419.94849183051883</v>
      </c>
      <c r="V33" s="24">
        <f t="shared" ca="1" si="7"/>
        <v>419.94849183571932</v>
      </c>
      <c r="W33" s="24">
        <f t="shared" ca="1" si="7"/>
        <v>419.94849185014937</v>
      </c>
      <c r="X33" s="24">
        <f t="shared" ca="1" si="7"/>
        <v>419.94849186078864</v>
      </c>
      <c r="Y33" s="24">
        <f t="shared" ca="1" si="8"/>
        <v>419.94849197408803</v>
      </c>
      <c r="Z33" s="24">
        <f t="shared" ca="1" si="8"/>
        <v>419.94849202005935</v>
      </c>
      <c r="AA33" s="24">
        <f t="shared" ca="1" si="8"/>
        <v>419.94849202889782</v>
      </c>
      <c r="AB33" s="24">
        <f t="shared" ca="1" si="8"/>
        <v>419.94864605140901</v>
      </c>
      <c r="AC33" s="24">
        <f t="shared" ca="1" si="8"/>
        <v>419.94864610949844</v>
      </c>
      <c r="AD33" s="24">
        <f t="shared" ca="1" si="8"/>
        <v>103.14717653451953</v>
      </c>
      <c r="AE33" s="24">
        <f t="shared" ca="1" si="8"/>
        <v>161.54188364253969</v>
      </c>
      <c r="AF33" s="24">
        <f t="shared" ca="1" si="8"/>
        <v>161.54188365064692</v>
      </c>
      <c r="AG33" s="24">
        <f t="shared" ca="1" si="8"/>
        <v>-83.578406163238469</v>
      </c>
      <c r="AH33" s="24">
        <f t="shared" ca="1" si="8"/>
        <v>-182.70244355005343</v>
      </c>
      <c r="AI33" s="24">
        <f t="shared" ca="1" si="8"/>
        <v>-37.691796110939322</v>
      </c>
      <c r="AJ33" s="24">
        <f t="shared" ca="1" si="8"/>
        <v>-1425.5495238052827</v>
      </c>
      <c r="AK33" s="24">
        <f t="shared" ca="1" si="8"/>
        <v>-1880.8815171773495</v>
      </c>
    </row>
    <row r="34" spans="1:37" x14ac:dyDescent="0.35">
      <c r="H34" s="20" t="s">
        <v>36</v>
      </c>
      <c r="I34" s="24">
        <f t="shared" ca="1" si="7"/>
        <v>0</v>
      </c>
      <c r="J34" s="24">
        <f t="shared" ca="1" si="7"/>
        <v>0</v>
      </c>
      <c r="K34" s="24">
        <f t="shared" ca="1" si="7"/>
        <v>0</v>
      </c>
      <c r="L34" s="24">
        <f t="shared" ca="1" si="7"/>
        <v>0</v>
      </c>
      <c r="M34" s="24">
        <f t="shared" ca="1" si="7"/>
        <v>0</v>
      </c>
      <c r="N34" s="24">
        <f t="shared" ca="1" si="7"/>
        <v>0</v>
      </c>
      <c r="O34" s="24">
        <f t="shared" ca="1" si="7"/>
        <v>0</v>
      </c>
      <c r="P34" s="24">
        <f t="shared" ca="1" si="7"/>
        <v>0</v>
      </c>
      <c r="Q34" s="24">
        <f t="shared" ca="1" si="7"/>
        <v>0</v>
      </c>
      <c r="R34" s="24">
        <f t="shared" ca="1" si="7"/>
        <v>0</v>
      </c>
      <c r="S34" s="24">
        <f t="shared" ca="1" si="7"/>
        <v>0</v>
      </c>
      <c r="T34" s="24">
        <f t="shared" ca="1" si="7"/>
        <v>0</v>
      </c>
      <c r="U34" s="24">
        <f t="shared" ca="1" si="7"/>
        <v>0</v>
      </c>
      <c r="V34" s="24">
        <f t="shared" ca="1" si="7"/>
        <v>0</v>
      </c>
      <c r="W34" s="24">
        <f t="shared" ca="1" si="7"/>
        <v>0</v>
      </c>
      <c r="X34" s="24">
        <f t="shared" ca="1" si="7"/>
        <v>0</v>
      </c>
      <c r="Y34" s="24">
        <f t="shared" ca="1" si="8"/>
        <v>76.264799999999923</v>
      </c>
      <c r="Z34" s="24">
        <f t="shared" ca="1" si="8"/>
        <v>76.264799999999923</v>
      </c>
      <c r="AA34" s="24">
        <f t="shared" ca="1" si="8"/>
        <v>154.15620092455902</v>
      </c>
      <c r="AB34" s="24">
        <f t="shared" ca="1" si="8"/>
        <v>88.872401071649051</v>
      </c>
      <c r="AC34" s="24">
        <f t="shared" ca="1" si="8"/>
        <v>145.90356669312087</v>
      </c>
      <c r="AD34" s="24">
        <f t="shared" ca="1" si="8"/>
        <v>45.020356756640922</v>
      </c>
      <c r="AE34" s="24">
        <f t="shared" ca="1" si="8"/>
        <v>26.244760000000497</v>
      </c>
      <c r="AF34" s="24">
        <f t="shared" ca="1" si="8"/>
        <v>80.269400000000132</v>
      </c>
      <c r="AG34" s="24">
        <f t="shared" ca="1" si="8"/>
        <v>134.40920000000006</v>
      </c>
      <c r="AH34" s="24">
        <f t="shared" ca="1" si="8"/>
        <v>153.00752000000011</v>
      </c>
      <c r="AI34" s="24">
        <f t="shared" ca="1" si="8"/>
        <v>153.00752000000011</v>
      </c>
      <c r="AJ34" s="24">
        <f t="shared" ca="1" si="8"/>
        <v>-10.84364000000005</v>
      </c>
      <c r="AK34" s="24">
        <f t="shared" ca="1" si="8"/>
        <v>-65.27274000000034</v>
      </c>
    </row>
    <row r="35" spans="1:37" x14ac:dyDescent="0.35">
      <c r="H35" s="20" t="s">
        <v>73</v>
      </c>
      <c r="I35" s="24">
        <f t="shared" ca="1" si="7"/>
        <v>0</v>
      </c>
      <c r="J35" s="24">
        <f t="shared" ca="1" si="7"/>
        <v>0</v>
      </c>
      <c r="K35" s="24">
        <f t="shared" ca="1" si="7"/>
        <v>0</v>
      </c>
      <c r="L35" s="24">
        <f t="shared" ca="1" si="7"/>
        <v>0</v>
      </c>
      <c r="M35" s="24">
        <f t="shared" ca="1" si="7"/>
        <v>0</v>
      </c>
      <c r="N35" s="24">
        <f t="shared" ca="1" si="7"/>
        <v>0</v>
      </c>
      <c r="O35" s="24">
        <f t="shared" ca="1" si="7"/>
        <v>0</v>
      </c>
      <c r="P35" s="24">
        <f t="shared" ca="1" si="7"/>
        <v>0</v>
      </c>
      <c r="Q35" s="24">
        <f t="shared" ca="1" si="7"/>
        <v>0</v>
      </c>
      <c r="R35" s="24">
        <f t="shared" ca="1" si="7"/>
        <v>0</v>
      </c>
      <c r="S35" s="24">
        <f t="shared" ca="1" si="7"/>
        <v>0</v>
      </c>
      <c r="T35" s="24">
        <f t="shared" ca="1" si="7"/>
        <v>0</v>
      </c>
      <c r="U35" s="24">
        <f t="shared" ca="1" si="7"/>
        <v>0</v>
      </c>
      <c r="V35" s="24">
        <f t="shared" ca="1" si="7"/>
        <v>0</v>
      </c>
      <c r="W35" s="24">
        <f t="shared" ca="1" si="7"/>
        <v>0</v>
      </c>
      <c r="X35" s="24">
        <f t="shared" ca="1" si="7"/>
        <v>0</v>
      </c>
      <c r="Y35" s="24">
        <f t="shared" ca="1" si="8"/>
        <v>1.9954168201365974E-3</v>
      </c>
      <c r="Z35" s="24">
        <f t="shared" ca="1" si="8"/>
        <v>-2.9140649253095035</v>
      </c>
      <c r="AA35" s="24">
        <f t="shared" ca="1" si="8"/>
        <v>-158.15296795877111</v>
      </c>
      <c r="AB35" s="24">
        <f t="shared" ca="1" si="8"/>
        <v>-158.17396792444924</v>
      </c>
      <c r="AC35" s="24">
        <f t="shared" ca="1" si="8"/>
        <v>-186.69396727900039</v>
      </c>
      <c r="AD35" s="24">
        <f t="shared" ca="1" si="8"/>
        <v>-178.04097424620068</v>
      </c>
      <c r="AE35" s="24">
        <f t="shared" ca="1" si="8"/>
        <v>-178.04097423460098</v>
      </c>
      <c r="AF35" s="24">
        <f t="shared" ca="1" si="8"/>
        <v>-178.04086866405032</v>
      </c>
      <c r="AG35" s="24">
        <f t="shared" ca="1" si="8"/>
        <v>-210.11667362387925</v>
      </c>
      <c r="AH35" s="24">
        <f t="shared" ca="1" si="8"/>
        <v>-195.64407326174842</v>
      </c>
      <c r="AI35" s="24">
        <f t="shared" ca="1" si="8"/>
        <v>-12.790033209470494</v>
      </c>
      <c r="AJ35" s="24">
        <f t="shared" ca="1" si="8"/>
        <v>-625.69264908118021</v>
      </c>
      <c r="AK35" s="24">
        <f t="shared" ca="1" si="8"/>
        <v>-625.69264905184991</v>
      </c>
    </row>
    <row r="36" spans="1:37" x14ac:dyDescent="0.35">
      <c r="H36" s="20" t="s">
        <v>56</v>
      </c>
      <c r="I36" s="24">
        <f t="shared" ca="1" si="7"/>
        <v>0</v>
      </c>
      <c r="J36" s="24">
        <f t="shared" ca="1" si="7"/>
        <v>0</v>
      </c>
      <c r="K36" s="24">
        <f t="shared" ca="1" si="7"/>
        <v>0</v>
      </c>
      <c r="L36" s="24">
        <f t="shared" ca="1" si="7"/>
        <v>0</v>
      </c>
      <c r="M36" s="24">
        <f t="shared" ca="1" si="7"/>
        <v>0</v>
      </c>
      <c r="N36" s="24">
        <f t="shared" ca="1" si="7"/>
        <v>0</v>
      </c>
      <c r="O36" s="24">
        <f t="shared" ca="1" si="7"/>
        <v>0</v>
      </c>
      <c r="P36" s="24">
        <f t="shared" ca="1" si="7"/>
        <v>0</v>
      </c>
      <c r="Q36" s="24">
        <f t="shared" ca="1" si="7"/>
        <v>0</v>
      </c>
      <c r="R36" s="24">
        <f t="shared" ca="1" si="7"/>
        <v>0</v>
      </c>
      <c r="S36" s="24">
        <f t="shared" ca="1" si="7"/>
        <v>0</v>
      </c>
      <c r="T36" s="24">
        <f t="shared" ca="1" si="7"/>
        <v>0</v>
      </c>
      <c r="U36" s="24">
        <f t="shared" ca="1" si="7"/>
        <v>0</v>
      </c>
      <c r="V36" s="24">
        <f t="shared" ca="1" si="7"/>
        <v>0</v>
      </c>
      <c r="W36" s="24">
        <f t="shared" ca="1" si="7"/>
        <v>0</v>
      </c>
      <c r="X36" s="24">
        <f t="shared" ca="1" si="7"/>
        <v>0</v>
      </c>
      <c r="Y36" s="24">
        <f t="shared" ca="1" si="8"/>
        <v>0</v>
      </c>
      <c r="Z36" s="24">
        <f t="shared" ca="1" si="8"/>
        <v>0</v>
      </c>
      <c r="AA36" s="24">
        <f t="shared" ca="1" si="8"/>
        <v>0</v>
      </c>
      <c r="AB36" s="24">
        <f t="shared" ca="1" si="8"/>
        <v>0</v>
      </c>
      <c r="AC36" s="24">
        <f t="shared" ca="1" si="8"/>
        <v>0</v>
      </c>
      <c r="AD36" s="24">
        <f t="shared" ca="1" si="8"/>
        <v>0</v>
      </c>
      <c r="AE36" s="24">
        <f t="shared" ca="1" si="8"/>
        <v>0</v>
      </c>
      <c r="AF36" s="24">
        <f t="shared" ca="1" si="8"/>
        <v>0</v>
      </c>
      <c r="AG36" s="24">
        <f t="shared" ca="1" si="8"/>
        <v>0</v>
      </c>
      <c r="AH36" s="24">
        <f t="shared" ca="1" si="8"/>
        <v>0</v>
      </c>
      <c r="AI36" s="24">
        <f t="shared" ca="1" si="8"/>
        <v>0</v>
      </c>
      <c r="AJ36" s="24">
        <f t="shared" ca="1" si="8"/>
        <v>0</v>
      </c>
      <c r="AK36" s="24">
        <f t="shared" ca="1" si="8"/>
        <v>0</v>
      </c>
    </row>
    <row r="38" spans="1:37" x14ac:dyDescent="0.35">
      <c r="H38" s="20" t="s">
        <v>70</v>
      </c>
      <c r="I38" s="24">
        <f t="shared" ref="I38:X40" ca="1" si="9">-SUMIFS(OFFSET(INDIRECT("'"&amp;$E$1 &amp; "_Capacity'!C:C"), 0, I$1), INDIRECT("'"&amp;$E$1 &amp; "_Capacity'!B:B"),$H38, INDIRECT("'"&amp;$E$1 &amp; "_Capacity'!A:A"),$B$23) +SUMIFS(OFFSET(INDIRECT("'"&amp;$C$1 &amp; "_Capacity'!C:C"), 0, I$1), INDIRECT("'"&amp;$C$1 &amp; "_Capacity'!B:B"),$H38, INDIRECT("'"&amp;$C$1 &amp; "_Capacity'!A:A"),$B$23)</f>
        <v>0</v>
      </c>
      <c r="J38" s="24">
        <f t="shared" ca="1" si="9"/>
        <v>0</v>
      </c>
      <c r="K38" s="24">
        <f t="shared" ca="1" si="9"/>
        <v>0</v>
      </c>
      <c r="L38" s="24">
        <f t="shared" ca="1" si="9"/>
        <v>0</v>
      </c>
      <c r="M38" s="24">
        <f t="shared" ca="1" si="9"/>
        <v>0</v>
      </c>
      <c r="N38" s="24">
        <f t="shared" ca="1" si="9"/>
        <v>0</v>
      </c>
      <c r="O38" s="24">
        <f t="shared" ca="1" si="9"/>
        <v>0</v>
      </c>
      <c r="P38" s="24">
        <f t="shared" ca="1" si="9"/>
        <v>0</v>
      </c>
      <c r="Q38" s="24">
        <f t="shared" ca="1" si="9"/>
        <v>0</v>
      </c>
      <c r="R38" s="24">
        <f t="shared" ca="1" si="9"/>
        <v>0</v>
      </c>
      <c r="S38" s="24">
        <f t="shared" ca="1" si="9"/>
        <v>0</v>
      </c>
      <c r="T38" s="24">
        <f t="shared" ca="1" si="9"/>
        <v>0</v>
      </c>
      <c r="U38" s="24">
        <f t="shared" ca="1" si="9"/>
        <v>0</v>
      </c>
      <c r="V38" s="24">
        <f t="shared" ca="1" si="9"/>
        <v>0</v>
      </c>
      <c r="W38" s="24">
        <f t="shared" ca="1" si="9"/>
        <v>0</v>
      </c>
      <c r="X38" s="24">
        <f t="shared" ca="1" si="9"/>
        <v>0</v>
      </c>
      <c r="Y38" s="24">
        <f t="shared" ref="Y38:AK40" ca="1" si="10">-SUMIFS(OFFSET(INDIRECT("'"&amp;$E$1 &amp; "_Capacity'!C:C"), 0, Y$1), INDIRECT("'"&amp;$E$1 &amp; "_Capacity'!B:B"),$H38, INDIRECT("'"&amp;$E$1 &amp; "_Capacity'!A:A"),$B$23) +SUMIFS(OFFSET(INDIRECT("'"&amp;$C$1 &amp; "_Capacity'!C:C"), 0, Y$1), INDIRECT("'"&amp;$C$1 &amp; "_Capacity'!B:B"),$H38, INDIRECT("'"&amp;$C$1 &amp; "_Capacity'!A:A"),$B$23)</f>
        <v>76.264799999999923</v>
      </c>
      <c r="Z38" s="24">
        <f t="shared" ca="1" si="10"/>
        <v>76.264799999999923</v>
      </c>
      <c r="AA38" s="24">
        <f t="shared" ca="1" si="10"/>
        <v>154.15620092455902</v>
      </c>
      <c r="AB38" s="24">
        <f t="shared" ca="1" si="10"/>
        <v>88.872401071649051</v>
      </c>
      <c r="AC38" s="24">
        <f t="shared" ca="1" si="10"/>
        <v>145.90356669312087</v>
      </c>
      <c r="AD38" s="24">
        <f t="shared" ca="1" si="10"/>
        <v>45.020356756640922</v>
      </c>
      <c r="AE38" s="24">
        <f t="shared" ca="1" si="10"/>
        <v>26.244760000000497</v>
      </c>
      <c r="AF38" s="24">
        <f t="shared" ca="1" si="10"/>
        <v>80.269400000000132</v>
      </c>
      <c r="AG38" s="24">
        <f t="shared" ca="1" si="10"/>
        <v>134.40920000000006</v>
      </c>
      <c r="AH38" s="24">
        <f t="shared" ca="1" si="10"/>
        <v>153.00752000000011</v>
      </c>
      <c r="AI38" s="24">
        <f t="shared" ca="1" si="10"/>
        <v>153.00752000000011</v>
      </c>
      <c r="AJ38" s="24">
        <f t="shared" ca="1" si="10"/>
        <v>-10.84364000000005</v>
      </c>
      <c r="AK38" s="24">
        <f t="shared" ca="1" si="10"/>
        <v>-65.27274000000034</v>
      </c>
    </row>
    <row r="39" spans="1:37" x14ac:dyDescent="0.35">
      <c r="H39" s="20" t="s">
        <v>72</v>
      </c>
      <c r="I39" s="24">
        <f t="shared" ca="1" si="9"/>
        <v>0</v>
      </c>
      <c r="J39" s="24">
        <f t="shared" ca="1" si="9"/>
        <v>0</v>
      </c>
      <c r="K39" s="24">
        <f t="shared" ca="1" si="9"/>
        <v>0</v>
      </c>
      <c r="L39" s="24">
        <f t="shared" ca="1" si="9"/>
        <v>0</v>
      </c>
      <c r="M39" s="24">
        <f t="shared" ca="1" si="9"/>
        <v>0</v>
      </c>
      <c r="N39" s="24">
        <f t="shared" ca="1" si="9"/>
        <v>0</v>
      </c>
      <c r="O39" s="24">
        <f t="shared" ca="1" si="9"/>
        <v>0</v>
      </c>
      <c r="P39" s="24">
        <f t="shared" ca="1" si="9"/>
        <v>0</v>
      </c>
      <c r="Q39" s="24">
        <f t="shared" ca="1" si="9"/>
        <v>0</v>
      </c>
      <c r="R39" s="24">
        <f t="shared" ca="1" si="9"/>
        <v>0</v>
      </c>
      <c r="S39" s="24">
        <f t="shared" ca="1" si="9"/>
        <v>0</v>
      </c>
      <c r="T39" s="24">
        <f t="shared" ca="1" si="9"/>
        <v>0</v>
      </c>
      <c r="U39" s="24">
        <f t="shared" ca="1" si="9"/>
        <v>0</v>
      </c>
      <c r="V39" s="24">
        <f t="shared" ca="1" si="9"/>
        <v>0</v>
      </c>
      <c r="W39" s="24">
        <f t="shared" ca="1" si="9"/>
        <v>0</v>
      </c>
      <c r="X39" s="24">
        <f t="shared" ca="1" si="9"/>
        <v>0</v>
      </c>
      <c r="Y39" s="24">
        <f t="shared" ca="1" si="10"/>
        <v>1.9954168201365974E-3</v>
      </c>
      <c r="Z39" s="24">
        <f t="shared" ca="1" si="10"/>
        <v>-2.9140649253095035</v>
      </c>
      <c r="AA39" s="24">
        <f t="shared" ca="1" si="10"/>
        <v>-158.15296795877111</v>
      </c>
      <c r="AB39" s="24">
        <f t="shared" ca="1" si="10"/>
        <v>-158.17396792444924</v>
      </c>
      <c r="AC39" s="24">
        <f t="shared" ca="1" si="10"/>
        <v>-186.69396727900039</v>
      </c>
      <c r="AD39" s="24">
        <f t="shared" ca="1" si="10"/>
        <v>-178.04097424620068</v>
      </c>
      <c r="AE39" s="24">
        <f t="shared" ca="1" si="10"/>
        <v>-178.04097423460098</v>
      </c>
      <c r="AF39" s="24">
        <f t="shared" ca="1" si="10"/>
        <v>-178.04086866405032</v>
      </c>
      <c r="AG39" s="24">
        <f t="shared" ca="1" si="10"/>
        <v>-210.11667362387925</v>
      </c>
      <c r="AH39" s="24">
        <f t="shared" ca="1" si="10"/>
        <v>-195.64407326174842</v>
      </c>
      <c r="AI39" s="24">
        <f t="shared" ca="1" si="10"/>
        <v>-12.790033209470494</v>
      </c>
      <c r="AJ39" s="24">
        <f t="shared" ca="1" si="10"/>
        <v>-625.69264908118021</v>
      </c>
      <c r="AK39" s="24">
        <f t="shared" ca="1" si="10"/>
        <v>-625.692649051849</v>
      </c>
    </row>
    <row r="40" spans="1:37" x14ac:dyDescent="0.35">
      <c r="H40" s="20" t="s">
        <v>76</v>
      </c>
      <c r="I40" s="24">
        <f t="shared" ca="1" si="9"/>
        <v>0</v>
      </c>
      <c r="J40" s="24">
        <f t="shared" ca="1" si="9"/>
        <v>0</v>
      </c>
      <c r="K40" s="24">
        <f t="shared" ca="1" si="9"/>
        <v>0</v>
      </c>
      <c r="L40" s="24">
        <f t="shared" ca="1" si="9"/>
        <v>0</v>
      </c>
      <c r="M40" s="24">
        <f t="shared" ca="1" si="9"/>
        <v>0</v>
      </c>
      <c r="N40" s="24">
        <f t="shared" ca="1" si="9"/>
        <v>0</v>
      </c>
      <c r="O40" s="24">
        <f t="shared" ca="1" si="9"/>
        <v>0</v>
      </c>
      <c r="P40" s="24">
        <f t="shared" ca="1" si="9"/>
        <v>0</v>
      </c>
      <c r="Q40" s="24">
        <f t="shared" ca="1" si="9"/>
        <v>0</v>
      </c>
      <c r="R40" s="24">
        <f t="shared" ca="1" si="9"/>
        <v>0</v>
      </c>
      <c r="S40" s="24">
        <f t="shared" ca="1" si="9"/>
        <v>0</v>
      </c>
      <c r="T40" s="24">
        <f t="shared" ca="1" si="9"/>
        <v>0</v>
      </c>
      <c r="U40" s="24">
        <f t="shared" ca="1" si="9"/>
        <v>0</v>
      </c>
      <c r="V40" s="24">
        <f t="shared" ca="1" si="9"/>
        <v>0</v>
      </c>
      <c r="W40" s="24">
        <f t="shared" ca="1" si="9"/>
        <v>0</v>
      </c>
      <c r="X40" s="24">
        <f t="shared" ca="1" si="9"/>
        <v>0</v>
      </c>
      <c r="Y40" s="24">
        <f t="shared" ca="1" si="10"/>
        <v>0</v>
      </c>
      <c r="Z40" s="24">
        <f t="shared" ca="1" si="10"/>
        <v>0</v>
      </c>
      <c r="AA40" s="24">
        <f t="shared" ca="1" si="10"/>
        <v>0</v>
      </c>
      <c r="AB40" s="24">
        <f t="shared" ca="1" si="10"/>
        <v>0</v>
      </c>
      <c r="AC40" s="24">
        <f t="shared" ca="1" si="10"/>
        <v>0</v>
      </c>
      <c r="AD40" s="24">
        <f t="shared" ca="1" si="10"/>
        <v>0</v>
      </c>
      <c r="AE40" s="24">
        <f t="shared" ca="1" si="10"/>
        <v>0</v>
      </c>
      <c r="AF40" s="24">
        <f t="shared" ca="1" si="10"/>
        <v>0</v>
      </c>
      <c r="AG40" s="24">
        <f t="shared" ca="1" si="10"/>
        <v>0</v>
      </c>
      <c r="AH40" s="24">
        <f t="shared" ca="1" si="10"/>
        <v>0</v>
      </c>
      <c r="AI40" s="24">
        <f t="shared" ca="1" si="10"/>
        <v>0</v>
      </c>
      <c r="AJ40" s="24">
        <f t="shared" ca="1" si="10"/>
        <v>0</v>
      </c>
      <c r="AK40" s="24">
        <f t="shared" ca="1" si="10"/>
        <v>0</v>
      </c>
    </row>
    <row r="43" spans="1:37" ht="25" x14ac:dyDescent="0.6">
      <c r="A43" s="14" t="str">
        <f>B44&amp;" generation difference by year"</f>
        <v>NEM generation difference by year</v>
      </c>
      <c r="B43" s="15"/>
      <c r="C43" s="15"/>
      <c r="D43" s="15"/>
      <c r="E43" s="15"/>
      <c r="F43" s="15"/>
      <c r="G43" s="15"/>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5"/>
      <c r="AK43" s="15"/>
    </row>
    <row r="44" spans="1:37" x14ac:dyDescent="0.35">
      <c r="A44" s="16" t="s">
        <v>87</v>
      </c>
      <c r="B44" s="8" t="s">
        <v>40</v>
      </c>
    </row>
    <row r="46" spans="1:37" x14ac:dyDescent="0.35">
      <c r="H46" t="s">
        <v>124</v>
      </c>
      <c r="I46" s="18" t="str">
        <f>I6</f>
        <v>2021-22</v>
      </c>
      <c r="J46" s="18" t="str">
        <f t="shared" ref="J46:AK46" si="11">J6</f>
        <v>2022-23</v>
      </c>
      <c r="K46" s="18" t="str">
        <f t="shared" si="11"/>
        <v>2023-24</v>
      </c>
      <c r="L46" s="18" t="str">
        <f t="shared" si="11"/>
        <v>2024-25</v>
      </c>
      <c r="M46" s="18" t="str">
        <f t="shared" si="11"/>
        <v>2025-26</v>
      </c>
      <c r="N46" s="18" t="str">
        <f t="shared" si="11"/>
        <v>2026-27</v>
      </c>
      <c r="O46" s="18" t="str">
        <f t="shared" si="11"/>
        <v>2027-28</v>
      </c>
      <c r="P46" s="18" t="str">
        <f t="shared" si="11"/>
        <v>2028-29</v>
      </c>
      <c r="Q46" s="18" t="str">
        <f t="shared" si="11"/>
        <v>2029-30</v>
      </c>
      <c r="R46" s="18" t="str">
        <f t="shared" si="11"/>
        <v>2030-31</v>
      </c>
      <c r="S46" s="18" t="str">
        <f t="shared" si="11"/>
        <v>2031-32</v>
      </c>
      <c r="T46" s="18" t="str">
        <f t="shared" si="11"/>
        <v>2032-33</v>
      </c>
      <c r="U46" s="18" t="str">
        <f t="shared" si="11"/>
        <v>2033-34</v>
      </c>
      <c r="V46" s="18" t="str">
        <f t="shared" si="11"/>
        <v>2034-35</v>
      </c>
      <c r="W46" s="18" t="str">
        <f t="shared" si="11"/>
        <v>2035-36</v>
      </c>
      <c r="X46" s="18" t="str">
        <f t="shared" si="11"/>
        <v>2036-37</v>
      </c>
      <c r="Y46" s="18" t="str">
        <f t="shared" si="11"/>
        <v>2037-38</v>
      </c>
      <c r="Z46" s="18" t="str">
        <f t="shared" si="11"/>
        <v>2038-39</v>
      </c>
      <c r="AA46" s="18" t="str">
        <f t="shared" si="11"/>
        <v>2039-40</v>
      </c>
      <c r="AB46" s="18" t="str">
        <f t="shared" si="11"/>
        <v>2040-41</v>
      </c>
      <c r="AC46" s="18" t="str">
        <f t="shared" si="11"/>
        <v>2041-42</v>
      </c>
      <c r="AD46" s="18" t="str">
        <f t="shared" si="11"/>
        <v>2042-43</v>
      </c>
      <c r="AE46" s="18" t="str">
        <f t="shared" si="11"/>
        <v>2043-44</v>
      </c>
      <c r="AF46" s="18" t="str">
        <f t="shared" si="11"/>
        <v>2044-45</v>
      </c>
      <c r="AG46" s="18" t="str">
        <f t="shared" si="11"/>
        <v>2045-46</v>
      </c>
      <c r="AH46" s="18" t="str">
        <f t="shared" si="11"/>
        <v>2046-47</v>
      </c>
      <c r="AI46" s="18" t="str">
        <f t="shared" si="11"/>
        <v>2047-48</v>
      </c>
      <c r="AJ46" s="18" t="str">
        <f t="shared" si="11"/>
        <v>2048-49</v>
      </c>
      <c r="AK46" s="18" t="str">
        <f t="shared" si="11"/>
        <v>2049-50</v>
      </c>
    </row>
    <row r="47" spans="1:37" x14ac:dyDescent="0.35">
      <c r="H47" s="20" t="s">
        <v>64</v>
      </c>
      <c r="I47" s="24">
        <f ca="1">-SUMIFS(OFFSET(INDIRECT("'"&amp;$E$1 &amp; "_Generation'!C:C"), 0, I$1), INDIRECT("'"&amp;$E$1 &amp; "_Generation'!B:B"),$H47, INDIRECT("'"&amp;$E$1 &amp; "_Generation'!A:A"),$B$44) + SUMIFS(OFFSET(INDIRECT("'"&amp;$C$1 &amp; "_Generation'!C:C"), 0, I$1), INDIRECT("'"&amp;$C$1 &amp; "_Generation'!B:B"),$H47, INDIRECT("'"&amp;$C$1 &amp; "_Generation'!A:A"),$B$44)</f>
        <v>1.0000003385357559E-5</v>
      </c>
      <c r="J47" s="24">
        <f t="shared" ref="J47:Y57" ca="1" si="12">-SUMIFS(OFFSET(INDIRECT("'"&amp;$E$1 &amp; "_Generation'!C:C"), 0, J$1), INDIRECT("'"&amp;$E$1 &amp; "_Generation'!B:B"),$H47, INDIRECT("'"&amp;$E$1 &amp; "_Generation'!A:A"),$B$44) + SUMIFS(OFFSET(INDIRECT("'"&amp;$C$1 &amp; "_Generation'!C:C"), 0, J$1), INDIRECT("'"&amp;$C$1 &amp; "_Generation'!B:B"),$H47, INDIRECT("'"&amp;$C$1 &amp; "_Generation'!A:A"),$B$44)</f>
        <v>0.40557999999145977</v>
      </c>
      <c r="K47" s="24">
        <f t="shared" ca="1" si="12"/>
        <v>0.45394999999552965</v>
      </c>
      <c r="L47" s="24">
        <f t="shared" ca="1" si="12"/>
        <v>2087.98866399283</v>
      </c>
      <c r="M47" s="24">
        <f t="shared" ca="1" si="12"/>
        <v>2710.0644579174987</v>
      </c>
      <c r="N47" s="24">
        <f t="shared" ca="1" si="12"/>
        <v>3226.9593302313588</v>
      </c>
      <c r="O47" s="24">
        <f t="shared" ca="1" si="12"/>
        <v>1307.4798033893239</v>
      </c>
      <c r="P47" s="24">
        <f t="shared" ca="1" si="12"/>
        <v>811.16509577308898</v>
      </c>
      <c r="Q47" s="24">
        <f t="shared" ca="1" si="12"/>
        <v>-1305.4641759310616</v>
      </c>
      <c r="R47" s="24">
        <f t="shared" ca="1" si="12"/>
        <v>-610.07261774137442</v>
      </c>
      <c r="S47" s="24">
        <f t="shared" ca="1" si="12"/>
        <v>138.46126370795901</v>
      </c>
      <c r="T47" s="24">
        <f t="shared" ca="1" si="12"/>
        <v>-318.31625094688934</v>
      </c>
      <c r="U47" s="24">
        <f t="shared" ca="1" si="12"/>
        <v>-242.53677514049923</v>
      </c>
      <c r="V47" s="24">
        <f t="shared" ca="1" si="12"/>
        <v>-204.57713015685658</v>
      </c>
      <c r="W47" s="24">
        <f t="shared" ca="1" si="12"/>
        <v>268.90631758287418</v>
      </c>
      <c r="X47" s="24">
        <f t="shared" ca="1" si="12"/>
        <v>50.843218312813406</v>
      </c>
      <c r="Y47" s="24">
        <f t="shared" ca="1" si="12"/>
        <v>94.005600000011327</v>
      </c>
      <c r="Z47" s="24">
        <f t="shared" ref="Z47:AK57" ca="1" si="13">-SUMIFS(OFFSET(INDIRECT("'"&amp;$E$1 &amp; "_Generation'!C:C"), 0, Z$1), INDIRECT("'"&amp;$E$1 &amp; "_Generation'!B:B"),$H47, INDIRECT("'"&amp;$E$1 &amp; "_Generation'!A:A"),$B$44) + SUMIFS(OFFSET(INDIRECT("'"&amp;$C$1 &amp; "_Generation'!C:C"), 0, Z$1), INDIRECT("'"&amp;$C$1 &amp; "_Generation'!B:B"),$H47, INDIRECT("'"&amp;$C$1 &amp; "_Generation'!A:A"),$B$44)</f>
        <v>383.20320000001084</v>
      </c>
      <c r="AA47" s="24">
        <f t="shared" ca="1" si="13"/>
        <v>919.35220000000118</v>
      </c>
      <c r="AB47" s="24">
        <f t="shared" ca="1" si="13"/>
        <v>320.26169999999911</v>
      </c>
      <c r="AC47" s="24">
        <f t="shared" ca="1" si="13"/>
        <v>399.63670000001002</v>
      </c>
      <c r="AD47" s="24">
        <f t="shared" ca="1" si="13"/>
        <v>311.19150000000445</v>
      </c>
      <c r="AE47" s="24">
        <f t="shared" ca="1" si="13"/>
        <v>86.404399999999441</v>
      </c>
      <c r="AF47" s="24">
        <f t="shared" ca="1" si="13"/>
        <v>293.75020000000222</v>
      </c>
      <c r="AG47" s="24">
        <f t="shared" ca="1" si="13"/>
        <v>275.09230000000025</v>
      </c>
      <c r="AH47" s="24">
        <f t="shared" ca="1" si="13"/>
        <v>97.296099999999569</v>
      </c>
      <c r="AI47" s="24">
        <f t="shared" ca="1" si="13"/>
        <v>38.208799999989424</v>
      </c>
      <c r="AJ47" s="24">
        <f t="shared" ca="1" si="13"/>
        <v>58.048899999999776</v>
      </c>
      <c r="AK47" s="24">
        <f t="shared" ca="1" si="13"/>
        <v>58.488200000000688</v>
      </c>
    </row>
    <row r="48" spans="1:37" x14ac:dyDescent="0.35">
      <c r="H48" s="20" t="s">
        <v>71</v>
      </c>
      <c r="I48" s="24">
        <f t="shared" ref="I48:R58" ca="1" si="14">-SUMIFS(OFFSET(INDIRECT("'"&amp;$E$1 &amp; "_Generation'!C:C"), 0, I$1), INDIRECT("'"&amp;$E$1 &amp; "_Generation'!B:B"),$H48, INDIRECT("'"&amp;$E$1 &amp; "_Generation'!A:A"),$B$44) + SUMIFS(OFFSET(INDIRECT("'"&amp;$C$1 &amp; "_Generation'!C:C"), 0, I$1), INDIRECT("'"&amp;$C$1 &amp; "_Generation'!B:B"),$H48, INDIRECT("'"&amp;$C$1 &amp; "_Generation'!A:A"),$B$44)</f>
        <v>6.3499999996565748E-2</v>
      </c>
      <c r="J48" s="24">
        <f t="shared" ca="1" si="14"/>
        <v>180.72379999998157</v>
      </c>
      <c r="K48" s="24">
        <f t="shared" ca="1" si="14"/>
        <v>233.29019999999946</v>
      </c>
      <c r="L48" s="24">
        <f t="shared" ca="1" si="14"/>
        <v>-2442.9748241444941</v>
      </c>
      <c r="M48" s="24">
        <f t="shared" ca="1" si="14"/>
        <v>-2783.4386552599026</v>
      </c>
      <c r="N48" s="24">
        <f t="shared" ca="1" si="14"/>
        <v>-4353.6163481258554</v>
      </c>
      <c r="O48" s="24">
        <f t="shared" ca="1" si="14"/>
        <v>-5585.9379991199767</v>
      </c>
      <c r="P48" s="24">
        <f t="shared" ca="1" si="14"/>
        <v>-4934.7189440439615</v>
      </c>
      <c r="Q48" s="24">
        <f t="shared" ca="1" si="14"/>
        <v>-5523.5299359259916</v>
      </c>
      <c r="R48" s="24">
        <f t="shared" ca="1" si="14"/>
        <v>-5759.0423426594916</v>
      </c>
      <c r="S48" s="24">
        <f t="shared" ca="1" si="12"/>
        <v>-5739.3706834766163</v>
      </c>
      <c r="T48" s="24">
        <f t="shared" ca="1" si="12"/>
        <v>-5608.9254953346008</v>
      </c>
      <c r="U48" s="24">
        <f t="shared" ca="1" si="12"/>
        <v>-5817.9047746683991</v>
      </c>
      <c r="V48" s="24">
        <f t="shared" ca="1" si="12"/>
        <v>-6176.6621689779877</v>
      </c>
      <c r="W48" s="24">
        <f t="shared" ca="1" si="12"/>
        <v>-6415.6546630512967</v>
      </c>
      <c r="X48" s="24">
        <f t="shared" ca="1" si="12"/>
        <v>-6179.2384127286896</v>
      </c>
      <c r="Y48" s="24">
        <f t="shared" ca="1" si="12"/>
        <v>-6158.140331659004</v>
      </c>
      <c r="Z48" s="24">
        <f t="shared" ca="1" si="13"/>
        <v>-5769.6452961534906</v>
      </c>
      <c r="AA48" s="24">
        <f t="shared" ca="1" si="13"/>
        <v>-4570.6799879392001</v>
      </c>
      <c r="AB48" s="24">
        <f t="shared" ca="1" si="13"/>
        <v>-6304.2266502582897</v>
      </c>
      <c r="AC48" s="24">
        <f t="shared" ca="1" si="13"/>
        <v>-6313.3705627093877</v>
      </c>
      <c r="AD48" s="24">
        <f t="shared" ca="1" si="13"/>
        <v>-5893.0522507433998</v>
      </c>
      <c r="AE48" s="24">
        <f t="shared" ca="1" si="13"/>
        <v>-5850.5961525030016</v>
      </c>
      <c r="AF48" s="24">
        <f t="shared" ca="1" si="13"/>
        <v>-5668.827728476399</v>
      </c>
      <c r="AG48" s="24">
        <f t="shared" ca="1" si="13"/>
        <v>-5465.2311158046032</v>
      </c>
      <c r="AH48" s="24">
        <f t="shared" ca="1" si="13"/>
        <v>-5879.9274600534009</v>
      </c>
      <c r="AI48" s="24">
        <f t="shared" ca="1" si="13"/>
        <v>-5882.0757564320093</v>
      </c>
      <c r="AJ48" s="24">
        <f t="shared" ca="1" si="13"/>
        <v>0</v>
      </c>
      <c r="AK48" s="24">
        <f t="shared" ca="1" si="13"/>
        <v>0</v>
      </c>
    </row>
    <row r="49" spans="8:37" x14ac:dyDescent="0.35">
      <c r="H49" s="20" t="s">
        <v>20</v>
      </c>
      <c r="I49" s="24">
        <f t="shared" ca="1" si="14"/>
        <v>4.6591983846155927E-5</v>
      </c>
      <c r="J49" s="24">
        <f t="shared" ca="1" si="14"/>
        <v>4.645657691071392E-5</v>
      </c>
      <c r="K49" s="24">
        <f t="shared" ca="1" si="14"/>
        <v>9.8700941180140944E-6</v>
      </c>
      <c r="L49" s="24">
        <f t="shared" ca="1" si="14"/>
        <v>-12.527228253872863</v>
      </c>
      <c r="M49" s="24">
        <f t="shared" ca="1" si="14"/>
        <v>-8.3106621995318619</v>
      </c>
      <c r="N49" s="24">
        <f t="shared" ca="1" si="14"/>
        <v>-5.6521323749138901</v>
      </c>
      <c r="O49" s="24">
        <f t="shared" ca="1" si="14"/>
        <v>12.962036782729683</v>
      </c>
      <c r="P49" s="24">
        <f t="shared" ca="1" si="14"/>
        <v>71.056960791071106</v>
      </c>
      <c r="Q49" s="24">
        <f t="shared" ca="1" si="14"/>
        <v>22.349354726105958</v>
      </c>
      <c r="R49" s="24">
        <f t="shared" ca="1" si="14"/>
        <v>13.862443224929393</v>
      </c>
      <c r="S49" s="24">
        <f t="shared" ca="1" si="12"/>
        <v>34.589145705783494</v>
      </c>
      <c r="T49" s="24">
        <f t="shared" ca="1" si="12"/>
        <v>-125.76623539278876</v>
      </c>
      <c r="U49" s="24">
        <f t="shared" ca="1" si="12"/>
        <v>-34.460941123587645</v>
      </c>
      <c r="V49" s="24">
        <f t="shared" ca="1" si="12"/>
        <v>-341.44825322814131</v>
      </c>
      <c r="W49" s="24">
        <f t="shared" ca="1" si="12"/>
        <v>-4.611313633181453</v>
      </c>
      <c r="X49" s="24">
        <f t="shared" ca="1" si="12"/>
        <v>-20.435288902913953</v>
      </c>
      <c r="Y49" s="24">
        <f t="shared" ca="1" si="12"/>
        <v>-99.377994383068199</v>
      </c>
      <c r="Z49" s="24">
        <f t="shared" ca="1" si="13"/>
        <v>-509.41388283261176</v>
      </c>
      <c r="AA49" s="24">
        <f t="shared" ca="1" si="13"/>
        <v>-571.97789195569112</v>
      </c>
      <c r="AB49" s="24">
        <f t="shared" ca="1" si="13"/>
        <v>-57.767493697029295</v>
      </c>
      <c r="AC49" s="24">
        <f t="shared" ca="1" si="13"/>
        <v>-95.981610143694525</v>
      </c>
      <c r="AD49" s="24">
        <f t="shared" ca="1" si="13"/>
        <v>-321.99996339844529</v>
      </c>
      <c r="AE49" s="24">
        <f t="shared" ca="1" si="13"/>
        <v>-5.1005940046070464</v>
      </c>
      <c r="AF49" s="24">
        <f t="shared" ca="1" si="13"/>
        <v>-106.28247900017959</v>
      </c>
      <c r="AG49" s="24">
        <f t="shared" ca="1" si="13"/>
        <v>-16.75618985521146</v>
      </c>
      <c r="AH49" s="24">
        <f t="shared" ca="1" si="13"/>
        <v>1.9286995427592046E-4</v>
      </c>
      <c r="AI49" s="24">
        <f t="shared" ca="1" si="13"/>
        <v>2.0592748967374064E-4</v>
      </c>
      <c r="AJ49" s="24">
        <f t="shared" ca="1" si="13"/>
        <v>2.2714289525538334E-4</v>
      </c>
      <c r="AK49" s="24">
        <f t="shared" ca="1" si="13"/>
        <v>2.2371153102085373E-4</v>
      </c>
    </row>
    <row r="50" spans="8:37" x14ac:dyDescent="0.35">
      <c r="H50" s="20" t="s">
        <v>32</v>
      </c>
      <c r="I50" s="24">
        <f t="shared" ca="1" si="14"/>
        <v>3.6999999792897142E-6</v>
      </c>
      <c r="J50" s="24">
        <f t="shared" ca="1" si="14"/>
        <v>2.0746185782627435E-6</v>
      </c>
      <c r="K50" s="24">
        <f t="shared" ca="1" si="14"/>
        <v>1.7999999499807018E-6</v>
      </c>
      <c r="L50" s="24">
        <f t="shared" ca="1" si="14"/>
        <v>4.9865633999999943</v>
      </c>
      <c r="M50" s="24">
        <f t="shared" ca="1" si="14"/>
        <v>1.3783628000000192</v>
      </c>
      <c r="N50" s="24">
        <f t="shared" ca="1" si="14"/>
        <v>6.1050711999999976</v>
      </c>
      <c r="O50" s="24">
        <f t="shared" ca="1" si="14"/>
        <v>0.38419439999998417</v>
      </c>
      <c r="P50" s="24">
        <f t="shared" ca="1" si="14"/>
        <v>4.8847340000000088</v>
      </c>
      <c r="Q50" s="24">
        <f t="shared" ca="1" si="14"/>
        <v>2.8330558734523947E-6</v>
      </c>
      <c r="R50" s="24">
        <f t="shared" ca="1" si="14"/>
        <v>-1.5254239100796951</v>
      </c>
      <c r="S50" s="24">
        <f t="shared" ca="1" si="12"/>
        <v>-0.79657170000001543</v>
      </c>
      <c r="T50" s="24">
        <f t="shared" ca="1" si="12"/>
        <v>-1.3677590000000066</v>
      </c>
      <c r="U50" s="24">
        <f t="shared" ca="1" si="12"/>
        <v>-3.1451362000000245</v>
      </c>
      <c r="V50" s="24">
        <f t="shared" ca="1" si="12"/>
        <v>-1.1650635000000023</v>
      </c>
      <c r="W50" s="24">
        <f t="shared" ca="1" si="12"/>
        <v>-4.5312339999999978</v>
      </c>
      <c r="X50" s="24">
        <f t="shared" ca="1" si="12"/>
        <v>-2.6495649999999955</v>
      </c>
      <c r="Y50" s="24">
        <f t="shared" ca="1" si="12"/>
        <v>-6.4105789999999985</v>
      </c>
      <c r="Z50" s="24">
        <f t="shared" ca="1" si="13"/>
        <v>-7.8683419999999842</v>
      </c>
      <c r="AA50" s="24">
        <f t="shared" ca="1" si="13"/>
        <v>-0.95406000000001256</v>
      </c>
      <c r="AB50" s="24">
        <f t="shared" ca="1" si="13"/>
        <v>-1.8297850000000011</v>
      </c>
      <c r="AC50" s="24">
        <f t="shared" ca="1" si="13"/>
        <v>0</v>
      </c>
      <c r="AD50" s="24">
        <f t="shared" ca="1" si="13"/>
        <v>-17.670185000000004</v>
      </c>
      <c r="AE50" s="24">
        <f t="shared" ca="1" si="13"/>
        <v>-2.3920749999999913</v>
      </c>
      <c r="AF50" s="24">
        <f t="shared" ca="1" si="13"/>
        <v>-8.3942399999999964</v>
      </c>
      <c r="AG50" s="24">
        <f t="shared" ca="1" si="13"/>
        <v>-13.645540000000011</v>
      </c>
      <c r="AH50" s="24">
        <f t="shared" ca="1" si="13"/>
        <v>0</v>
      </c>
      <c r="AI50" s="24">
        <f t="shared" ca="1" si="13"/>
        <v>0</v>
      </c>
      <c r="AJ50" s="24">
        <f t="shared" ca="1" si="13"/>
        <v>0</v>
      </c>
      <c r="AK50" s="24">
        <f t="shared" ca="1" si="13"/>
        <v>0</v>
      </c>
    </row>
    <row r="51" spans="8:37" x14ac:dyDescent="0.35">
      <c r="H51" s="20" t="s">
        <v>66</v>
      </c>
      <c r="I51" s="24">
        <f t="shared" ca="1" si="14"/>
        <v>7.1707934935716366E-5</v>
      </c>
      <c r="J51" s="24">
        <f t="shared" ca="1" si="14"/>
        <v>7.3048698023825409E-5</v>
      </c>
      <c r="K51" s="24">
        <f t="shared" ca="1" si="14"/>
        <v>8.434810889923483E-5</v>
      </c>
      <c r="L51" s="24">
        <f t="shared" ca="1" si="14"/>
        <v>-4.7303922494583546</v>
      </c>
      <c r="M51" s="24">
        <f t="shared" ca="1" si="14"/>
        <v>-0.72255656673600832</v>
      </c>
      <c r="N51" s="24">
        <f t="shared" ca="1" si="14"/>
        <v>12.075281417494125</v>
      </c>
      <c r="O51" s="24">
        <f t="shared" ca="1" si="14"/>
        <v>2.6942665912354613E-2</v>
      </c>
      <c r="P51" s="24">
        <f t="shared" ca="1" si="14"/>
        <v>16.574554148637816</v>
      </c>
      <c r="Q51" s="24">
        <f t="shared" ca="1" si="14"/>
        <v>1.7852304416843299</v>
      </c>
      <c r="R51" s="24">
        <f t="shared" ca="1" si="14"/>
        <v>0.16793781202811875</v>
      </c>
      <c r="S51" s="24">
        <f t="shared" ca="1" si="12"/>
        <v>0.75892053227005984</v>
      </c>
      <c r="T51" s="24">
        <f t="shared" ca="1" si="12"/>
        <v>3.2300676835704678</v>
      </c>
      <c r="U51" s="24">
        <f t="shared" ca="1" si="12"/>
        <v>0.27902476111200514</v>
      </c>
      <c r="V51" s="24">
        <f t="shared" ca="1" si="12"/>
        <v>-0.92935093921072109</v>
      </c>
      <c r="W51" s="24">
        <f t="shared" ca="1" si="12"/>
        <v>-14.012984066185268</v>
      </c>
      <c r="X51" s="24">
        <f t="shared" ca="1" si="12"/>
        <v>-8.4373534282358662</v>
      </c>
      <c r="Y51" s="24">
        <f t="shared" ca="1" si="12"/>
        <v>-11.298827798358587</v>
      </c>
      <c r="Z51" s="24">
        <f t="shared" ca="1" si="13"/>
        <v>-111.04292217272049</v>
      </c>
      <c r="AA51" s="24">
        <f t="shared" ca="1" si="13"/>
        <v>-332.48751148450413</v>
      </c>
      <c r="AB51" s="24">
        <f t="shared" ca="1" si="13"/>
        <v>-224.99421653214222</v>
      </c>
      <c r="AC51" s="24">
        <f t="shared" ca="1" si="13"/>
        <v>-118.90416283824447</v>
      </c>
      <c r="AD51" s="24">
        <f t="shared" ca="1" si="13"/>
        <v>-133.58238720259641</v>
      </c>
      <c r="AE51" s="24">
        <f t="shared" ca="1" si="13"/>
        <v>-359.45760873612221</v>
      </c>
      <c r="AF51" s="24">
        <f t="shared" ca="1" si="13"/>
        <v>-132.27864764700337</v>
      </c>
      <c r="AG51" s="24">
        <f t="shared" ca="1" si="13"/>
        <v>-172.53887437744061</v>
      </c>
      <c r="AH51" s="24">
        <f t="shared" ca="1" si="13"/>
        <v>-217.75858273593326</v>
      </c>
      <c r="AI51" s="24">
        <f t="shared" ca="1" si="13"/>
        <v>-281.94467163532363</v>
      </c>
      <c r="AJ51" s="24">
        <f t="shared" ca="1" si="13"/>
        <v>-1290.3616046265201</v>
      </c>
      <c r="AK51" s="24">
        <f t="shared" ca="1" si="13"/>
        <v>-1283.7882190754685</v>
      </c>
    </row>
    <row r="52" spans="8:37" x14ac:dyDescent="0.35">
      <c r="H52" s="20" t="s">
        <v>65</v>
      </c>
      <c r="I52" s="24">
        <f t="shared" ca="1" si="14"/>
        <v>1.3811679999962507</v>
      </c>
      <c r="J52" s="24">
        <f t="shared" ca="1" si="14"/>
        <v>-179.68669399999999</v>
      </c>
      <c r="K52" s="24">
        <f t="shared" ca="1" si="14"/>
        <v>-238.65008800000214</v>
      </c>
      <c r="L52" s="24">
        <f t="shared" ca="1" si="14"/>
        <v>216.81216700000186</v>
      </c>
      <c r="M52" s="24">
        <f t="shared" ca="1" si="14"/>
        <v>9.5611209999988205</v>
      </c>
      <c r="N52" s="24">
        <f t="shared" ca="1" si="14"/>
        <v>107.67928143400059</v>
      </c>
      <c r="O52" s="24">
        <f t="shared" ca="1" si="14"/>
        <v>3718.4895795562625</v>
      </c>
      <c r="P52" s="24">
        <f t="shared" ca="1" si="14"/>
        <v>3694.7069407524014</v>
      </c>
      <c r="Q52" s="24">
        <f t="shared" ca="1" si="14"/>
        <v>6051.6096804484769</v>
      </c>
      <c r="R52" s="24">
        <f t="shared" ca="1" si="14"/>
        <v>5438.1401540834686</v>
      </c>
      <c r="S52" s="24">
        <f t="shared" ca="1" si="12"/>
        <v>4555.4827963847256</v>
      </c>
      <c r="T52" s="24">
        <f t="shared" ca="1" si="12"/>
        <v>4888.6304332579002</v>
      </c>
      <c r="U52" s="24">
        <f t="shared" ca="1" si="12"/>
        <v>4739.9244703584172</v>
      </c>
      <c r="V52" s="24">
        <f t="shared" ca="1" si="12"/>
        <v>5655.5610137080002</v>
      </c>
      <c r="W52" s="24">
        <f t="shared" ca="1" si="12"/>
        <v>4805.0776860818005</v>
      </c>
      <c r="X52" s="24">
        <f t="shared" ca="1" si="12"/>
        <v>4739.5880006543812</v>
      </c>
      <c r="Y52" s="24">
        <f t="shared" ca="1" si="12"/>
        <v>6366.0604049941376</v>
      </c>
      <c r="Z52" s="24">
        <f t="shared" ca="1" si="13"/>
        <v>5859.9439249904772</v>
      </c>
      <c r="AA52" s="24">
        <f t="shared" ca="1" si="13"/>
        <v>5284.6956512814031</v>
      </c>
      <c r="AB52" s="24">
        <f t="shared" ca="1" si="13"/>
        <v>5667.2640342748637</v>
      </c>
      <c r="AC52" s="24">
        <f t="shared" ca="1" si="13"/>
        <v>5135.106874095597</v>
      </c>
      <c r="AD52" s="24">
        <f t="shared" ca="1" si="13"/>
        <v>5269.6759984696546</v>
      </c>
      <c r="AE52" s="24">
        <f t="shared" ca="1" si="13"/>
        <v>6303.0576950206705</v>
      </c>
      <c r="AF52" s="24">
        <f t="shared" ca="1" si="13"/>
        <v>5448.5708795364999</v>
      </c>
      <c r="AG52" s="24">
        <f t="shared" ca="1" si="13"/>
        <v>5657.9536226068994</v>
      </c>
      <c r="AH52" s="24">
        <f t="shared" ca="1" si="13"/>
        <v>6086.5016637560493</v>
      </c>
      <c r="AI52" s="24">
        <f t="shared" ca="1" si="13"/>
        <v>5421.4329404587979</v>
      </c>
      <c r="AJ52" s="24">
        <f t="shared" ca="1" si="13"/>
        <v>4962.4196237432252</v>
      </c>
      <c r="AK52" s="24">
        <f t="shared" ca="1" si="13"/>
        <v>5007.3880908754181</v>
      </c>
    </row>
    <row r="53" spans="8:37" x14ac:dyDescent="0.35">
      <c r="H53" s="20" t="s">
        <v>69</v>
      </c>
      <c r="I53" s="24">
        <f t="shared" ca="1" si="14"/>
        <v>1.2976097495993599E-3</v>
      </c>
      <c r="J53" s="24">
        <f t="shared" ca="1" si="14"/>
        <v>1.5304867483791895E-3</v>
      </c>
      <c r="K53" s="24">
        <f t="shared" ca="1" si="14"/>
        <v>5.0458007972338237E-3</v>
      </c>
      <c r="L53" s="24">
        <f t="shared" ca="1" si="14"/>
        <v>92.094708314136369</v>
      </c>
      <c r="M53" s="24">
        <f t="shared" ca="1" si="14"/>
        <v>125.17352260208281</v>
      </c>
      <c r="N53" s="24">
        <f t="shared" ca="1" si="14"/>
        <v>1004.157230557852</v>
      </c>
      <c r="O53" s="24">
        <f t="shared" ca="1" si="14"/>
        <v>508.86849036950298</v>
      </c>
      <c r="P53" s="24">
        <f t="shared" ca="1" si="14"/>
        <v>-412.95605554298527</v>
      </c>
      <c r="Q53" s="24">
        <f t="shared" ca="1" si="14"/>
        <v>-227.66850287103443</v>
      </c>
      <c r="R53" s="24">
        <f t="shared" ca="1" si="14"/>
        <v>-85.476922454799933</v>
      </c>
      <c r="S53" s="24">
        <f t="shared" ca="1" si="12"/>
        <v>-235.10660033900785</v>
      </c>
      <c r="T53" s="24">
        <f t="shared" ca="1" si="12"/>
        <v>-239.3286673186667</v>
      </c>
      <c r="U53" s="24">
        <f t="shared" ca="1" si="12"/>
        <v>-153.09205861826922</v>
      </c>
      <c r="V53" s="24">
        <f t="shared" ca="1" si="12"/>
        <v>33.225204310176196</v>
      </c>
      <c r="W53" s="24">
        <f t="shared" ca="1" si="12"/>
        <v>110.9655335409916</v>
      </c>
      <c r="X53" s="24">
        <f t="shared" ca="1" si="12"/>
        <v>114.52938666350383</v>
      </c>
      <c r="Y53" s="24">
        <f t="shared" ca="1" si="12"/>
        <v>-921.84531803178834</v>
      </c>
      <c r="Z53" s="24">
        <f t="shared" ca="1" si="13"/>
        <v>-765.62088376472821</v>
      </c>
      <c r="AA53" s="24">
        <f t="shared" ca="1" si="13"/>
        <v>-1520.3409495028827</v>
      </c>
      <c r="AB53" s="24">
        <f t="shared" ca="1" si="13"/>
        <v>-291.97186091334152</v>
      </c>
      <c r="AC53" s="24">
        <f t="shared" ca="1" si="13"/>
        <v>41.100265124667203</v>
      </c>
      <c r="AD53" s="24">
        <f t="shared" ca="1" si="13"/>
        <v>666.92564533109544</v>
      </c>
      <c r="AE53" s="24">
        <f t="shared" ca="1" si="13"/>
        <v>-371.56604284957575</v>
      </c>
      <c r="AF53" s="24">
        <f t="shared" ca="1" si="13"/>
        <v>-108.57729477042449</v>
      </c>
      <c r="AG53" s="24">
        <f t="shared" ca="1" si="13"/>
        <v>119.80919809933403</v>
      </c>
      <c r="AH53" s="24">
        <f t="shared" ca="1" si="13"/>
        <v>443.73978441629151</v>
      </c>
      <c r="AI53" s="24">
        <f t="shared" ca="1" si="13"/>
        <v>646.79529874048603</v>
      </c>
      <c r="AJ53" s="24">
        <f t="shared" ca="1" si="13"/>
        <v>-1629.823705780349</v>
      </c>
      <c r="AK53" s="24">
        <f t="shared" ca="1" si="13"/>
        <v>-1167.036044970795</v>
      </c>
    </row>
    <row r="54" spans="8:37" x14ac:dyDescent="0.35">
      <c r="H54" s="20" t="s">
        <v>68</v>
      </c>
      <c r="I54" s="24">
        <f t="shared" ca="1" si="14"/>
        <v>7.67628881658311E-3</v>
      </c>
      <c r="J54" s="24">
        <f t="shared" ca="1" si="14"/>
        <v>5.5685416664346121E-3</v>
      </c>
      <c r="K54" s="24">
        <f t="shared" ca="1" si="14"/>
        <v>6.5585925789491739E-2</v>
      </c>
      <c r="L54" s="24">
        <f t="shared" ca="1" si="14"/>
        <v>-1.1463761256891303E-4</v>
      </c>
      <c r="M54" s="24">
        <f t="shared" ca="1" si="14"/>
        <v>1.4847649072180502E-4</v>
      </c>
      <c r="N54" s="24">
        <f t="shared" ca="1" si="14"/>
        <v>-262.74633809557054</v>
      </c>
      <c r="O54" s="24">
        <f t="shared" ca="1" si="14"/>
        <v>5.7914996489525947</v>
      </c>
      <c r="P54" s="24">
        <f t="shared" ca="1" si="14"/>
        <v>811.96824441348144</v>
      </c>
      <c r="Q54" s="24">
        <f t="shared" ca="1" si="14"/>
        <v>848.11639943232876</v>
      </c>
      <c r="R54" s="24">
        <f t="shared" ca="1" si="14"/>
        <v>934.31294838082977</v>
      </c>
      <c r="S54" s="24">
        <f t="shared" ca="1" si="12"/>
        <v>1141.096288981109</v>
      </c>
      <c r="T54" s="24">
        <f t="shared" ca="1" si="12"/>
        <v>1120.2295143002957</v>
      </c>
      <c r="U54" s="24">
        <f t="shared" ca="1" si="12"/>
        <v>1104.5201045496287</v>
      </c>
      <c r="V54" s="24">
        <f t="shared" ca="1" si="12"/>
        <v>1037.1846301572223</v>
      </c>
      <c r="W54" s="24">
        <f t="shared" ca="1" si="12"/>
        <v>1154.1199509780381</v>
      </c>
      <c r="X54" s="24">
        <f t="shared" ca="1" si="12"/>
        <v>1119.6603414341516</v>
      </c>
      <c r="Y54" s="24">
        <f t="shared" ca="1" si="12"/>
        <v>992.57643004612692</v>
      </c>
      <c r="Z54" s="24">
        <f t="shared" ca="1" si="13"/>
        <v>1024.1427162547006</v>
      </c>
      <c r="AA54" s="24">
        <f t="shared" ca="1" si="13"/>
        <v>1083.6157102464713</v>
      </c>
      <c r="AB54" s="24">
        <f t="shared" ca="1" si="13"/>
        <v>1110.7713847531631</v>
      </c>
      <c r="AC54" s="24">
        <f t="shared" ca="1" si="13"/>
        <v>1071.5344995807427</v>
      </c>
      <c r="AD54" s="24">
        <f t="shared" ca="1" si="13"/>
        <v>303.65537748363568</v>
      </c>
      <c r="AE54" s="24">
        <f t="shared" ca="1" si="13"/>
        <v>380.61427394026396</v>
      </c>
      <c r="AF54" s="24">
        <f t="shared" ca="1" si="13"/>
        <v>436.21678311112191</v>
      </c>
      <c r="AG54" s="24">
        <f t="shared" ca="1" si="13"/>
        <v>-89.832200457793078</v>
      </c>
      <c r="AH54" s="24">
        <f t="shared" ca="1" si="13"/>
        <v>-258.30741125623899</v>
      </c>
      <c r="AI54" s="24">
        <f t="shared" ca="1" si="13"/>
        <v>262.5887280028328</v>
      </c>
      <c r="AJ54" s="24">
        <f t="shared" ca="1" si="13"/>
        <v>-1908.0081478944194</v>
      </c>
      <c r="AK54" s="24">
        <f t="shared" ca="1" si="13"/>
        <v>-2330.272294315786</v>
      </c>
    </row>
    <row r="55" spans="8:37" x14ac:dyDescent="0.35">
      <c r="H55" s="20" t="s">
        <v>36</v>
      </c>
      <c r="I55" s="24">
        <f t="shared" ca="1" si="14"/>
        <v>-0.36262601464540012</v>
      </c>
      <c r="J55" s="24">
        <f t="shared" ca="1" si="14"/>
        <v>1.5135271316356693</v>
      </c>
      <c r="K55" s="24">
        <f t="shared" ca="1" si="14"/>
        <v>-0.32159677209659776</v>
      </c>
      <c r="L55" s="24">
        <f t="shared" ca="1" si="14"/>
        <v>14.208265851697547</v>
      </c>
      <c r="M55" s="24">
        <f t="shared" ca="1" si="14"/>
        <v>0.37056998677945785</v>
      </c>
      <c r="N55" s="24">
        <f t="shared" ca="1" si="14"/>
        <v>2.9318778427061147</v>
      </c>
      <c r="O55" s="24">
        <f t="shared" ca="1" si="14"/>
        <v>-5.2475762766987941</v>
      </c>
      <c r="P55" s="24">
        <f t="shared" ca="1" si="14"/>
        <v>-9.9542255872603391</v>
      </c>
      <c r="Q55" s="24">
        <f t="shared" ca="1" si="14"/>
        <v>-4.918859427552718</v>
      </c>
      <c r="R55" s="24">
        <f t="shared" ca="1" si="14"/>
        <v>-7.3619974630670413</v>
      </c>
      <c r="S55" s="24">
        <f t="shared" ca="1" si="12"/>
        <v>-19.097444044282099</v>
      </c>
      <c r="T55" s="24">
        <f t="shared" ca="1" si="12"/>
        <v>-4.1755314343530472</v>
      </c>
      <c r="U55" s="24">
        <f t="shared" ca="1" si="12"/>
        <v>-15.479701772472993</v>
      </c>
      <c r="V55" s="24">
        <f t="shared" ca="1" si="12"/>
        <v>-0.80250512626497539</v>
      </c>
      <c r="W55" s="24">
        <f t="shared" ca="1" si="12"/>
        <v>-6.6948881153439288</v>
      </c>
      <c r="X55" s="24">
        <f t="shared" ca="1" si="12"/>
        <v>-5.3568308966359268</v>
      </c>
      <c r="Y55" s="24">
        <f t="shared" ca="1" si="12"/>
        <v>110.80900047309024</v>
      </c>
      <c r="Z55" s="24">
        <f t="shared" ca="1" si="13"/>
        <v>101.44665208927802</v>
      </c>
      <c r="AA55" s="24">
        <f t="shared" ca="1" si="13"/>
        <v>222.79032767604315</v>
      </c>
      <c r="AB55" s="24">
        <f t="shared" ca="1" si="13"/>
        <v>131.19900941736478</v>
      </c>
      <c r="AC55" s="24">
        <f t="shared" ca="1" si="13"/>
        <v>226.13867184581341</v>
      </c>
      <c r="AD55" s="24">
        <f t="shared" ca="1" si="13"/>
        <v>87.907088378974095</v>
      </c>
      <c r="AE55" s="24">
        <f t="shared" ca="1" si="13"/>
        <v>60.178945424789617</v>
      </c>
      <c r="AF55" s="24">
        <f t="shared" ca="1" si="13"/>
        <v>144.16749691349287</v>
      </c>
      <c r="AG55" s="24">
        <f t="shared" ca="1" si="13"/>
        <v>197.93711380931563</v>
      </c>
      <c r="AH55" s="24">
        <f t="shared" ca="1" si="13"/>
        <v>214.77545767606807</v>
      </c>
      <c r="AI55" s="24">
        <f t="shared" ca="1" si="13"/>
        <v>202.01797035667914</v>
      </c>
      <c r="AJ55" s="24">
        <f t="shared" ca="1" si="13"/>
        <v>116.34877707222586</v>
      </c>
      <c r="AK55" s="24">
        <f t="shared" ca="1" si="13"/>
        <v>133.41796312636779</v>
      </c>
    </row>
    <row r="56" spans="8:37" x14ac:dyDescent="0.35">
      <c r="H56" s="20" t="s">
        <v>73</v>
      </c>
      <c r="I56" s="24">
        <f t="shared" ca="1" si="14"/>
        <v>-1.4864350000000002</v>
      </c>
      <c r="J56" s="24">
        <f t="shared" ca="1" si="14"/>
        <v>-3.3412849999999708</v>
      </c>
      <c r="K56" s="24">
        <f t="shared" ca="1" si="14"/>
        <v>-2.6124042646527244</v>
      </c>
      <c r="L56" s="24">
        <f t="shared" ca="1" si="14"/>
        <v>-0.20358076212869491</v>
      </c>
      <c r="M56" s="24">
        <f t="shared" ca="1" si="14"/>
        <v>68.618013536856779</v>
      </c>
      <c r="N56" s="24">
        <f t="shared" ca="1" si="14"/>
        <v>647.30256987956272</v>
      </c>
      <c r="O56" s="24">
        <f t="shared" ca="1" si="14"/>
        <v>-120.8630574481931</v>
      </c>
      <c r="P56" s="24">
        <f t="shared" ca="1" si="14"/>
        <v>-176.00127335110483</v>
      </c>
      <c r="Q56" s="24">
        <f t="shared" ca="1" si="14"/>
        <v>32.700125492341613</v>
      </c>
      <c r="R56" s="24">
        <f t="shared" ca="1" si="14"/>
        <v>-102.33613933592824</v>
      </c>
      <c r="S56" s="24">
        <f t="shared" ca="1" si="12"/>
        <v>-100.19592231835486</v>
      </c>
      <c r="T56" s="24">
        <f t="shared" ca="1" si="12"/>
        <v>-46.02514701711516</v>
      </c>
      <c r="U56" s="24">
        <f t="shared" ca="1" si="12"/>
        <v>-330.70177549871187</v>
      </c>
      <c r="V56" s="24">
        <f t="shared" ca="1" si="12"/>
        <v>47.625097343734524</v>
      </c>
      <c r="W56" s="24">
        <f t="shared" ca="1" si="12"/>
        <v>-194.21200212107942</v>
      </c>
      <c r="X56" s="24">
        <f t="shared" ca="1" si="12"/>
        <v>-211.49579288799578</v>
      </c>
      <c r="Y56" s="24">
        <f t="shared" ca="1" si="12"/>
        <v>48.039043079626936</v>
      </c>
      <c r="Z56" s="24">
        <f t="shared" ca="1" si="13"/>
        <v>164.58504428218657</v>
      </c>
      <c r="AA56" s="24">
        <f t="shared" ca="1" si="13"/>
        <v>-206.92058992043167</v>
      </c>
      <c r="AB56" s="24">
        <f t="shared" ca="1" si="13"/>
        <v>-129.15980462490734</v>
      </c>
      <c r="AC56" s="24">
        <f t="shared" ca="1" si="13"/>
        <v>-292.49428507592893</v>
      </c>
      <c r="AD56" s="24">
        <f t="shared" ca="1" si="13"/>
        <v>-181.83827921858756</v>
      </c>
      <c r="AE56" s="24">
        <f t="shared" ca="1" si="13"/>
        <v>-336.45719035649017</v>
      </c>
      <c r="AF56" s="24">
        <f t="shared" ca="1" si="13"/>
        <v>-350.0046083983616</v>
      </c>
      <c r="AG56" s="24">
        <f t="shared" ca="1" si="13"/>
        <v>-347.68192605254626</v>
      </c>
      <c r="AH56" s="24">
        <f t="shared" ca="1" si="13"/>
        <v>-331.76249790415568</v>
      </c>
      <c r="AI56" s="24">
        <f t="shared" ca="1" si="13"/>
        <v>-22.61326383809137</v>
      </c>
      <c r="AJ56" s="24">
        <f t="shared" ca="1" si="13"/>
        <v>-926.73907606950888</v>
      </c>
      <c r="AK56" s="24">
        <f t="shared" ca="1" si="13"/>
        <v>-305.70726607644974</v>
      </c>
    </row>
    <row r="57" spans="8:37" x14ac:dyDescent="0.35">
      <c r="H57" s="20" t="s">
        <v>56</v>
      </c>
      <c r="I57" s="24">
        <f t="shared" ca="1" si="14"/>
        <v>4.9738098000009501E-3</v>
      </c>
      <c r="J57" s="24">
        <f t="shared" ca="1" si="14"/>
        <v>5.3677803000010016E-2</v>
      </c>
      <c r="K57" s="24">
        <f t="shared" ca="1" si="14"/>
        <v>8.2290393000011619E-2</v>
      </c>
      <c r="L57" s="24">
        <f t="shared" ca="1" si="14"/>
        <v>0.37564312029988756</v>
      </c>
      <c r="M57" s="24">
        <f t="shared" ca="1" si="14"/>
        <v>0.44685147000000569</v>
      </c>
      <c r="N57" s="24">
        <f t="shared" ca="1" si="14"/>
        <v>1.6755886849999015</v>
      </c>
      <c r="O57" s="24">
        <f t="shared" ca="1" si="14"/>
        <v>-1.6468571030000021</v>
      </c>
      <c r="P57" s="24">
        <f t="shared" ca="1" si="14"/>
        <v>-2.1345204890000105</v>
      </c>
      <c r="Q57" s="24">
        <f t="shared" ca="1" si="14"/>
        <v>-1.2080703300001971</v>
      </c>
      <c r="R57" s="24">
        <f t="shared" ca="1" si="14"/>
        <v>-1.7220470099999972</v>
      </c>
      <c r="S57" s="24">
        <f t="shared" ca="1" si="12"/>
        <v>-4.3604553200000282</v>
      </c>
      <c r="T57" s="24">
        <f t="shared" ca="1" si="12"/>
        <v>-3.6601945800000095</v>
      </c>
      <c r="U57" s="24">
        <f t="shared" ca="1" si="12"/>
        <v>-8.6486668299999678</v>
      </c>
      <c r="V57" s="24">
        <f t="shared" ca="1" si="12"/>
        <v>-1.8664068199997814</v>
      </c>
      <c r="W57" s="24">
        <f t="shared" ca="1" si="12"/>
        <v>-2.9296795999998722</v>
      </c>
      <c r="X57" s="24">
        <f t="shared" ca="1" si="12"/>
        <v>-2.4739001999999743</v>
      </c>
      <c r="Y57" s="24">
        <f t="shared" ca="1" si="12"/>
        <v>0.40467543999992017</v>
      </c>
      <c r="Z57" s="24">
        <f t="shared" ca="1" si="13"/>
        <v>-1.6820198700001185</v>
      </c>
      <c r="AA57" s="24">
        <f t="shared" ca="1" si="13"/>
        <v>-0.25749142000009329</v>
      </c>
      <c r="AB57" s="24">
        <f t="shared" ca="1" si="13"/>
        <v>1.2199554700000306</v>
      </c>
      <c r="AC57" s="24">
        <f t="shared" ca="1" si="13"/>
        <v>1.357623159999946</v>
      </c>
      <c r="AD57" s="24">
        <f t="shared" ca="1" si="13"/>
        <v>4.1249855500000194</v>
      </c>
      <c r="AE57" s="24">
        <f t="shared" ca="1" si="13"/>
        <v>3.7114266099999895</v>
      </c>
      <c r="AF57" s="24">
        <f t="shared" ca="1" si="13"/>
        <v>1.5738319099999387</v>
      </c>
      <c r="AG57" s="24">
        <f t="shared" ca="1" si="13"/>
        <v>2.107537000000292</v>
      </c>
      <c r="AH57" s="24">
        <f t="shared" ca="1" si="13"/>
        <v>0.96874280000002955</v>
      </c>
      <c r="AI57" s="24">
        <f t="shared" ca="1" si="13"/>
        <v>2.0734437600000888</v>
      </c>
      <c r="AJ57" s="24">
        <f t="shared" ca="1" si="13"/>
        <v>31.645849160000097</v>
      </c>
      <c r="AK57" s="24">
        <f t="shared" ca="1" si="13"/>
        <v>16.004518510000111</v>
      </c>
    </row>
    <row r="59" spans="8:37" x14ac:dyDescent="0.35">
      <c r="H59" s="20" t="s">
        <v>70</v>
      </c>
      <c r="I59" s="24">
        <f t="shared" ref="I59:X61" ca="1" si="15">-SUMIFS(OFFSET(INDIRECT("'"&amp;$E$1 &amp; "_Generation'!C:C"), 0, I$1), INDIRECT("'"&amp;$E$1 &amp; "_Generation'!B:B"),$H59, INDIRECT("'"&amp;$E$1 &amp; "_Generation'!A:A"),$B$44) + SUMIFS(OFFSET(INDIRECT("'"&amp;$C$1 &amp; "_Generation'!C:C"), 0, I$1), INDIRECT("'"&amp;$C$1 &amp; "_Generation'!B:B"),$H59, INDIRECT("'"&amp;$C$1 &amp; "_Generation'!A:A"),$B$44)</f>
        <v>-0.4476994693460199</v>
      </c>
      <c r="J59" s="24">
        <f t="shared" ca="1" si="15"/>
        <v>1.8685435709523972</v>
      </c>
      <c r="K59" s="24">
        <f t="shared" ca="1" si="15"/>
        <v>-0.39704547250426003</v>
      </c>
      <c r="L59" s="24">
        <f t="shared" ca="1" si="15"/>
        <v>17.541045030047087</v>
      </c>
      <c r="M59" s="24">
        <f t="shared" ca="1" si="15"/>
        <v>0.60384528793781556</v>
      </c>
      <c r="N59" s="24">
        <f t="shared" ca="1" si="15"/>
        <v>3.4732189360957477</v>
      </c>
      <c r="O59" s="24">
        <f t="shared" ca="1" si="15"/>
        <v>-6.4598126183202567</v>
      </c>
      <c r="P59" s="24">
        <f t="shared" ca="1" si="15"/>
        <v>-12.307877213525558</v>
      </c>
      <c r="Q59" s="24">
        <f t="shared" ca="1" si="15"/>
        <v>-6.150147748055133</v>
      </c>
      <c r="R59" s="24">
        <f t="shared" ca="1" si="15"/>
        <v>-9.0114806160071339</v>
      </c>
      <c r="S59" s="24">
        <f t="shared" ca="1" si="15"/>
        <v>-23.793754087747914</v>
      </c>
      <c r="T59" s="24">
        <f t="shared" ca="1" si="15"/>
        <v>-4.938381016765959</v>
      </c>
      <c r="U59" s="24">
        <f t="shared" ca="1" si="15"/>
        <v>-19.11077059732304</v>
      </c>
      <c r="V59" s="24">
        <f t="shared" ca="1" si="15"/>
        <v>-0.99077631169996039</v>
      </c>
      <c r="W59" s="24">
        <f t="shared" ca="1" si="15"/>
        <v>-8.2653178171440231</v>
      </c>
      <c r="X59" s="24">
        <f t="shared" ca="1" si="15"/>
        <v>-6.6133994480581464</v>
      </c>
      <c r="Y59" s="24">
        <f t="shared" ref="Y59:AK61" ca="1" si="16">-SUMIFS(OFFSET(INDIRECT("'"&amp;$E$1 &amp; "_Generation'!C:C"), 0, Y$1), INDIRECT("'"&amp;$E$1 &amp; "_Generation'!B:B"),$H59, INDIRECT("'"&amp;$E$1 &amp; "_Generation'!A:A"),$B$44) + SUMIFS(OFFSET(INDIRECT("'"&amp;$C$1 &amp; "_Generation'!C:C"), 0, Y$1), INDIRECT("'"&amp;$C$1 &amp; "_Generation'!B:B"),$H59, INDIRECT("'"&amp;$C$1 &amp; "_Generation'!A:A"),$B$44)</f>
        <v>130.890616545527</v>
      </c>
      <c r="Z59" s="24">
        <f t="shared" ca="1" si="16"/>
        <v>118.73807482648101</v>
      </c>
      <c r="AA59" s="24">
        <f t="shared" ca="1" si="16"/>
        <v>262.46812227428188</v>
      </c>
      <c r="AB59" s="24">
        <f t="shared" ca="1" si="16"/>
        <v>155.45283987762173</v>
      </c>
      <c r="AC59" s="24">
        <f t="shared" ca="1" si="16"/>
        <v>265.52538564207089</v>
      </c>
      <c r="AD59" s="24">
        <f t="shared" ca="1" si="16"/>
        <v>103.61373453587566</v>
      </c>
      <c r="AE59" s="24">
        <f t="shared" ca="1" si="16"/>
        <v>70.680200052889631</v>
      </c>
      <c r="AF59" s="24">
        <f t="shared" ca="1" si="16"/>
        <v>168.89195408878186</v>
      </c>
      <c r="AG59" s="24">
        <f t="shared" ca="1" si="16"/>
        <v>234.57467028421524</v>
      </c>
      <c r="AH59" s="24">
        <f t="shared" ca="1" si="16"/>
        <v>251.84085752277315</v>
      </c>
      <c r="AI59" s="24">
        <f t="shared" ca="1" si="16"/>
        <v>236.54171311146729</v>
      </c>
      <c r="AJ59" s="24">
        <f t="shared" ca="1" si="16"/>
        <v>138.12631461950332</v>
      </c>
      <c r="AK59" s="24">
        <f t="shared" ca="1" si="16"/>
        <v>157.11424440581231</v>
      </c>
    </row>
    <row r="60" spans="8:37" x14ac:dyDescent="0.35">
      <c r="H60" s="20" t="s">
        <v>72</v>
      </c>
      <c r="I60" s="24">
        <f t="shared" ca="1" si="15"/>
        <v>1.1399999993955134E-4</v>
      </c>
      <c r="J60" s="24">
        <f t="shared" ca="1" si="15"/>
        <v>-0.20815199999901779</v>
      </c>
      <c r="K60" s="24">
        <f t="shared" ca="1" si="15"/>
        <v>-0.57641903676460515</v>
      </c>
      <c r="L60" s="24">
        <f t="shared" ca="1" si="15"/>
        <v>121.80747971115852</v>
      </c>
      <c r="M60" s="24">
        <f t="shared" ca="1" si="15"/>
        <v>405.04972985531458</v>
      </c>
      <c r="N60" s="24">
        <f t="shared" ca="1" si="15"/>
        <v>838.45348828122769</v>
      </c>
      <c r="O60" s="24">
        <f t="shared" ca="1" si="15"/>
        <v>-60.361902625209041</v>
      </c>
      <c r="P60" s="24">
        <f t="shared" ca="1" si="15"/>
        <v>-114.1142621441013</v>
      </c>
      <c r="Q60" s="24">
        <f t="shared" ca="1" si="15"/>
        <v>-194.47646871217876</v>
      </c>
      <c r="R60" s="24">
        <f t="shared" ca="1" si="15"/>
        <v>-155.3952148327644</v>
      </c>
      <c r="S60" s="24">
        <f t="shared" ca="1" si="15"/>
        <v>-187.44103617515248</v>
      </c>
      <c r="T60" s="24">
        <f t="shared" ca="1" si="15"/>
        <v>-302.16183607219864</v>
      </c>
      <c r="U60" s="24">
        <f t="shared" ca="1" si="15"/>
        <v>-645.77322452915359</v>
      </c>
      <c r="V60" s="24">
        <f t="shared" ca="1" si="15"/>
        <v>-56.519421645187322</v>
      </c>
      <c r="W60" s="24">
        <f t="shared" ca="1" si="15"/>
        <v>-295.47205754475726</v>
      </c>
      <c r="X60" s="24">
        <f t="shared" ca="1" si="15"/>
        <v>-396.37937662322838</v>
      </c>
      <c r="Y60" s="24">
        <f t="shared" ca="1" si="16"/>
        <v>-6.4386452838898549</v>
      </c>
      <c r="Z60" s="24">
        <f t="shared" ca="1" si="16"/>
        <v>55.784536313669378</v>
      </c>
      <c r="AA60" s="24">
        <f t="shared" ca="1" si="16"/>
        <v>-116.17948032766253</v>
      </c>
      <c r="AB60" s="24">
        <f t="shared" ca="1" si="16"/>
        <v>-157.02813998541205</v>
      </c>
      <c r="AC60" s="24">
        <f t="shared" ca="1" si="16"/>
        <v>-328.76418210744123</v>
      </c>
      <c r="AD60" s="24">
        <f t="shared" ca="1" si="16"/>
        <v>-261.25522054366593</v>
      </c>
      <c r="AE60" s="24">
        <f t="shared" ca="1" si="16"/>
        <v>-428.94291307200001</v>
      </c>
      <c r="AF60" s="24">
        <f t="shared" ca="1" si="16"/>
        <v>-437.41159703728226</v>
      </c>
      <c r="AG60" s="24">
        <f t="shared" ca="1" si="16"/>
        <v>-403.35038592218552</v>
      </c>
      <c r="AH60" s="24">
        <f t="shared" ca="1" si="16"/>
        <v>-427.10959887675199</v>
      </c>
      <c r="AI60" s="24">
        <f t="shared" ca="1" si="16"/>
        <v>-118.22118934891478</v>
      </c>
      <c r="AJ60" s="24">
        <f t="shared" ca="1" si="16"/>
        <v>-1033.5419469131593</v>
      </c>
      <c r="AK60" s="24">
        <f t="shared" ca="1" si="16"/>
        <v>-415.75066283015258</v>
      </c>
    </row>
    <row r="61" spans="8:37" x14ac:dyDescent="0.35">
      <c r="H61" s="20" t="s">
        <v>76</v>
      </c>
      <c r="I61" s="24">
        <f t="shared" ca="1" si="15"/>
        <v>5.9695143000091377E-3</v>
      </c>
      <c r="J61" s="24">
        <f t="shared" ca="1" si="15"/>
        <v>6.442953600000223E-2</v>
      </c>
      <c r="K61" s="24">
        <f t="shared" ca="1" si="15"/>
        <v>9.9182284500006546E-2</v>
      </c>
      <c r="L61" s="24">
        <f t="shared" ca="1" si="15"/>
        <v>0.45276892270000957</v>
      </c>
      <c r="M61" s="24">
        <f t="shared" ca="1" si="15"/>
        <v>0.53795856600000036</v>
      </c>
      <c r="N61" s="24">
        <f t="shared" ca="1" si="15"/>
        <v>2.0071526329998903</v>
      </c>
      <c r="O61" s="24">
        <f t="shared" ca="1" si="15"/>
        <v>-1.9187320669999934</v>
      </c>
      <c r="P61" s="24">
        <f t="shared" ca="1" si="15"/>
        <v>-2.619813633999982</v>
      </c>
      <c r="Q61" s="24">
        <f t="shared" ca="1" si="15"/>
        <v>-1.4603241699999074</v>
      </c>
      <c r="R61" s="24">
        <f t="shared" ca="1" si="15"/>
        <v>-2.056518089999912</v>
      </c>
      <c r="S61" s="24">
        <f t="shared" ca="1" si="15"/>
        <v>-5.2342703699999618</v>
      </c>
      <c r="T61" s="24">
        <f t="shared" ca="1" si="15"/>
        <v>-4.3924250399998925</v>
      </c>
      <c r="U61" s="24">
        <f t="shared" ca="1" si="15"/>
        <v>-10.372486299999821</v>
      </c>
      <c r="V61" s="24">
        <f t="shared" ca="1" si="15"/>
        <v>-2.2238321000001235</v>
      </c>
      <c r="W61" s="24">
        <f t="shared" ca="1" si="15"/>
        <v>-3.5405723699999783</v>
      </c>
      <c r="X61" s="24">
        <f t="shared" ca="1" si="15"/>
        <v>-2.9692676999998753</v>
      </c>
      <c r="Y61" s="24">
        <f t="shared" ca="1" si="16"/>
        <v>0.48517360000010967</v>
      </c>
      <c r="Z61" s="24">
        <f t="shared" ca="1" si="16"/>
        <v>-2.0200632199999973</v>
      </c>
      <c r="AA61" s="24">
        <f t="shared" ca="1" si="16"/>
        <v>-0.30891014999997424</v>
      </c>
      <c r="AB61" s="24">
        <f t="shared" ca="1" si="16"/>
        <v>1.4775925000000711</v>
      </c>
      <c r="AC61" s="24">
        <f t="shared" ca="1" si="16"/>
        <v>1.6160127399999169</v>
      </c>
      <c r="AD61" s="24">
        <f t="shared" ca="1" si="16"/>
        <v>4.9573489299999949</v>
      </c>
      <c r="AE61" s="24">
        <f t="shared" ca="1" si="16"/>
        <v>4.4531359900001348</v>
      </c>
      <c r="AF61" s="24">
        <f t="shared" ca="1" si="16"/>
        <v>1.8569299399999011</v>
      </c>
      <c r="AG61" s="24">
        <f t="shared" ca="1" si="16"/>
        <v>2.6270218500002045</v>
      </c>
      <c r="AH61" s="24">
        <f t="shared" ca="1" si="16"/>
        <v>1.0932619899998315</v>
      </c>
      <c r="AI61" s="24">
        <f t="shared" ca="1" si="16"/>
        <v>2.3748278200000357</v>
      </c>
      <c r="AJ61" s="24">
        <f t="shared" ca="1" si="16"/>
        <v>38.099880710000008</v>
      </c>
      <c r="AK61" s="24">
        <f t="shared" ca="1" si="16"/>
        <v>19.20651487000012</v>
      </c>
    </row>
    <row r="63" spans="8:37" x14ac:dyDescent="0.35">
      <c r="H63" s="25" t="s">
        <v>125</v>
      </c>
      <c r="I63" s="25"/>
    </row>
  </sheetData>
  <dataConsolidate/>
  <dataValidations count="1">
    <dataValidation type="list" allowBlank="1" showInputMessage="1" showErrorMessage="1" sqref="B4 B23 B44" xr:uid="{E3D830ED-03B3-4DE1-A766-AE771EC1028B}">
      <formula1>"NEM,NSW1,QLD1,VIC1,SA1,TAS1"</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AC5CDF-3A66-4AD9-BFE1-E798E2B261D9}">
  <sheetPr codeName="Sheet8">
    <tabColor rgb="FF188736"/>
  </sheetPr>
  <dimension ref="A1:AE151"/>
  <sheetViews>
    <sheetView zoomScale="85" zoomScaleNormal="85" workbookViewId="0"/>
  </sheetViews>
  <sheetFormatPr defaultColWidth="9.1796875" defaultRowHeight="14.5" x14ac:dyDescent="0.35"/>
  <cols>
    <col min="1" max="1" width="16" style="12" customWidth="1"/>
    <col min="2" max="2" width="30.54296875" style="12" customWidth="1"/>
    <col min="3" max="32" width="9.453125" style="12" customWidth="1"/>
    <col min="33" max="16384" width="9.1796875" style="12"/>
  </cols>
  <sheetData>
    <row r="1" spans="1:31" s="27" customFormat="1" ht="23.25" customHeight="1" x14ac:dyDescent="0.35">
      <c r="A1" s="26" t="s">
        <v>126</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s="27" customFormat="1" x14ac:dyDescent="0.35"/>
    <row r="3" spans="1:31" s="27" customFormat="1" x14ac:dyDescent="0.35"/>
    <row r="4" spans="1:31" x14ac:dyDescent="0.35">
      <c r="A4" s="17" t="s">
        <v>127</v>
      </c>
      <c r="B4" s="17"/>
      <c r="C4" s="27"/>
      <c r="D4" s="27"/>
      <c r="E4" s="27"/>
      <c r="F4" s="27"/>
      <c r="G4" s="27"/>
      <c r="H4" s="27"/>
      <c r="I4" s="27"/>
      <c r="J4" s="27"/>
      <c r="K4" s="27"/>
      <c r="L4" s="27"/>
      <c r="M4" s="27"/>
      <c r="N4" s="27"/>
      <c r="O4" s="27"/>
      <c r="P4" s="27"/>
      <c r="Q4" s="27"/>
      <c r="R4" s="27"/>
      <c r="S4" s="27"/>
      <c r="T4" s="27"/>
      <c r="U4" s="27"/>
      <c r="V4" s="27"/>
      <c r="W4" s="27"/>
      <c r="X4" s="27"/>
      <c r="Y4" s="27"/>
      <c r="Z4" s="27"/>
      <c r="AA4" s="27"/>
      <c r="AB4" s="27"/>
      <c r="AC4" s="27"/>
      <c r="AD4" s="27"/>
      <c r="AE4" s="27"/>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40</v>
      </c>
      <c r="B6" s="28" t="s">
        <v>64</v>
      </c>
      <c r="C6" s="29">
        <v>0.49822125899455855</v>
      </c>
      <c r="D6" s="29">
        <v>0.45970043208123068</v>
      </c>
      <c r="E6" s="29">
        <v>0.49303752304523046</v>
      </c>
      <c r="F6" s="29">
        <v>0.62205181631729456</v>
      </c>
      <c r="G6" s="29">
        <v>0.71608032135225996</v>
      </c>
      <c r="H6" s="29">
        <v>0.70303919988004027</v>
      </c>
      <c r="I6" s="29">
        <v>0.6646803000015542</v>
      </c>
      <c r="J6" s="29">
        <v>0.73668046922165331</v>
      </c>
      <c r="K6" s="29">
        <v>0.7057316634455213</v>
      </c>
      <c r="L6" s="29">
        <v>0.68130984385472659</v>
      </c>
      <c r="M6" s="29">
        <v>0.55050267246616047</v>
      </c>
      <c r="N6" s="29">
        <v>0.59940324249626309</v>
      </c>
      <c r="O6" s="29">
        <v>0.65412604083860104</v>
      </c>
      <c r="P6" s="29">
        <v>0.62323973329445626</v>
      </c>
      <c r="Q6" s="29">
        <v>0.586629822060454</v>
      </c>
      <c r="R6" s="29">
        <v>0.63797766924580213</v>
      </c>
      <c r="S6" s="29">
        <v>0.68304690958988545</v>
      </c>
      <c r="T6" s="29">
        <v>0.67756765556500442</v>
      </c>
      <c r="U6" s="29">
        <v>0.62217348262328354</v>
      </c>
      <c r="V6" s="29">
        <v>0.59891731615442356</v>
      </c>
      <c r="W6" s="29">
        <v>0.56227924707820698</v>
      </c>
      <c r="X6" s="29">
        <v>0.66025697125665583</v>
      </c>
      <c r="Y6" s="29">
        <v>0.59829084152941014</v>
      </c>
      <c r="Z6" s="29">
        <v>0.57776580451643789</v>
      </c>
      <c r="AA6" s="29">
        <v>0.59706693704312919</v>
      </c>
      <c r="AB6" s="29">
        <v>0.58260585673111176</v>
      </c>
      <c r="AC6" s="29">
        <v>0.54969230032276528</v>
      </c>
      <c r="AD6" s="29">
        <v>0.51828043870159801</v>
      </c>
      <c r="AE6" s="29">
        <v>0.47611766896596391</v>
      </c>
    </row>
    <row r="7" spans="1:31" x14ac:dyDescent="0.35">
      <c r="A7" s="28" t="s">
        <v>40</v>
      </c>
      <c r="B7" s="28" t="s">
        <v>71</v>
      </c>
      <c r="C7" s="29">
        <v>0.62250848657305458</v>
      </c>
      <c r="D7" s="29">
        <v>0.53672798638716501</v>
      </c>
      <c r="E7" s="29">
        <v>0.58928954204440376</v>
      </c>
      <c r="F7" s="29">
        <v>0.64578920832187547</v>
      </c>
      <c r="G7" s="29">
        <v>0.67938105558214978</v>
      </c>
      <c r="H7" s="29">
        <v>0.68613987112630404</v>
      </c>
      <c r="I7" s="29">
        <v>0.62781125381675418</v>
      </c>
      <c r="J7" s="29">
        <v>0.64609573724456226</v>
      </c>
      <c r="K7" s="29">
        <v>0.63739479150874701</v>
      </c>
      <c r="L7" s="29">
        <v>0.67654528970401395</v>
      </c>
      <c r="M7" s="29">
        <v>0.63287926230340452</v>
      </c>
      <c r="N7" s="29">
        <v>0.64543811644582072</v>
      </c>
      <c r="O7" s="29">
        <v>0.67119402345261281</v>
      </c>
      <c r="P7" s="29">
        <v>0.66657918410754757</v>
      </c>
      <c r="Q7" s="29">
        <v>0.67753111436581037</v>
      </c>
      <c r="R7" s="29">
        <v>0.66498847867421917</v>
      </c>
      <c r="S7" s="29">
        <v>0.63814268522314788</v>
      </c>
      <c r="T7" s="29">
        <v>0.65629508781474144</v>
      </c>
      <c r="U7" s="29">
        <v>0.58459429543743291</v>
      </c>
      <c r="V7" s="29">
        <v>0.61602405350883149</v>
      </c>
      <c r="W7" s="29">
        <v>0.6642844641556126</v>
      </c>
      <c r="X7" s="29">
        <v>0.65876181978659298</v>
      </c>
      <c r="Y7" s="29">
        <v>0.63082162108776729</v>
      </c>
      <c r="Z7" s="29">
        <v>0.63184286314160376</v>
      </c>
      <c r="AA7" s="29">
        <v>0.60661362644540262</v>
      </c>
      <c r="AB7" s="29">
        <v>0.6442844772158588</v>
      </c>
      <c r="AC7" s="29">
        <v>0.62251923914618845</v>
      </c>
      <c r="AD7" s="29" t="s">
        <v>169</v>
      </c>
      <c r="AE7" s="29" t="s">
        <v>169</v>
      </c>
    </row>
    <row r="8" spans="1:31" x14ac:dyDescent="0.35">
      <c r="A8" s="28" t="s">
        <v>40</v>
      </c>
      <c r="B8" s="28" t="s">
        <v>20</v>
      </c>
      <c r="C8" s="29">
        <v>8.4171478868493257E-2</v>
      </c>
      <c r="D8" s="29">
        <v>8.4171478867601512E-2</v>
      </c>
      <c r="E8" s="29">
        <v>7.128672892351666E-2</v>
      </c>
      <c r="F8" s="29">
        <v>7.1531621712538601E-2</v>
      </c>
      <c r="G8" s="29">
        <v>6.8351135400500973E-2</v>
      </c>
      <c r="H8" s="29">
        <v>7.718398297097151E-2</v>
      </c>
      <c r="I8" s="29">
        <v>7.3388257538820958E-2</v>
      </c>
      <c r="J8" s="29">
        <v>0.11317122290307574</v>
      </c>
      <c r="K8" s="29">
        <v>6.7901077330490764E-2</v>
      </c>
      <c r="L8" s="29">
        <v>6.79010773334566E-2</v>
      </c>
      <c r="M8" s="29">
        <v>6.9757756805272325E-2</v>
      </c>
      <c r="N8" s="29">
        <v>7.9479541169563669E-2</v>
      </c>
      <c r="O8" s="29">
        <v>7.342682143106509E-2</v>
      </c>
      <c r="P8" s="29">
        <v>8.2125722261941397E-2</v>
      </c>
      <c r="Q8" s="29">
        <v>7.0376991912667261E-2</v>
      </c>
      <c r="R8" s="29">
        <v>8.1147508584036174E-2</v>
      </c>
      <c r="S8" s="29">
        <v>9.1002548141880066E-2</v>
      </c>
      <c r="T8" s="29">
        <v>0.13937101989367578</v>
      </c>
      <c r="U8" s="29">
        <v>0.18749898871904072</v>
      </c>
      <c r="V8" s="29">
        <v>0.19013744621376796</v>
      </c>
      <c r="W8" s="29">
        <v>0.15218641722758405</v>
      </c>
      <c r="X8" s="29">
        <v>0.2294575775102338</v>
      </c>
      <c r="Y8" s="29">
        <v>0.20311420946107492</v>
      </c>
      <c r="Z8" s="29">
        <v>0.23677701147114838</v>
      </c>
      <c r="AA8" s="29">
        <v>0.27047370851326713</v>
      </c>
      <c r="AB8" s="29">
        <v>0.28259999508381461</v>
      </c>
      <c r="AC8" s="29">
        <v>0.28337426830364543</v>
      </c>
      <c r="AD8" s="29">
        <v>0.28259999733902696</v>
      </c>
      <c r="AE8" s="29">
        <v>0.28259999719135365</v>
      </c>
    </row>
    <row r="9" spans="1:31" x14ac:dyDescent="0.35">
      <c r="A9" s="28" t="s">
        <v>40</v>
      </c>
      <c r="B9" s="28" t="s">
        <v>32</v>
      </c>
      <c r="C9" s="29">
        <v>5.5374461556734506E-2</v>
      </c>
      <c r="D9" s="29">
        <v>5.7342418766044539E-2</v>
      </c>
      <c r="E9" s="29">
        <v>5.6933373419642622E-2</v>
      </c>
      <c r="F9" s="29">
        <v>1.3205884983635533E-2</v>
      </c>
      <c r="G9" s="29">
        <v>1.2828293362498992E-2</v>
      </c>
      <c r="H9" s="29">
        <v>1.319740410628974E-2</v>
      </c>
      <c r="I9" s="29">
        <v>1.3192918629741071E-2</v>
      </c>
      <c r="J9" s="29">
        <v>1.8155562841475958E-2</v>
      </c>
      <c r="K9" s="29">
        <v>1.2733352671639392E-2</v>
      </c>
      <c r="L9" s="29">
        <v>1.285917308377542E-2</v>
      </c>
      <c r="M9" s="29">
        <v>1.2986771468445639E-2</v>
      </c>
      <c r="N9" s="29">
        <v>1.3475187894264509E-2</v>
      </c>
      <c r="O9" s="29">
        <v>1.3156659276268889E-2</v>
      </c>
      <c r="P9" s="29">
        <v>1.2903215862301037E-2</v>
      </c>
      <c r="Q9" s="29">
        <v>1.743008596828673E-2</v>
      </c>
      <c r="R9" s="29">
        <v>1.6873411795521341E-2</v>
      </c>
      <c r="S9" s="29">
        <v>1.996357626509037E-2</v>
      </c>
      <c r="T9" s="29">
        <v>1.7712222039782302E-2</v>
      </c>
      <c r="U9" s="29">
        <v>0.10050762393998695</v>
      </c>
      <c r="V9" s="29">
        <v>0.10173484724940203</v>
      </c>
      <c r="W9" s="29">
        <v>9.8940000543596307E-2</v>
      </c>
      <c r="X9" s="29">
        <v>0.14818900848010438</v>
      </c>
      <c r="Y9" s="29">
        <v>0.17240736437268972</v>
      </c>
      <c r="Z9" s="29">
        <v>0.16560097303761687</v>
      </c>
      <c r="AA9" s="29">
        <v>0.23643805718634489</v>
      </c>
      <c r="AB9" s="29" t="s">
        <v>169</v>
      </c>
      <c r="AC9" s="29" t="s">
        <v>169</v>
      </c>
      <c r="AD9" s="29" t="s">
        <v>169</v>
      </c>
      <c r="AE9" s="29" t="s">
        <v>169</v>
      </c>
    </row>
    <row r="10" spans="1:31" x14ac:dyDescent="0.35">
      <c r="A10" s="28" t="s">
        <v>40</v>
      </c>
      <c r="B10" s="28" t="s">
        <v>66</v>
      </c>
      <c r="C10" s="29">
        <v>3.9026721371982588E-4</v>
      </c>
      <c r="D10" s="29">
        <v>2.3598532046657588E-4</v>
      </c>
      <c r="E10" s="29">
        <v>1.1539535431381448E-3</v>
      </c>
      <c r="F10" s="29">
        <v>9.9679734315202481E-4</v>
      </c>
      <c r="G10" s="29">
        <v>2.7148180233678909E-4</v>
      </c>
      <c r="H10" s="29">
        <v>8.8088121470788529E-4</v>
      </c>
      <c r="I10" s="29">
        <v>4.5117308852388367E-4</v>
      </c>
      <c r="J10" s="29">
        <v>3.0422126391242738E-3</v>
      </c>
      <c r="K10" s="29">
        <v>6.258552338658216E-5</v>
      </c>
      <c r="L10" s="29">
        <v>4.733970178257643E-5</v>
      </c>
      <c r="M10" s="29">
        <v>7.1188802209768242E-5</v>
      </c>
      <c r="N10" s="29">
        <v>1.0692458498528985E-3</v>
      </c>
      <c r="O10" s="29">
        <v>6.9018171364742577E-4</v>
      </c>
      <c r="P10" s="29">
        <v>2.8336010602136386E-4</v>
      </c>
      <c r="Q10" s="29">
        <v>1.6572461296633838E-3</v>
      </c>
      <c r="R10" s="29">
        <v>1.4980423090370698E-3</v>
      </c>
      <c r="S10" s="29">
        <v>3.7332450981332295E-3</v>
      </c>
      <c r="T10" s="29">
        <v>4.8700180987443602E-3</v>
      </c>
      <c r="U10" s="29">
        <v>1.5312703583509264E-2</v>
      </c>
      <c r="V10" s="29">
        <v>1.8011266699010132E-2</v>
      </c>
      <c r="W10" s="29">
        <v>1.3122370786648524E-2</v>
      </c>
      <c r="X10" s="29">
        <v>1.1740156286675307E-2</v>
      </c>
      <c r="Y10" s="29">
        <v>4.3768631660511294E-2</v>
      </c>
      <c r="Z10" s="29">
        <v>2.4269899052687945E-2</v>
      </c>
      <c r="AA10" s="29">
        <v>3.678614840755965E-2</v>
      </c>
      <c r="AB10" s="29">
        <v>4.4821452854646678E-2</v>
      </c>
      <c r="AC10" s="29">
        <v>8.7718175728197012E-2</v>
      </c>
      <c r="AD10" s="29">
        <v>0.11515276665066315</v>
      </c>
      <c r="AE10" s="29">
        <v>0.12884441437085939</v>
      </c>
    </row>
    <row r="11" spans="1:31" x14ac:dyDescent="0.35">
      <c r="A11" s="28" t="s">
        <v>40</v>
      </c>
      <c r="B11" s="28" t="s">
        <v>65</v>
      </c>
      <c r="C11" s="29">
        <v>0.2033257572230654</v>
      </c>
      <c r="D11" s="29">
        <v>0.20408132492105674</v>
      </c>
      <c r="E11" s="29">
        <v>0.19705914089036183</v>
      </c>
      <c r="F11" s="29">
        <v>0.24615112046868109</v>
      </c>
      <c r="G11" s="29">
        <v>0.24583893436714199</v>
      </c>
      <c r="H11" s="29">
        <v>0.18413984642024678</v>
      </c>
      <c r="I11" s="29">
        <v>0.17317328074296559</v>
      </c>
      <c r="J11" s="29">
        <v>0.20033048764766298</v>
      </c>
      <c r="K11" s="29">
        <v>0.1673459591688663</v>
      </c>
      <c r="L11" s="29">
        <v>0.15439918803364364</v>
      </c>
      <c r="M11" s="29">
        <v>0.14272192816373908</v>
      </c>
      <c r="N11" s="29">
        <v>0.14595138090446527</v>
      </c>
      <c r="O11" s="29">
        <v>0.15288919854114835</v>
      </c>
      <c r="P11" s="29">
        <v>0.15587191108383394</v>
      </c>
      <c r="Q11" s="29">
        <v>0.1425046071528773</v>
      </c>
      <c r="R11" s="29">
        <v>0.13547128514541296</v>
      </c>
      <c r="S11" s="29">
        <v>0.1642484097681805</v>
      </c>
      <c r="T11" s="29">
        <v>0.1409404353984873</v>
      </c>
      <c r="U11" s="29">
        <v>0.12942831641225827</v>
      </c>
      <c r="V11" s="29">
        <v>0.12156278183160264</v>
      </c>
      <c r="W11" s="29">
        <v>0.11985960712854382</v>
      </c>
      <c r="X11" s="29">
        <v>0.13412974548045969</v>
      </c>
      <c r="Y11" s="29">
        <v>0.13447726511451036</v>
      </c>
      <c r="Z11" s="29">
        <v>0.12886258189290242</v>
      </c>
      <c r="AA11" s="29">
        <v>0.12437224915017632</v>
      </c>
      <c r="AB11" s="29">
        <v>0.15505576542393321</v>
      </c>
      <c r="AC11" s="29">
        <v>0.12901512384867811</v>
      </c>
      <c r="AD11" s="29">
        <v>0.11548940486624969</v>
      </c>
      <c r="AE11" s="29">
        <v>0.10976357523049753</v>
      </c>
    </row>
    <row r="12" spans="1:31" x14ac:dyDescent="0.35">
      <c r="A12" s="28" t="s">
        <v>40</v>
      </c>
      <c r="B12" s="28" t="s">
        <v>69</v>
      </c>
      <c r="C12" s="29">
        <v>0.33359309075435883</v>
      </c>
      <c r="D12" s="29">
        <v>0.34364946709013261</v>
      </c>
      <c r="E12" s="29">
        <v>0.31632437913831413</v>
      </c>
      <c r="F12" s="29">
        <v>0.33882491824942096</v>
      </c>
      <c r="G12" s="29">
        <v>0.36097189097379839</v>
      </c>
      <c r="H12" s="29">
        <v>0.3747502071705569</v>
      </c>
      <c r="I12" s="29">
        <v>0.3800460115416095</v>
      </c>
      <c r="J12" s="29">
        <v>0.34951765285316044</v>
      </c>
      <c r="K12" s="29">
        <v>0.34262771982975349</v>
      </c>
      <c r="L12" s="29">
        <v>0.34598616342636396</v>
      </c>
      <c r="M12" s="29">
        <v>0.3513642091188795</v>
      </c>
      <c r="N12" s="29">
        <v>0.32848595207736009</v>
      </c>
      <c r="O12" s="29">
        <v>0.32131075903636319</v>
      </c>
      <c r="P12" s="29">
        <v>0.33956302468696331</v>
      </c>
      <c r="Q12" s="29">
        <v>0.349949297784521</v>
      </c>
      <c r="R12" s="29">
        <v>0.35583306697447492</v>
      </c>
      <c r="S12" s="29">
        <v>0.34467151998642642</v>
      </c>
      <c r="T12" s="29">
        <v>0.33787600286404856</v>
      </c>
      <c r="U12" s="29">
        <v>0.3446956629223708</v>
      </c>
      <c r="V12" s="29">
        <v>0.35659480440286923</v>
      </c>
      <c r="W12" s="29">
        <v>0.33613258217876657</v>
      </c>
      <c r="X12" s="29">
        <v>0.31975562778180189</v>
      </c>
      <c r="Y12" s="29">
        <v>0.33910964364416862</v>
      </c>
      <c r="Z12" s="29">
        <v>0.36030597874499587</v>
      </c>
      <c r="AA12" s="29">
        <v>0.36828361845631963</v>
      </c>
      <c r="AB12" s="29">
        <v>0.3515793240299161</v>
      </c>
      <c r="AC12" s="29">
        <v>0.33752380725697329</v>
      </c>
      <c r="AD12" s="29">
        <v>0.32708889647392497</v>
      </c>
      <c r="AE12" s="29">
        <v>0.31952413670189794</v>
      </c>
    </row>
    <row r="13" spans="1:31" x14ac:dyDescent="0.35">
      <c r="A13" s="28" t="s">
        <v>40</v>
      </c>
      <c r="B13" s="28" t="s">
        <v>68</v>
      </c>
      <c r="C13" s="29">
        <v>0.29553906138473124</v>
      </c>
      <c r="D13" s="29">
        <v>0.2915580775064589</v>
      </c>
      <c r="E13" s="29">
        <v>0.29576055631886833</v>
      </c>
      <c r="F13" s="29">
        <v>0.28436549885416262</v>
      </c>
      <c r="G13" s="29">
        <v>0.27849152875474387</v>
      </c>
      <c r="H13" s="29">
        <v>0.29504046332744177</v>
      </c>
      <c r="I13" s="29">
        <v>0.2989660687935381</v>
      </c>
      <c r="J13" s="29">
        <v>0.26323853533622954</v>
      </c>
      <c r="K13" s="29">
        <v>0.27697594206015902</v>
      </c>
      <c r="L13" s="29">
        <v>0.28863944401010483</v>
      </c>
      <c r="M13" s="29">
        <v>0.29252821969271409</v>
      </c>
      <c r="N13" s="29">
        <v>0.29182726396162706</v>
      </c>
      <c r="O13" s="29">
        <v>0.28172818033666791</v>
      </c>
      <c r="P13" s="29">
        <v>0.275444974138011</v>
      </c>
      <c r="Q13" s="29">
        <v>0.29329632781828796</v>
      </c>
      <c r="R13" s="29">
        <v>0.2949805856735585</v>
      </c>
      <c r="S13" s="29">
        <v>0.26182418411169911</v>
      </c>
      <c r="T13" s="29">
        <v>0.27379304687934308</v>
      </c>
      <c r="U13" s="29">
        <v>0.28839596524105965</v>
      </c>
      <c r="V13" s="29">
        <v>0.29315464979912587</v>
      </c>
      <c r="W13" s="29">
        <v>0.29333427978710236</v>
      </c>
      <c r="X13" s="29">
        <v>0.28032008258858293</v>
      </c>
      <c r="Y13" s="29">
        <v>0.27256131006519052</v>
      </c>
      <c r="Z13" s="29">
        <v>0.28980112979423661</v>
      </c>
      <c r="AA13" s="29">
        <v>0.29103294758959475</v>
      </c>
      <c r="AB13" s="29">
        <v>0.25564548125214298</v>
      </c>
      <c r="AC13" s="29">
        <v>0.25810358767821501</v>
      </c>
      <c r="AD13" s="29">
        <v>0.26131753599078361</v>
      </c>
      <c r="AE13" s="29">
        <v>0.25845549729946937</v>
      </c>
    </row>
    <row r="14" spans="1:31" x14ac:dyDescent="0.35">
      <c r="A14" s="28" t="s">
        <v>40</v>
      </c>
      <c r="B14" s="28" t="s">
        <v>36</v>
      </c>
      <c r="C14" s="29">
        <v>6.4325835791539082E-2</v>
      </c>
      <c r="D14" s="29">
        <v>4.2616927424477341E-2</v>
      </c>
      <c r="E14" s="29">
        <v>4.9353435391682986E-2</v>
      </c>
      <c r="F14" s="29">
        <v>6.4603473944494005E-2</v>
      </c>
      <c r="G14" s="29">
        <v>6.7880988029018693E-2</v>
      </c>
      <c r="H14" s="29">
        <v>7.0146771146914699E-2</v>
      </c>
      <c r="I14" s="29">
        <v>6.9129594355624296E-2</v>
      </c>
      <c r="J14" s="29">
        <v>6.5594531950935606E-2</v>
      </c>
      <c r="K14" s="29">
        <v>6.0586347593800521E-2</v>
      </c>
      <c r="L14" s="29">
        <v>6.5085736117932239E-2</v>
      </c>
      <c r="M14" s="29">
        <v>6.4918744284214069E-2</v>
      </c>
      <c r="N14" s="29">
        <v>6.6130163856919111E-2</v>
      </c>
      <c r="O14" s="29">
        <v>6.6173372624755492E-2</v>
      </c>
      <c r="P14" s="29">
        <v>6.3361213111855608E-2</v>
      </c>
      <c r="Q14" s="29">
        <v>6.4903940997340412E-2</v>
      </c>
      <c r="R14" s="29">
        <v>6.5170361624462755E-2</v>
      </c>
      <c r="S14" s="29">
        <v>9.7896018573051774E-2</v>
      </c>
      <c r="T14" s="29">
        <v>9.8607223702838018E-2</v>
      </c>
      <c r="U14" s="29">
        <v>0.10687387877052956</v>
      </c>
      <c r="V14" s="29">
        <v>0.10902470491929529</v>
      </c>
      <c r="W14" s="29">
        <v>0.12913028773218163</v>
      </c>
      <c r="X14" s="29">
        <v>0.14461164080457961</v>
      </c>
      <c r="Y14" s="29">
        <v>0.1447716296764498</v>
      </c>
      <c r="Z14" s="29">
        <v>0.14421560905192862</v>
      </c>
      <c r="AA14" s="29">
        <v>0.14409480553823686</v>
      </c>
      <c r="AB14" s="29">
        <v>0.13875525046505274</v>
      </c>
      <c r="AC14" s="29">
        <v>0.1394076345376527</v>
      </c>
      <c r="AD14" s="29">
        <v>0.13423261909484344</v>
      </c>
      <c r="AE14" s="29">
        <v>0.12723566291667304</v>
      </c>
    </row>
    <row r="15" spans="1:31" x14ac:dyDescent="0.35">
      <c r="A15" s="28" t="s">
        <v>40</v>
      </c>
      <c r="B15" s="28" t="s">
        <v>73</v>
      </c>
      <c r="C15" s="29">
        <v>1.1955865324990133E-2</v>
      </c>
      <c r="D15" s="29">
        <v>2.9609101133096564E-2</v>
      </c>
      <c r="E15" s="29">
        <v>3.432090700704743E-2</v>
      </c>
      <c r="F15" s="29">
        <v>0.14798569961847269</v>
      </c>
      <c r="G15" s="29">
        <v>0.19327245531996512</v>
      </c>
      <c r="H15" s="29">
        <v>0.20348670011174516</v>
      </c>
      <c r="I15" s="29">
        <v>0.20327257726693171</v>
      </c>
      <c r="J15" s="29">
        <v>0.24184287928446618</v>
      </c>
      <c r="K15" s="29">
        <v>0.17279587791308479</v>
      </c>
      <c r="L15" s="29">
        <v>0.19997886231984674</v>
      </c>
      <c r="M15" s="29">
        <v>0.22795654699651957</v>
      </c>
      <c r="N15" s="29">
        <v>0.2520121141433434</v>
      </c>
      <c r="O15" s="29">
        <v>0.23597083870603361</v>
      </c>
      <c r="P15" s="29">
        <v>0.24450290851690817</v>
      </c>
      <c r="Q15" s="29">
        <v>0.25351456246828091</v>
      </c>
      <c r="R15" s="29">
        <v>0.24719459539449737</v>
      </c>
      <c r="S15" s="29">
        <v>0.24237870750322579</v>
      </c>
      <c r="T15" s="29">
        <v>0.22859864218857542</v>
      </c>
      <c r="U15" s="29">
        <v>0.24206998019222126</v>
      </c>
      <c r="V15" s="29">
        <v>0.22486201171270709</v>
      </c>
      <c r="W15" s="29">
        <v>0.23776520943850424</v>
      </c>
      <c r="X15" s="29">
        <v>0.23275652216595522</v>
      </c>
      <c r="Y15" s="29">
        <v>0.23606286859151268</v>
      </c>
      <c r="Z15" s="29">
        <v>0.24509825606679478</v>
      </c>
      <c r="AA15" s="29">
        <v>0.23776814084908579</v>
      </c>
      <c r="AB15" s="29">
        <v>0.24075509660034658</v>
      </c>
      <c r="AC15" s="29">
        <v>0.23552829351322579</v>
      </c>
      <c r="AD15" s="29">
        <v>0.23616194897562784</v>
      </c>
      <c r="AE15" s="29">
        <v>0.20774870819836577</v>
      </c>
    </row>
    <row r="16" spans="1:31" x14ac:dyDescent="0.35">
      <c r="A16" s="28" t="s">
        <v>40</v>
      </c>
      <c r="B16" s="28" t="s">
        <v>56</v>
      </c>
      <c r="C16" s="29">
        <v>8.0594276531801345E-2</v>
      </c>
      <c r="D16" s="29">
        <v>8.3497222928800519E-2</v>
      </c>
      <c r="E16" s="29">
        <v>8.2950817588896261E-2</v>
      </c>
      <c r="F16" s="29">
        <v>9.1839401667153486E-2</v>
      </c>
      <c r="G16" s="29">
        <v>0.10131659587119457</v>
      </c>
      <c r="H16" s="29">
        <v>9.9972932990236074E-2</v>
      </c>
      <c r="I16" s="29">
        <v>0.10082393908022919</v>
      </c>
      <c r="J16" s="29">
        <v>9.53596027130416E-2</v>
      </c>
      <c r="K16" s="29">
        <v>8.7954163705894151E-2</v>
      </c>
      <c r="L16" s="29">
        <v>8.7614882768780405E-2</v>
      </c>
      <c r="M16" s="29">
        <v>8.7286440283902617E-2</v>
      </c>
      <c r="N16" s="29">
        <v>9.0758598339713434E-2</v>
      </c>
      <c r="O16" s="29">
        <v>9.1359855727967024E-2</v>
      </c>
      <c r="P16" s="29">
        <v>9.0200487850555192E-2</v>
      </c>
      <c r="Q16" s="29">
        <v>8.8405830022498938E-2</v>
      </c>
      <c r="R16" s="29">
        <v>8.7797174431839792E-2</v>
      </c>
      <c r="S16" s="29">
        <v>8.4565819530395131E-2</v>
      </c>
      <c r="T16" s="29">
        <v>8.3271088031522889E-2</v>
      </c>
      <c r="U16" s="29">
        <v>7.9677228378417744E-2</v>
      </c>
      <c r="V16" s="29">
        <v>7.6984223357918311E-2</v>
      </c>
      <c r="W16" s="29">
        <v>6.9104106737613441E-2</v>
      </c>
      <c r="X16" s="29">
        <v>6.7713282020309573E-2</v>
      </c>
      <c r="Y16" s="29">
        <v>6.4087926594504824E-2</v>
      </c>
      <c r="Z16" s="29">
        <v>6.200869247550575E-2</v>
      </c>
      <c r="AA16" s="29">
        <v>6.0963111700478953E-2</v>
      </c>
      <c r="AB16" s="29">
        <v>5.8420292699284525E-2</v>
      </c>
      <c r="AC16" s="29">
        <v>5.680095817075468E-2</v>
      </c>
      <c r="AD16" s="29">
        <v>4.5288193555128996E-2</v>
      </c>
      <c r="AE16" s="29">
        <v>3.8531872796013368E-2</v>
      </c>
    </row>
    <row r="19" spans="1:31"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row>
    <row r="20" spans="1:31" x14ac:dyDescent="0.35">
      <c r="A20" s="28" t="s">
        <v>130</v>
      </c>
      <c r="B20" s="28" t="s">
        <v>64</v>
      </c>
      <c r="C20" s="29">
        <v>0.44532361787421521</v>
      </c>
      <c r="D20" s="29">
        <v>0.41824715400963736</v>
      </c>
      <c r="E20" s="29">
        <v>0.42815282069501115</v>
      </c>
      <c r="F20" s="29">
        <v>0.56463433918763417</v>
      </c>
      <c r="G20" s="29">
        <v>0.69381551860959445</v>
      </c>
      <c r="H20" s="29">
        <v>0.65841159521049064</v>
      </c>
      <c r="I20" s="29">
        <v>0.62184380229233416</v>
      </c>
      <c r="J20" s="29">
        <v>0.70228747855452045</v>
      </c>
      <c r="K20" s="29">
        <v>0.69770465694742956</v>
      </c>
      <c r="L20" s="29">
        <v>0.6858797125395637</v>
      </c>
      <c r="M20" s="29">
        <v>0.47130140369286394</v>
      </c>
      <c r="N20" s="29">
        <v>0.4714910665468296</v>
      </c>
      <c r="O20" s="29">
        <v>0.64157863641986135</v>
      </c>
      <c r="P20" s="29">
        <v>0.55824645353066304</v>
      </c>
      <c r="Q20" s="29">
        <v>0.44347771013022158</v>
      </c>
      <c r="R20" s="29">
        <v>0.59638265685777103</v>
      </c>
      <c r="S20" s="29">
        <v>0.70499998308811096</v>
      </c>
      <c r="T20" s="29">
        <v>0.69972940977507192</v>
      </c>
      <c r="U20" s="29">
        <v>0.61311279384407236</v>
      </c>
      <c r="V20" s="29">
        <v>0.52697510569930661</v>
      </c>
      <c r="W20" s="29">
        <v>0.4486779130728894</v>
      </c>
      <c r="X20" s="29" t="s">
        <v>169</v>
      </c>
      <c r="Y20" s="29" t="s">
        <v>169</v>
      </c>
      <c r="Z20" s="29" t="s">
        <v>169</v>
      </c>
      <c r="AA20" s="29" t="s">
        <v>169</v>
      </c>
      <c r="AB20" s="29" t="s">
        <v>169</v>
      </c>
      <c r="AC20" s="29" t="s">
        <v>169</v>
      </c>
      <c r="AD20" s="29" t="s">
        <v>169</v>
      </c>
      <c r="AE20" s="29" t="s">
        <v>169</v>
      </c>
    </row>
    <row r="21" spans="1:31" s="27" customFormat="1" x14ac:dyDescent="0.35">
      <c r="A21" s="28" t="s">
        <v>130</v>
      </c>
      <c r="B21" s="28" t="s">
        <v>71</v>
      </c>
      <c r="C21" s="29" t="s">
        <v>169</v>
      </c>
      <c r="D21" s="29" t="s">
        <v>169</v>
      </c>
      <c r="E21" s="29" t="s">
        <v>169</v>
      </c>
      <c r="F21" s="29" t="s">
        <v>169</v>
      </c>
      <c r="G21" s="29" t="s">
        <v>169</v>
      </c>
      <c r="H21" s="29" t="s">
        <v>169</v>
      </c>
      <c r="I21" s="29" t="s">
        <v>169</v>
      </c>
      <c r="J21" s="29" t="s">
        <v>169</v>
      </c>
      <c r="K21" s="29" t="s">
        <v>169</v>
      </c>
      <c r="L21" s="29" t="s">
        <v>169</v>
      </c>
      <c r="M21" s="29" t="s">
        <v>169</v>
      </c>
      <c r="N21" s="29" t="s">
        <v>169</v>
      </c>
      <c r="O21" s="29" t="s">
        <v>169</v>
      </c>
      <c r="P21" s="29" t="s">
        <v>169</v>
      </c>
      <c r="Q21" s="29" t="s">
        <v>169</v>
      </c>
      <c r="R21" s="29" t="s">
        <v>169</v>
      </c>
      <c r="S21" s="29" t="s">
        <v>169</v>
      </c>
      <c r="T21" s="29" t="s">
        <v>169</v>
      </c>
      <c r="U21" s="29" t="s">
        <v>169</v>
      </c>
      <c r="V21" s="29" t="s">
        <v>169</v>
      </c>
      <c r="W21" s="29" t="s">
        <v>169</v>
      </c>
      <c r="X21" s="29" t="s">
        <v>169</v>
      </c>
      <c r="Y21" s="29" t="s">
        <v>169</v>
      </c>
      <c r="Z21" s="29" t="s">
        <v>169</v>
      </c>
      <c r="AA21" s="29" t="s">
        <v>169</v>
      </c>
      <c r="AB21" s="29" t="s">
        <v>169</v>
      </c>
      <c r="AC21" s="29" t="s">
        <v>169</v>
      </c>
      <c r="AD21" s="29" t="s">
        <v>169</v>
      </c>
      <c r="AE21" s="29" t="s">
        <v>169</v>
      </c>
    </row>
    <row r="22" spans="1:31" s="27" customFormat="1" x14ac:dyDescent="0.35">
      <c r="A22" s="28" t="s">
        <v>130</v>
      </c>
      <c r="B22" s="28" t="s">
        <v>20</v>
      </c>
      <c r="C22" s="29">
        <v>6.1459207014889165E-3</v>
      </c>
      <c r="D22" s="29">
        <v>6.1459207008077218E-3</v>
      </c>
      <c r="E22" s="29">
        <v>1.8488275235588918E-2</v>
      </c>
      <c r="F22" s="29">
        <v>1.1636245990790594E-2</v>
      </c>
      <c r="G22" s="29">
        <v>1.1608960215481232E-2</v>
      </c>
      <c r="H22" s="29">
        <v>1.1608960211314905E-2</v>
      </c>
      <c r="I22" s="29">
        <v>1.1640765701517494E-2</v>
      </c>
      <c r="J22" s="29">
        <v>1.1608960250550514E-2</v>
      </c>
      <c r="K22" s="29">
        <v>1.1608960242899804E-2</v>
      </c>
      <c r="L22" s="29">
        <v>1.1608960245814759E-2</v>
      </c>
      <c r="M22" s="29">
        <v>1.1640765717349661E-2</v>
      </c>
      <c r="N22" s="29">
        <v>1.1608960311843752E-2</v>
      </c>
      <c r="O22" s="29">
        <v>1.160896030137263E-2</v>
      </c>
      <c r="P22" s="29">
        <v>1.6603027013246903E-2</v>
      </c>
      <c r="Q22" s="29">
        <v>1.1640765800290276E-2</v>
      </c>
      <c r="R22" s="29">
        <v>1.1608960329409918E-2</v>
      </c>
      <c r="S22" s="29">
        <v>1.1662494706127161E-2</v>
      </c>
      <c r="T22" s="29">
        <v>0.10635270770505026</v>
      </c>
      <c r="U22" s="29">
        <v>0.19475590598891396</v>
      </c>
      <c r="V22" s="29">
        <v>0.2081407303003264</v>
      </c>
      <c r="W22" s="29">
        <v>0.13600923286834701</v>
      </c>
      <c r="X22" s="29">
        <v>0.21974068906974203</v>
      </c>
      <c r="Y22" s="29">
        <v>3.978313873102555E-4</v>
      </c>
      <c r="Z22" s="29" t="s">
        <v>169</v>
      </c>
      <c r="AA22" s="29" t="s">
        <v>169</v>
      </c>
      <c r="AB22" s="29" t="s">
        <v>169</v>
      </c>
      <c r="AC22" s="29" t="s">
        <v>169</v>
      </c>
      <c r="AD22" s="29" t="s">
        <v>169</v>
      </c>
      <c r="AE22" s="29" t="s">
        <v>169</v>
      </c>
    </row>
    <row r="23" spans="1:31" s="27" customFormat="1" x14ac:dyDescent="0.35">
      <c r="A23" s="28" t="s">
        <v>130</v>
      </c>
      <c r="B23" s="28" t="s">
        <v>32</v>
      </c>
      <c r="C23" s="29" t="s">
        <v>169</v>
      </c>
      <c r="D23" s="29" t="s">
        <v>169</v>
      </c>
      <c r="E23" s="29" t="s">
        <v>169</v>
      </c>
      <c r="F23" s="29" t="s">
        <v>169</v>
      </c>
      <c r="G23" s="29" t="s">
        <v>169</v>
      </c>
      <c r="H23" s="29" t="s">
        <v>169</v>
      </c>
      <c r="I23" s="29" t="s">
        <v>169</v>
      </c>
      <c r="J23" s="29" t="s">
        <v>169</v>
      </c>
      <c r="K23" s="29" t="s">
        <v>169</v>
      </c>
      <c r="L23" s="29" t="s">
        <v>169</v>
      </c>
      <c r="M23" s="29" t="s">
        <v>169</v>
      </c>
      <c r="N23" s="29" t="s">
        <v>169</v>
      </c>
      <c r="O23" s="29" t="s">
        <v>169</v>
      </c>
      <c r="P23" s="29" t="s">
        <v>169</v>
      </c>
      <c r="Q23" s="29" t="s">
        <v>169</v>
      </c>
      <c r="R23" s="29" t="s">
        <v>169</v>
      </c>
      <c r="S23" s="29" t="s">
        <v>169</v>
      </c>
      <c r="T23" s="29" t="s">
        <v>169</v>
      </c>
      <c r="U23" s="29" t="s">
        <v>169</v>
      </c>
      <c r="V23" s="29" t="s">
        <v>169</v>
      </c>
      <c r="W23" s="29" t="s">
        <v>169</v>
      </c>
      <c r="X23" s="29" t="s">
        <v>169</v>
      </c>
      <c r="Y23" s="29" t="s">
        <v>169</v>
      </c>
      <c r="Z23" s="29" t="s">
        <v>169</v>
      </c>
      <c r="AA23" s="29" t="s">
        <v>169</v>
      </c>
      <c r="AB23" s="29" t="s">
        <v>169</v>
      </c>
      <c r="AC23" s="29" t="s">
        <v>169</v>
      </c>
      <c r="AD23" s="29" t="s">
        <v>169</v>
      </c>
      <c r="AE23" s="29" t="s">
        <v>169</v>
      </c>
    </row>
    <row r="24" spans="1:31" s="27" customFormat="1" x14ac:dyDescent="0.35">
      <c r="A24" s="28" t="s">
        <v>130</v>
      </c>
      <c r="B24" s="28" t="s">
        <v>66</v>
      </c>
      <c r="C24" s="29">
        <v>1.2321020919465764E-10</v>
      </c>
      <c r="D24" s="29">
        <v>1.2207049682143515E-10</v>
      </c>
      <c r="E24" s="29">
        <v>2.5182731025519842E-4</v>
      </c>
      <c r="F24" s="29">
        <v>2.645297718926333E-3</v>
      </c>
      <c r="G24" s="29">
        <v>4.570414271385327E-4</v>
      </c>
      <c r="H24" s="29">
        <v>1.0165895123362746E-3</v>
      </c>
      <c r="I24" s="29">
        <v>4.5079830284687559E-4</v>
      </c>
      <c r="J24" s="29">
        <v>8.8824874314773336E-4</v>
      </c>
      <c r="K24" s="29">
        <v>1.6090308870132923E-10</v>
      </c>
      <c r="L24" s="29">
        <v>1.6532806218682713E-10</v>
      </c>
      <c r="M24" s="29">
        <v>1.5738005363232791E-10</v>
      </c>
      <c r="N24" s="29">
        <v>1.0574258856806669E-3</v>
      </c>
      <c r="O24" s="29">
        <v>2.0674392940296958E-4</v>
      </c>
      <c r="P24" s="29">
        <v>3.0632286012460472E-4</v>
      </c>
      <c r="Q24" s="29">
        <v>1.0422315272948413E-3</v>
      </c>
      <c r="R24" s="29">
        <v>5.7467317162662518E-4</v>
      </c>
      <c r="S24" s="29">
        <v>1.6570648770855739E-3</v>
      </c>
      <c r="T24" s="29">
        <v>5.3861057909460747E-4</v>
      </c>
      <c r="U24" s="29">
        <v>1.0035240686413207E-2</v>
      </c>
      <c r="V24" s="29">
        <v>1.1199770479895326E-2</v>
      </c>
      <c r="W24" s="29">
        <v>9.0453543606758592E-3</v>
      </c>
      <c r="X24" s="29">
        <v>6.7260113077189342E-3</v>
      </c>
      <c r="Y24" s="29">
        <v>6.4413280390474267E-2</v>
      </c>
      <c r="Z24" s="29">
        <v>3.8219052573320519E-2</v>
      </c>
      <c r="AA24" s="29">
        <v>5.4314766244297888E-2</v>
      </c>
      <c r="AB24" s="29">
        <v>4.6608208902010721E-2</v>
      </c>
      <c r="AC24" s="29">
        <v>0.14329355311666875</v>
      </c>
      <c r="AD24" s="29">
        <v>0.13319087278423192</v>
      </c>
      <c r="AE24" s="29">
        <v>0.16764534244106155</v>
      </c>
    </row>
    <row r="25" spans="1:31" s="27" customFormat="1" x14ac:dyDescent="0.35">
      <c r="A25" s="28" t="s">
        <v>130</v>
      </c>
      <c r="B25" s="28" t="s">
        <v>65</v>
      </c>
      <c r="C25" s="29">
        <v>9.05723775204684E-2</v>
      </c>
      <c r="D25" s="29">
        <v>9.5870167722105937E-2</v>
      </c>
      <c r="E25" s="29">
        <v>8.6622958674474282E-2</v>
      </c>
      <c r="F25" s="29">
        <v>0.11316489008417013</v>
      </c>
      <c r="G25" s="29">
        <v>0.11711173365835564</v>
      </c>
      <c r="H25" s="29">
        <v>0.10902884793725652</v>
      </c>
      <c r="I25" s="29">
        <v>0.10570051226340937</v>
      </c>
      <c r="J25" s="29">
        <v>0.14959656363989648</v>
      </c>
      <c r="K25" s="29">
        <v>0.10406927037792675</v>
      </c>
      <c r="L25" s="29">
        <v>9.6852355528470366E-2</v>
      </c>
      <c r="M25" s="29">
        <v>0.1026895827702852</v>
      </c>
      <c r="N25" s="29">
        <v>0.11443247511548008</v>
      </c>
      <c r="O25" s="29">
        <v>0.12051094521431154</v>
      </c>
      <c r="P25" s="29">
        <v>0.13895466248023811</v>
      </c>
      <c r="Q25" s="29">
        <v>0.11938851735071493</v>
      </c>
      <c r="R25" s="29">
        <v>0.11450666229476339</v>
      </c>
      <c r="S25" s="29">
        <v>0.16139290515178006</v>
      </c>
      <c r="T25" s="29">
        <v>0.13152185289208018</v>
      </c>
      <c r="U25" s="29">
        <v>0.11187221633413705</v>
      </c>
      <c r="V25" s="29">
        <v>0.10859400227868891</v>
      </c>
      <c r="W25" s="29">
        <v>9.941659018044037E-2</v>
      </c>
      <c r="X25" s="29">
        <v>0.12967577877286418</v>
      </c>
      <c r="Y25" s="29">
        <v>0.13587065812599913</v>
      </c>
      <c r="Z25" s="29">
        <v>0.12639884696572251</v>
      </c>
      <c r="AA25" s="29">
        <v>0.12547260075249728</v>
      </c>
      <c r="AB25" s="29">
        <v>0.16543837868630931</v>
      </c>
      <c r="AC25" s="29">
        <v>0.13372645641786557</v>
      </c>
      <c r="AD25" s="29">
        <v>0.1156812597263807</v>
      </c>
      <c r="AE25" s="29">
        <v>0.1067569637794441</v>
      </c>
    </row>
    <row r="26" spans="1:31" s="27" customFormat="1" x14ac:dyDescent="0.35">
      <c r="A26" s="28" t="s">
        <v>130</v>
      </c>
      <c r="B26" s="28" t="s">
        <v>69</v>
      </c>
      <c r="C26" s="29">
        <v>0.32115975079657227</v>
      </c>
      <c r="D26" s="29">
        <v>0.36747663026172178</v>
      </c>
      <c r="E26" s="29">
        <v>0.35098331128283566</v>
      </c>
      <c r="F26" s="29">
        <v>0.34713801121496868</v>
      </c>
      <c r="G26" s="29">
        <v>0.37836036855295063</v>
      </c>
      <c r="H26" s="29">
        <v>0.38999280507694556</v>
      </c>
      <c r="I26" s="29">
        <v>0.3865654690472129</v>
      </c>
      <c r="J26" s="29">
        <v>0.34522005418369595</v>
      </c>
      <c r="K26" s="29">
        <v>0.31922026929599051</v>
      </c>
      <c r="L26" s="29">
        <v>0.34011415199813422</v>
      </c>
      <c r="M26" s="29">
        <v>0.34389371630042281</v>
      </c>
      <c r="N26" s="29">
        <v>0.33963741150943277</v>
      </c>
      <c r="O26" s="29">
        <v>0.33177077868745747</v>
      </c>
      <c r="P26" s="29">
        <v>0.35456996310483879</v>
      </c>
      <c r="Q26" s="29">
        <v>0.36691849268308513</v>
      </c>
      <c r="R26" s="29">
        <v>0.367405529693346</v>
      </c>
      <c r="S26" s="29">
        <v>0.33864021283597495</v>
      </c>
      <c r="T26" s="29">
        <v>0.30797024087188812</v>
      </c>
      <c r="U26" s="29">
        <v>0.33236846369534356</v>
      </c>
      <c r="V26" s="29">
        <v>0.34461954580061926</v>
      </c>
      <c r="W26" s="29">
        <v>0.33833728847042061</v>
      </c>
      <c r="X26" s="29">
        <v>0.32325036597311191</v>
      </c>
      <c r="Y26" s="29">
        <v>0.3460958455682861</v>
      </c>
      <c r="Z26" s="29">
        <v>0.36321458537121759</v>
      </c>
      <c r="AA26" s="29">
        <v>0.36284565574173494</v>
      </c>
      <c r="AB26" s="29">
        <v>0.32340748199949187</v>
      </c>
      <c r="AC26" s="29">
        <v>0.29456899931395358</v>
      </c>
      <c r="AD26" s="29">
        <v>0.30835740935510664</v>
      </c>
      <c r="AE26" s="29">
        <v>0.30823920717318776</v>
      </c>
    </row>
    <row r="27" spans="1:31" s="27" customFormat="1" x14ac:dyDescent="0.35">
      <c r="A27" s="28" t="s">
        <v>130</v>
      </c>
      <c r="B27" s="28" t="s">
        <v>68</v>
      </c>
      <c r="C27" s="29">
        <v>0.28629391370636642</v>
      </c>
      <c r="D27" s="29">
        <v>0.28533028170696911</v>
      </c>
      <c r="E27" s="29">
        <v>0.28723719778886475</v>
      </c>
      <c r="F27" s="29">
        <v>0.27653118798614429</v>
      </c>
      <c r="G27" s="29">
        <v>0.26316254658129673</v>
      </c>
      <c r="H27" s="29">
        <v>0.28569353292969246</v>
      </c>
      <c r="I27" s="29">
        <v>0.28932354717602288</v>
      </c>
      <c r="J27" s="29">
        <v>0.26168498107552279</v>
      </c>
      <c r="K27" s="29">
        <v>0.27107707786627916</v>
      </c>
      <c r="L27" s="29">
        <v>0.28729536072353684</v>
      </c>
      <c r="M27" s="29">
        <v>0.29125419481191822</v>
      </c>
      <c r="N27" s="29">
        <v>0.28748164226221323</v>
      </c>
      <c r="O27" s="29">
        <v>0.27917241519691494</v>
      </c>
      <c r="P27" s="29">
        <v>0.26902292955113027</v>
      </c>
      <c r="Q27" s="29">
        <v>0.2897847831855842</v>
      </c>
      <c r="R27" s="29">
        <v>0.29009846474596801</v>
      </c>
      <c r="S27" s="29">
        <v>0.26121788700172555</v>
      </c>
      <c r="T27" s="29">
        <v>0.26932621107820554</v>
      </c>
      <c r="U27" s="29">
        <v>0.28656277018911902</v>
      </c>
      <c r="V27" s="29">
        <v>0.29285289466623332</v>
      </c>
      <c r="W27" s="29">
        <v>0.28904517640403349</v>
      </c>
      <c r="X27" s="29">
        <v>0.27875070229324445</v>
      </c>
      <c r="Y27" s="29">
        <v>0.2690935270032847</v>
      </c>
      <c r="Z27" s="29">
        <v>0.28837894798055302</v>
      </c>
      <c r="AA27" s="29">
        <v>0.28936366089161825</v>
      </c>
      <c r="AB27" s="29">
        <v>0.25663116067720798</v>
      </c>
      <c r="AC27" s="29">
        <v>0.25867611316775796</v>
      </c>
      <c r="AD27" s="29">
        <v>0.27251310631789516</v>
      </c>
      <c r="AE27" s="29">
        <v>0.27076231650454025</v>
      </c>
    </row>
    <row r="28" spans="1:31" s="27" customFormat="1" x14ac:dyDescent="0.35">
      <c r="A28" s="28" t="s">
        <v>130</v>
      </c>
      <c r="B28" s="28" t="s">
        <v>36</v>
      </c>
      <c r="C28" s="29" t="s">
        <v>169</v>
      </c>
      <c r="D28" s="29" t="s">
        <v>169</v>
      </c>
      <c r="E28" s="29" t="s">
        <v>169</v>
      </c>
      <c r="F28" s="29" t="s">
        <v>169</v>
      </c>
      <c r="G28" s="29" t="s">
        <v>169</v>
      </c>
      <c r="H28" s="29" t="s">
        <v>169</v>
      </c>
      <c r="I28" s="29" t="s">
        <v>169</v>
      </c>
      <c r="J28" s="29" t="s">
        <v>169</v>
      </c>
      <c r="K28" s="29" t="s">
        <v>169</v>
      </c>
      <c r="L28" s="29" t="s">
        <v>169</v>
      </c>
      <c r="M28" s="29" t="s">
        <v>169</v>
      </c>
      <c r="N28" s="29" t="s">
        <v>169</v>
      </c>
      <c r="O28" s="29" t="s">
        <v>169</v>
      </c>
      <c r="P28" s="29" t="s">
        <v>169</v>
      </c>
      <c r="Q28" s="29" t="s">
        <v>169</v>
      </c>
      <c r="R28" s="29" t="s">
        <v>169</v>
      </c>
      <c r="S28" s="29" t="s">
        <v>169</v>
      </c>
      <c r="T28" s="29" t="s">
        <v>169</v>
      </c>
      <c r="U28" s="29" t="s">
        <v>169</v>
      </c>
      <c r="V28" s="29" t="s">
        <v>169</v>
      </c>
      <c r="W28" s="29" t="s">
        <v>169</v>
      </c>
      <c r="X28" s="29" t="s">
        <v>169</v>
      </c>
      <c r="Y28" s="29">
        <v>0.15374840458435035</v>
      </c>
      <c r="Z28" s="29">
        <v>0.15574563640347561</v>
      </c>
      <c r="AA28" s="29">
        <v>0.15253659080757206</v>
      </c>
      <c r="AB28" s="29">
        <v>0.14957753683854599</v>
      </c>
      <c r="AC28" s="29">
        <v>0.14823912304653011</v>
      </c>
      <c r="AD28" s="29">
        <v>0.15093723186357294</v>
      </c>
      <c r="AE28" s="29">
        <v>0.14313277173798994</v>
      </c>
    </row>
    <row r="29" spans="1:31" s="27" customFormat="1" x14ac:dyDescent="0.35">
      <c r="A29" s="28" t="s">
        <v>130</v>
      </c>
      <c r="B29" s="28" t="s">
        <v>73</v>
      </c>
      <c r="C29" s="29">
        <v>2.0846978691019789E-2</v>
      </c>
      <c r="D29" s="29">
        <v>4.6026787480974121E-2</v>
      </c>
      <c r="E29" s="29">
        <v>5.4694568116545605E-2</v>
      </c>
      <c r="F29" s="29">
        <v>0.30602153278932354</v>
      </c>
      <c r="G29" s="29">
        <v>0.21649277457020197</v>
      </c>
      <c r="H29" s="29">
        <v>0.22812183172438946</v>
      </c>
      <c r="I29" s="29">
        <v>0.2315106308142284</v>
      </c>
      <c r="J29" s="29">
        <v>0.26892091963288106</v>
      </c>
      <c r="K29" s="29">
        <v>0.18631592140027689</v>
      </c>
      <c r="L29" s="29">
        <v>0.21549257143162012</v>
      </c>
      <c r="M29" s="29">
        <v>0.24665857154654922</v>
      </c>
      <c r="N29" s="29">
        <v>0.26780241081402262</v>
      </c>
      <c r="O29" s="29">
        <v>0.25198294681626898</v>
      </c>
      <c r="P29" s="29">
        <v>0.25937244247621949</v>
      </c>
      <c r="Q29" s="29">
        <v>0.27177047422875872</v>
      </c>
      <c r="R29" s="29">
        <v>0.26487425077073773</v>
      </c>
      <c r="S29" s="29">
        <v>0.25694443251867621</v>
      </c>
      <c r="T29" s="29">
        <v>0.24129320677718677</v>
      </c>
      <c r="U29" s="29">
        <v>0.25359962042335216</v>
      </c>
      <c r="V29" s="29">
        <v>0.23610144372126782</v>
      </c>
      <c r="W29" s="29">
        <v>0.25027960523376092</v>
      </c>
      <c r="X29" s="29">
        <v>0.24339264575026542</v>
      </c>
      <c r="Y29" s="29">
        <v>0.25042997519996063</v>
      </c>
      <c r="Z29" s="29">
        <v>0.26444213980274039</v>
      </c>
      <c r="AA29" s="29">
        <v>0.25564564468556372</v>
      </c>
      <c r="AB29" s="29">
        <v>0.27505738126850393</v>
      </c>
      <c r="AC29" s="29">
        <v>0.25785887131771046</v>
      </c>
      <c r="AD29" s="29">
        <v>0.27184161024972897</v>
      </c>
      <c r="AE29" s="29">
        <v>0.24318255749825599</v>
      </c>
    </row>
    <row r="30" spans="1:31" s="27" customFormat="1" x14ac:dyDescent="0.35">
      <c r="A30" s="28" t="s">
        <v>130</v>
      </c>
      <c r="B30" s="28" t="s">
        <v>56</v>
      </c>
      <c r="C30" s="29">
        <v>0.10173688349212963</v>
      </c>
      <c r="D30" s="29">
        <v>0.10325840884903337</v>
      </c>
      <c r="E30" s="29">
        <v>8.8894668625644338E-2</v>
      </c>
      <c r="F30" s="29">
        <v>8.6079827067120723E-2</v>
      </c>
      <c r="G30" s="29">
        <v>9.4822051175916536E-2</v>
      </c>
      <c r="H30" s="29">
        <v>9.5893383881277439E-2</v>
      </c>
      <c r="I30" s="29">
        <v>9.7161355506879474E-2</v>
      </c>
      <c r="J30" s="29">
        <v>9.2135908880974698E-2</v>
      </c>
      <c r="K30" s="29">
        <v>8.4139407688293227E-2</v>
      </c>
      <c r="L30" s="29">
        <v>8.1820489803212409E-2</v>
      </c>
      <c r="M30" s="29">
        <v>7.98248215193329E-2</v>
      </c>
      <c r="N30" s="29">
        <v>8.3458266447347024E-2</v>
      </c>
      <c r="O30" s="29">
        <v>8.5469029343291439E-2</v>
      </c>
      <c r="P30" s="29">
        <v>8.4094022639461641E-2</v>
      </c>
      <c r="Q30" s="29">
        <v>8.2057101236820182E-2</v>
      </c>
      <c r="R30" s="29">
        <v>8.2271683057982575E-2</v>
      </c>
      <c r="S30" s="29">
        <v>7.9571552741926718E-2</v>
      </c>
      <c r="T30" s="29">
        <v>7.633066439753057E-2</v>
      </c>
      <c r="U30" s="29">
        <v>7.6647080545746926E-2</v>
      </c>
      <c r="V30" s="29">
        <v>7.3046642411222634E-2</v>
      </c>
      <c r="W30" s="29">
        <v>7.4790704310314413E-2</v>
      </c>
      <c r="X30" s="29">
        <v>7.3039061881847486E-2</v>
      </c>
      <c r="Y30" s="29">
        <v>6.8413211428398679E-2</v>
      </c>
      <c r="Z30" s="29">
        <v>6.6967292630291803E-2</v>
      </c>
      <c r="AA30" s="29">
        <v>6.4222459881437419E-2</v>
      </c>
      <c r="AB30" s="29">
        <v>6.3483026639767071E-2</v>
      </c>
      <c r="AC30" s="29">
        <v>5.9780198252688946E-2</v>
      </c>
      <c r="AD30" s="29">
        <v>4.8963105598391038E-2</v>
      </c>
      <c r="AE30" s="29">
        <v>4.4336003722580015E-2</v>
      </c>
    </row>
    <row r="32" spans="1:31" s="27" customFormat="1" x14ac:dyDescent="0.35"/>
    <row r="33" spans="1:31" s="27" customFormat="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s="27" customFormat="1" x14ac:dyDescent="0.35">
      <c r="A34" s="28" t="s">
        <v>131</v>
      </c>
      <c r="B34" s="28" t="s">
        <v>64</v>
      </c>
      <c r="C34" s="29">
        <v>0.56488035880655896</v>
      </c>
      <c r="D34" s="29">
        <v>0.50951476390120454</v>
      </c>
      <c r="E34" s="29">
        <v>0.55923173698607676</v>
      </c>
      <c r="F34" s="29">
        <v>0.69142333511787935</v>
      </c>
      <c r="G34" s="29">
        <v>0.73390420819784397</v>
      </c>
      <c r="H34" s="29">
        <v>0.74463333243010521</v>
      </c>
      <c r="I34" s="29">
        <v>0.70463031812735111</v>
      </c>
      <c r="J34" s="29">
        <v>0.77392604783571561</v>
      </c>
      <c r="K34" s="29">
        <v>0.71074574828280745</v>
      </c>
      <c r="L34" s="29">
        <v>0.67914410234871814</v>
      </c>
      <c r="M34" s="29">
        <v>0.57559134746105844</v>
      </c>
      <c r="N34" s="29">
        <v>0.63992212634737045</v>
      </c>
      <c r="O34" s="29">
        <v>0.65810069624964462</v>
      </c>
      <c r="P34" s="29">
        <v>0.64382772762966889</v>
      </c>
      <c r="Q34" s="29">
        <v>0.63465746073665408</v>
      </c>
      <c r="R34" s="29">
        <v>0.65212809515233161</v>
      </c>
      <c r="S34" s="29">
        <v>0.67527833583127095</v>
      </c>
      <c r="T34" s="29">
        <v>0.66972523558608388</v>
      </c>
      <c r="U34" s="29">
        <v>0.62537980492211054</v>
      </c>
      <c r="V34" s="29">
        <v>0.62437563607138202</v>
      </c>
      <c r="W34" s="29">
        <v>0.60247955626810823</v>
      </c>
      <c r="X34" s="29">
        <v>0.66025697125665583</v>
      </c>
      <c r="Y34" s="29">
        <v>0.59829084152941014</v>
      </c>
      <c r="Z34" s="29">
        <v>0.57776580451643789</v>
      </c>
      <c r="AA34" s="29">
        <v>0.59706693704312919</v>
      </c>
      <c r="AB34" s="29">
        <v>0.58260585673111176</v>
      </c>
      <c r="AC34" s="29">
        <v>0.54969230032276528</v>
      </c>
      <c r="AD34" s="29">
        <v>0.51828043870159801</v>
      </c>
      <c r="AE34" s="29">
        <v>0.47611766896596391</v>
      </c>
    </row>
    <row r="35" spans="1:31" s="27" customFormat="1" x14ac:dyDescent="0.35">
      <c r="A35" s="28" t="s">
        <v>131</v>
      </c>
      <c r="B35" s="28" t="s">
        <v>71</v>
      </c>
      <c r="C35" s="29" t="s">
        <v>169</v>
      </c>
      <c r="D35" s="29" t="s">
        <v>169</v>
      </c>
      <c r="E35" s="29" t="s">
        <v>169</v>
      </c>
      <c r="F35" s="29" t="s">
        <v>169</v>
      </c>
      <c r="G35" s="29" t="s">
        <v>169</v>
      </c>
      <c r="H35" s="29" t="s">
        <v>169</v>
      </c>
      <c r="I35" s="29" t="s">
        <v>169</v>
      </c>
      <c r="J35" s="29" t="s">
        <v>169</v>
      </c>
      <c r="K35" s="29" t="s">
        <v>169</v>
      </c>
      <c r="L35" s="29" t="s">
        <v>169</v>
      </c>
      <c r="M35" s="29" t="s">
        <v>169</v>
      </c>
      <c r="N35" s="29" t="s">
        <v>169</v>
      </c>
      <c r="O35" s="29" t="s">
        <v>169</v>
      </c>
      <c r="P35" s="29" t="s">
        <v>169</v>
      </c>
      <c r="Q35" s="29" t="s">
        <v>169</v>
      </c>
      <c r="R35" s="29" t="s">
        <v>169</v>
      </c>
      <c r="S35" s="29" t="s">
        <v>169</v>
      </c>
      <c r="T35" s="29" t="s">
        <v>169</v>
      </c>
      <c r="U35" s="29" t="s">
        <v>169</v>
      </c>
      <c r="V35" s="29" t="s">
        <v>169</v>
      </c>
      <c r="W35" s="29" t="s">
        <v>169</v>
      </c>
      <c r="X35" s="29" t="s">
        <v>169</v>
      </c>
      <c r="Y35" s="29" t="s">
        <v>169</v>
      </c>
      <c r="Z35" s="29" t="s">
        <v>169</v>
      </c>
      <c r="AA35" s="29" t="s">
        <v>169</v>
      </c>
      <c r="AB35" s="29" t="s">
        <v>169</v>
      </c>
      <c r="AC35" s="29" t="s">
        <v>169</v>
      </c>
      <c r="AD35" s="29" t="s">
        <v>169</v>
      </c>
      <c r="AE35" s="29" t="s">
        <v>169</v>
      </c>
    </row>
    <row r="36" spans="1:31" s="27" customFormat="1" x14ac:dyDescent="0.35">
      <c r="A36" s="28" t="s">
        <v>131</v>
      </c>
      <c r="B36" s="28" t="s">
        <v>20</v>
      </c>
      <c r="C36" s="29">
        <v>8.3303756582144922E-2</v>
      </c>
      <c r="D36" s="29">
        <v>8.3303756582345123E-2</v>
      </c>
      <c r="E36" s="29">
        <v>9.2980894806032638E-2</v>
      </c>
      <c r="F36" s="29">
        <v>9.7204446729931351E-2</v>
      </c>
      <c r="G36" s="29">
        <v>9.1171974976883341E-2</v>
      </c>
      <c r="H36" s="29">
        <v>0.10795666235582257</v>
      </c>
      <c r="I36" s="29">
        <v>0.10063774089826259</v>
      </c>
      <c r="J36" s="29">
        <v>0.17634169521013598</v>
      </c>
      <c r="K36" s="29">
        <v>9.0316748584086726E-2</v>
      </c>
      <c r="L36" s="29">
        <v>9.0316748584926762E-2</v>
      </c>
      <c r="M36" s="29">
        <v>9.373885357881824E-2</v>
      </c>
      <c r="N36" s="29">
        <v>0.11231881456559363</v>
      </c>
      <c r="O36" s="29">
        <v>0.10081708675808924</v>
      </c>
      <c r="P36" s="29">
        <v>0.11528412244888393</v>
      </c>
      <c r="Q36" s="29">
        <v>9.4915559808107133E-2</v>
      </c>
      <c r="R36" s="29">
        <v>0.12721037617164396</v>
      </c>
      <c r="S36" s="29">
        <v>0.15174912398522847</v>
      </c>
      <c r="T36" s="29">
        <v>0.18336926136730905</v>
      </c>
      <c r="U36" s="29">
        <v>0.22250580967119032</v>
      </c>
      <c r="V36" s="29">
        <v>0.21887948288404124</v>
      </c>
      <c r="W36" s="29">
        <v>0.19460948863101871</v>
      </c>
      <c r="X36" s="29">
        <v>0.28410484024641219</v>
      </c>
      <c r="Y36" s="29">
        <v>0.28412008453514814</v>
      </c>
      <c r="Z36" s="29">
        <v>0.28680201519168036</v>
      </c>
      <c r="AA36" s="29">
        <v>0.43593997043182114</v>
      </c>
      <c r="AB36" s="29">
        <v>0.60915997456614446</v>
      </c>
      <c r="AC36" s="29">
        <v>0.6108289625069856</v>
      </c>
      <c r="AD36" s="29">
        <v>0.60915997452925619</v>
      </c>
      <c r="AE36" s="29">
        <v>0.6091599743856323</v>
      </c>
    </row>
    <row r="37" spans="1:31" s="27" customFormat="1" x14ac:dyDescent="0.35">
      <c r="A37" s="28" t="s">
        <v>131</v>
      </c>
      <c r="B37" s="28" t="s">
        <v>32</v>
      </c>
      <c r="C37" s="29">
        <v>5.044000054359643E-2</v>
      </c>
      <c r="D37" s="29">
        <v>5.044000054359643E-2</v>
      </c>
      <c r="E37" s="29">
        <v>0.10018372200478365</v>
      </c>
      <c r="F37" s="29">
        <v>9.8940000543596307E-2</v>
      </c>
      <c r="G37" s="29">
        <v>9.8940000543596307E-2</v>
      </c>
      <c r="H37" s="29">
        <v>9.8940000543596307E-2</v>
      </c>
      <c r="I37" s="29">
        <v>9.9211064905414204E-2</v>
      </c>
      <c r="J37" s="29">
        <v>0.1786856381822135</v>
      </c>
      <c r="K37" s="29">
        <v>9.8940000543596307E-2</v>
      </c>
      <c r="L37" s="29">
        <v>9.8940000543596307E-2</v>
      </c>
      <c r="M37" s="29">
        <v>9.9211064905414204E-2</v>
      </c>
      <c r="N37" s="29">
        <v>9.8940000543596307E-2</v>
      </c>
      <c r="O37" s="29">
        <v>9.8940000543596307E-2</v>
      </c>
      <c r="P37" s="29">
        <v>9.8940000543596307E-2</v>
      </c>
      <c r="Q37" s="29">
        <v>9.9211064905414204E-2</v>
      </c>
      <c r="R37" s="29">
        <v>9.8940000543596307E-2</v>
      </c>
      <c r="S37" s="29">
        <v>9.8940000543596307E-2</v>
      </c>
      <c r="T37" s="29">
        <v>9.8940000543596307E-2</v>
      </c>
      <c r="U37" s="29">
        <v>0.10050762393998695</v>
      </c>
      <c r="V37" s="29">
        <v>0.10173484724940203</v>
      </c>
      <c r="W37" s="29">
        <v>9.8940000543596307E-2</v>
      </c>
      <c r="X37" s="29">
        <v>0.14818900848010438</v>
      </c>
      <c r="Y37" s="29">
        <v>0.17240736437268972</v>
      </c>
      <c r="Z37" s="29">
        <v>0.16560097303761687</v>
      </c>
      <c r="AA37" s="29">
        <v>0.23643805718634489</v>
      </c>
      <c r="AB37" s="29" t="s">
        <v>169</v>
      </c>
      <c r="AC37" s="29" t="s">
        <v>169</v>
      </c>
      <c r="AD37" s="29" t="s">
        <v>169</v>
      </c>
      <c r="AE37" s="29" t="s">
        <v>169</v>
      </c>
    </row>
    <row r="38" spans="1:31" s="27" customFormat="1" x14ac:dyDescent="0.35">
      <c r="A38" s="28" t="s">
        <v>131</v>
      </c>
      <c r="B38" s="28" t="s">
        <v>66</v>
      </c>
      <c r="C38" s="29">
        <v>1.5914080841043289E-10</v>
      </c>
      <c r="D38" s="29">
        <v>1.5900239247890209E-10</v>
      </c>
      <c r="E38" s="29">
        <v>1.6614517613378261E-10</v>
      </c>
      <c r="F38" s="29">
        <v>1.1444953935335535E-3</v>
      </c>
      <c r="G38" s="29">
        <v>3.8373447232095491E-4</v>
      </c>
      <c r="H38" s="29">
        <v>1.8530701727584025E-3</v>
      </c>
      <c r="I38" s="29">
        <v>8.7955177451815014E-4</v>
      </c>
      <c r="J38" s="29">
        <v>9.5360805553264122E-3</v>
      </c>
      <c r="K38" s="29">
        <v>2.2488573375995601E-4</v>
      </c>
      <c r="L38" s="29">
        <v>3.9844271280223647E-5</v>
      </c>
      <c r="M38" s="29">
        <v>9.4477554929702474E-5</v>
      </c>
      <c r="N38" s="29">
        <v>1.7528587952708766E-3</v>
      </c>
      <c r="O38" s="29">
        <v>1.8324713396852767E-3</v>
      </c>
      <c r="P38" s="29">
        <v>4.2474595869026045E-4</v>
      </c>
      <c r="Q38" s="29">
        <v>1.7978945493559923E-3</v>
      </c>
      <c r="R38" s="29">
        <v>1.8887755676517957E-3</v>
      </c>
      <c r="S38" s="29">
        <v>4.3525165165425291E-3</v>
      </c>
      <c r="T38" s="29">
        <v>2.4531806699307178E-3</v>
      </c>
      <c r="U38" s="29">
        <v>9.0984348436867358E-3</v>
      </c>
      <c r="V38" s="29">
        <v>5.9245765112880917E-3</v>
      </c>
      <c r="W38" s="29">
        <v>8.7334025872472156E-3</v>
      </c>
      <c r="X38" s="29">
        <v>6.4677510474158333E-3</v>
      </c>
      <c r="Y38" s="29">
        <v>1.8362221686217369E-2</v>
      </c>
      <c r="Z38" s="29">
        <v>2.7664704575747767E-2</v>
      </c>
      <c r="AA38" s="29">
        <v>5.3014354748418355E-2</v>
      </c>
      <c r="AB38" s="29">
        <v>8.4848631562551929E-2</v>
      </c>
      <c r="AC38" s="29">
        <v>8.451683224557055E-2</v>
      </c>
      <c r="AD38" s="29">
        <v>9.2208019703135746E-2</v>
      </c>
      <c r="AE38" s="29">
        <v>9.1628407730624195E-2</v>
      </c>
    </row>
    <row r="39" spans="1:31" s="27" customFormat="1" x14ac:dyDescent="0.35">
      <c r="A39" s="28" t="s">
        <v>131</v>
      </c>
      <c r="B39" s="28" t="s">
        <v>65</v>
      </c>
      <c r="C39" s="29">
        <v>0.50692080683503971</v>
      </c>
      <c r="D39" s="29">
        <v>0.50416179279250406</v>
      </c>
      <c r="E39" s="29">
        <v>0.5037565641265157</v>
      </c>
      <c r="F39" s="29">
        <v>0.4989158047579238</v>
      </c>
      <c r="G39" s="29">
        <v>0.49614141271484774</v>
      </c>
      <c r="H39" s="29">
        <v>0.49376250419469997</v>
      </c>
      <c r="I39" s="29">
        <v>0.4929063023671999</v>
      </c>
      <c r="J39" s="29">
        <v>0.48854089025352265</v>
      </c>
      <c r="K39" s="29">
        <v>0.48570298624425801</v>
      </c>
      <c r="L39" s="29">
        <v>0.47750406256168193</v>
      </c>
      <c r="M39" s="29">
        <v>0.48177879465852874</v>
      </c>
      <c r="N39" s="29">
        <v>0.4773278709743809</v>
      </c>
      <c r="O39" s="29">
        <v>0.47460422708214012</v>
      </c>
      <c r="P39" s="29">
        <v>0.47196166038320625</v>
      </c>
      <c r="Q39" s="29">
        <v>0.47100904830487222</v>
      </c>
      <c r="R39" s="29">
        <v>0.46667654196634217</v>
      </c>
      <c r="S39" s="29">
        <v>0.4023941123564394</v>
      </c>
      <c r="T39" s="29">
        <v>0.40109895184723954</v>
      </c>
      <c r="U39" s="29">
        <v>0.39941370900788709</v>
      </c>
      <c r="V39" s="29">
        <v>0.39591440085789398</v>
      </c>
      <c r="W39" s="29">
        <v>0.39400591531755913</v>
      </c>
      <c r="X39" s="29" t="s">
        <v>169</v>
      </c>
      <c r="Y39" s="29" t="s">
        <v>169</v>
      </c>
      <c r="Z39" s="29" t="s">
        <v>169</v>
      </c>
      <c r="AA39" s="29" t="s">
        <v>169</v>
      </c>
      <c r="AB39" s="29" t="s">
        <v>169</v>
      </c>
      <c r="AC39" s="29" t="s">
        <v>169</v>
      </c>
      <c r="AD39" s="29" t="s">
        <v>169</v>
      </c>
      <c r="AE39" s="29" t="s">
        <v>169</v>
      </c>
    </row>
    <row r="40" spans="1:31" s="27" customFormat="1" x14ac:dyDescent="0.35">
      <c r="A40" s="28" t="s">
        <v>131</v>
      </c>
      <c r="B40" s="28" t="s">
        <v>69</v>
      </c>
      <c r="C40" s="29">
        <v>0.35912808492504766</v>
      </c>
      <c r="D40" s="29">
        <v>0.3465605423467687</v>
      </c>
      <c r="E40" s="29">
        <v>0.34495261603465621</v>
      </c>
      <c r="F40" s="29">
        <v>0.3608767192426835</v>
      </c>
      <c r="G40" s="29">
        <v>0.42997593372809872</v>
      </c>
      <c r="H40" s="29">
        <v>0.44293488074435405</v>
      </c>
      <c r="I40" s="29">
        <v>0.46209978603704033</v>
      </c>
      <c r="J40" s="29">
        <v>0.44073651501289912</v>
      </c>
      <c r="K40" s="29">
        <v>0.43560587492376757</v>
      </c>
      <c r="L40" s="29">
        <v>0.44387428469308204</v>
      </c>
      <c r="M40" s="29">
        <v>0.41324688568319318</v>
      </c>
      <c r="N40" s="29">
        <v>0.39189766897825479</v>
      </c>
      <c r="O40" s="29">
        <v>0.34461824651375944</v>
      </c>
      <c r="P40" s="29">
        <v>0.41407470794393886</v>
      </c>
      <c r="Q40" s="29">
        <v>0.40675231676163254</v>
      </c>
      <c r="R40" s="29">
        <v>0.43495261087317988</v>
      </c>
      <c r="S40" s="29">
        <v>0.43583777250242373</v>
      </c>
      <c r="T40" s="29">
        <v>0.43228544469985636</v>
      </c>
      <c r="U40" s="29">
        <v>0.44089898384255993</v>
      </c>
      <c r="V40" s="29">
        <v>0.42268902760407651</v>
      </c>
      <c r="W40" s="29">
        <v>0.39691480477244717</v>
      </c>
      <c r="X40" s="29">
        <v>0.34529716580915898</v>
      </c>
      <c r="Y40" s="29">
        <v>0.40273333647647008</v>
      </c>
      <c r="Z40" s="29">
        <v>0.41699635674068508</v>
      </c>
      <c r="AA40" s="29">
        <v>0.44207138521446054</v>
      </c>
      <c r="AB40" s="29">
        <v>0.44628136770658811</v>
      </c>
      <c r="AC40" s="29">
        <v>0.44567534790120578</v>
      </c>
      <c r="AD40" s="29">
        <v>0.44535788766054468</v>
      </c>
      <c r="AE40" s="29">
        <v>0.40278624405704178</v>
      </c>
    </row>
    <row r="41" spans="1:31" s="27" customFormat="1" x14ac:dyDescent="0.35">
      <c r="A41" s="28" t="s">
        <v>131</v>
      </c>
      <c r="B41" s="28" t="s">
        <v>68</v>
      </c>
      <c r="C41" s="29">
        <v>0.31430043825804016</v>
      </c>
      <c r="D41" s="29">
        <v>0.3043346950385819</v>
      </c>
      <c r="E41" s="29">
        <v>0.30984683726668799</v>
      </c>
      <c r="F41" s="29">
        <v>0.29648766481040845</v>
      </c>
      <c r="G41" s="29">
        <v>0.30069358812029817</v>
      </c>
      <c r="H41" s="29">
        <v>0.31492078978607019</v>
      </c>
      <c r="I41" s="29">
        <v>0.31866085921859227</v>
      </c>
      <c r="J41" s="29">
        <v>0.26618411261760072</v>
      </c>
      <c r="K41" s="29">
        <v>0.2883084809194279</v>
      </c>
      <c r="L41" s="29">
        <v>0.29984946972307336</v>
      </c>
      <c r="M41" s="29">
        <v>0.30464314118128677</v>
      </c>
      <c r="N41" s="29">
        <v>0.30912622241997811</v>
      </c>
      <c r="O41" s="29">
        <v>0.29570501821921369</v>
      </c>
      <c r="P41" s="29">
        <v>0.30044553444001287</v>
      </c>
      <c r="Q41" s="29">
        <v>0.31523557635345228</v>
      </c>
      <c r="R41" s="29">
        <v>0.31759663103130714</v>
      </c>
      <c r="S41" s="29">
        <v>0.26500717101383181</v>
      </c>
      <c r="T41" s="29">
        <v>0.2875643146747956</v>
      </c>
      <c r="U41" s="29">
        <v>0.29974516026486686</v>
      </c>
      <c r="V41" s="29">
        <v>0.30269198240111389</v>
      </c>
      <c r="W41" s="29">
        <v>0.30848221041233165</v>
      </c>
      <c r="X41" s="29">
        <v>0.28627583046864735</v>
      </c>
      <c r="Y41" s="29">
        <v>0.28692694653540807</v>
      </c>
      <c r="Z41" s="29">
        <v>0.30163810946608399</v>
      </c>
      <c r="AA41" s="29">
        <v>0.30261977408205265</v>
      </c>
      <c r="AB41" s="29">
        <v>0.2544286091466248</v>
      </c>
      <c r="AC41" s="29">
        <v>0.26820913381510864</v>
      </c>
      <c r="AD41" s="29">
        <v>0.27625451159071029</v>
      </c>
      <c r="AE41" s="29">
        <v>0.27328823707272459</v>
      </c>
    </row>
    <row r="42" spans="1:31" s="27" customFormat="1" x14ac:dyDescent="0.35">
      <c r="A42" s="28" t="s">
        <v>131</v>
      </c>
      <c r="B42" s="28" t="s">
        <v>36</v>
      </c>
      <c r="C42" s="29" t="s">
        <v>169</v>
      </c>
      <c r="D42" s="29">
        <v>0.167823711735996</v>
      </c>
      <c r="E42" s="29">
        <v>0.16380274146545376</v>
      </c>
      <c r="F42" s="29">
        <v>0.18149052651069919</v>
      </c>
      <c r="G42" s="29">
        <v>0.20212759236300804</v>
      </c>
      <c r="H42" s="29">
        <v>0.19791853440121859</v>
      </c>
      <c r="I42" s="29">
        <v>0.19719349144887729</v>
      </c>
      <c r="J42" s="29">
        <v>0.19792547150592468</v>
      </c>
      <c r="K42" s="29">
        <v>0.1827643288222717</v>
      </c>
      <c r="L42" s="29">
        <v>0.18366535713334473</v>
      </c>
      <c r="M42" s="29">
        <v>0.18088642167957761</v>
      </c>
      <c r="N42" s="29">
        <v>0.18404208560569635</v>
      </c>
      <c r="O42" s="29">
        <v>0.18680323506160332</v>
      </c>
      <c r="P42" s="29">
        <v>0.19113404641479451</v>
      </c>
      <c r="Q42" s="29">
        <v>0.18548063856345889</v>
      </c>
      <c r="R42" s="29">
        <v>0.18541203067613585</v>
      </c>
      <c r="S42" s="29">
        <v>0.17137081286900396</v>
      </c>
      <c r="T42" s="29">
        <v>0.17135270331845945</v>
      </c>
      <c r="U42" s="29">
        <v>0.17206862590884703</v>
      </c>
      <c r="V42" s="29">
        <v>0.17206586688873662</v>
      </c>
      <c r="W42" s="29">
        <v>0.1565146908846746</v>
      </c>
      <c r="X42" s="29">
        <v>0.15313011142444108</v>
      </c>
      <c r="Y42" s="29">
        <v>0.15494983309485391</v>
      </c>
      <c r="Z42" s="29">
        <v>0.14724796501051995</v>
      </c>
      <c r="AA42" s="29">
        <v>0.14642062000063114</v>
      </c>
      <c r="AB42" s="29">
        <v>0.14018725851335939</v>
      </c>
      <c r="AC42" s="29">
        <v>0.1432541285876574</v>
      </c>
      <c r="AD42" s="29">
        <v>0.14134010474195438</v>
      </c>
      <c r="AE42" s="29">
        <v>0.13773342328482482</v>
      </c>
    </row>
    <row r="43" spans="1:31" s="27" customFormat="1" x14ac:dyDescent="0.35">
      <c r="A43" s="28" t="s">
        <v>131</v>
      </c>
      <c r="B43" s="28" t="s">
        <v>73</v>
      </c>
      <c r="C43" s="29">
        <v>8.2122386445565975E-3</v>
      </c>
      <c r="D43" s="29">
        <v>2.2696391091884961E-2</v>
      </c>
      <c r="E43" s="29">
        <v>2.5742518787967038E-2</v>
      </c>
      <c r="F43" s="29">
        <v>8.1444291400863858E-2</v>
      </c>
      <c r="G43" s="29">
        <v>0.10039117318760941</v>
      </c>
      <c r="H43" s="29">
        <v>0.10494616817785088</v>
      </c>
      <c r="I43" s="29">
        <v>9.0320357077719904E-2</v>
      </c>
      <c r="J43" s="29">
        <v>0.13353071171287892</v>
      </c>
      <c r="K43" s="29">
        <v>7.1276948533789561E-2</v>
      </c>
      <c r="L43" s="29">
        <v>8.3489952247412277E-2</v>
      </c>
      <c r="M43" s="29">
        <v>8.7527303103040729E-2</v>
      </c>
      <c r="N43" s="29">
        <v>0.13344636955304012</v>
      </c>
      <c r="O43" s="29">
        <v>0.11573956238783714</v>
      </c>
      <c r="P43" s="29">
        <v>0.13285095993609208</v>
      </c>
      <c r="Q43" s="29">
        <v>0.1164350743435975</v>
      </c>
      <c r="R43" s="29">
        <v>0.11444208386710886</v>
      </c>
      <c r="S43" s="29">
        <v>0.13300798737547367</v>
      </c>
      <c r="T43" s="29">
        <v>0.13139875805809584</v>
      </c>
      <c r="U43" s="29">
        <v>0.12217400770693865</v>
      </c>
      <c r="V43" s="29">
        <v>0.10895909627286263</v>
      </c>
      <c r="W43" s="29">
        <v>0.13009531456879794</v>
      </c>
      <c r="X43" s="29">
        <v>0.17167763902708347</v>
      </c>
      <c r="Y43" s="29">
        <v>0.16714631629974352</v>
      </c>
      <c r="Z43" s="29">
        <v>0.15398368393879086</v>
      </c>
      <c r="AA43" s="29">
        <v>0.18030849299993984</v>
      </c>
      <c r="AB43" s="29">
        <v>0.18306191370442229</v>
      </c>
      <c r="AC43" s="29">
        <v>0.19227944926336135</v>
      </c>
      <c r="AD43" s="29">
        <v>0.18383697930724532</v>
      </c>
      <c r="AE43" s="29">
        <v>0.14873046683115271</v>
      </c>
    </row>
    <row r="44" spans="1:31" s="27" customFormat="1" x14ac:dyDescent="0.35">
      <c r="A44" s="28" t="s">
        <v>131</v>
      </c>
      <c r="B44" s="28" t="s">
        <v>56</v>
      </c>
      <c r="C44" s="29">
        <v>8.0570788070255486E-2</v>
      </c>
      <c r="D44" s="29">
        <v>8.6927370851665797E-2</v>
      </c>
      <c r="E44" s="29">
        <v>7.9336275796734523E-2</v>
      </c>
      <c r="F44" s="29">
        <v>9.0042965754956503E-2</v>
      </c>
      <c r="G44" s="29">
        <v>0.10777007236202936</v>
      </c>
      <c r="H44" s="29">
        <v>0.10008204055289804</v>
      </c>
      <c r="I44" s="29">
        <v>0.10336110410000161</v>
      </c>
      <c r="J44" s="29">
        <v>0.10074728997453287</v>
      </c>
      <c r="K44" s="29">
        <v>8.8980593247968365E-2</v>
      </c>
      <c r="L44" s="29">
        <v>8.8707477477425467E-2</v>
      </c>
      <c r="M44" s="29">
        <v>8.7856517746148916E-2</v>
      </c>
      <c r="N44" s="29">
        <v>8.9679454303934203E-2</v>
      </c>
      <c r="O44" s="29">
        <v>9.2848522806881037E-2</v>
      </c>
      <c r="P44" s="29">
        <v>9.2662936109101549E-2</v>
      </c>
      <c r="Q44" s="29">
        <v>8.8723254732058832E-2</v>
      </c>
      <c r="R44" s="29">
        <v>8.8695510234445329E-2</v>
      </c>
      <c r="S44" s="29">
        <v>8.1645557579218084E-2</v>
      </c>
      <c r="T44" s="29">
        <v>7.9458453519122951E-2</v>
      </c>
      <c r="U44" s="29">
        <v>8.0275670699831062E-2</v>
      </c>
      <c r="V44" s="29">
        <v>7.8742080103228196E-2</v>
      </c>
      <c r="W44" s="29">
        <v>6.5195304991634326E-2</v>
      </c>
      <c r="X44" s="29">
        <v>6.3220063205703447E-2</v>
      </c>
      <c r="Y44" s="29">
        <v>6.1648357737912711E-2</v>
      </c>
      <c r="Z44" s="29">
        <v>5.8299670369547536E-2</v>
      </c>
      <c r="AA44" s="29">
        <v>5.8225320884537385E-2</v>
      </c>
      <c r="AB44" s="29">
        <v>5.1104765999085172E-2</v>
      </c>
      <c r="AC44" s="29">
        <v>5.2831366202032708E-2</v>
      </c>
      <c r="AD44" s="29">
        <v>4.2850631447063088E-2</v>
      </c>
      <c r="AE44" s="29">
        <v>3.2904491191181162E-2</v>
      </c>
    </row>
    <row r="46" spans="1:31" s="27" customFormat="1" x14ac:dyDescent="0.35"/>
    <row r="47" spans="1:31" s="27" customFormat="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s="27" customFormat="1" x14ac:dyDescent="0.35">
      <c r="A48" s="28" t="s">
        <v>132</v>
      </c>
      <c r="B48" s="28" t="s">
        <v>64</v>
      </c>
      <c r="C48" s="29" t="s">
        <v>169</v>
      </c>
      <c r="D48" s="29" t="s">
        <v>169</v>
      </c>
      <c r="E48" s="29" t="s">
        <v>169</v>
      </c>
      <c r="F48" s="29" t="s">
        <v>169</v>
      </c>
      <c r="G48" s="29" t="s">
        <v>169</v>
      </c>
      <c r="H48" s="29" t="s">
        <v>169</v>
      </c>
      <c r="I48" s="29" t="s">
        <v>169</v>
      </c>
      <c r="J48" s="29" t="s">
        <v>169</v>
      </c>
      <c r="K48" s="29" t="s">
        <v>169</v>
      </c>
      <c r="L48" s="29" t="s">
        <v>169</v>
      </c>
      <c r="M48" s="29" t="s">
        <v>169</v>
      </c>
      <c r="N48" s="29" t="s">
        <v>169</v>
      </c>
      <c r="O48" s="29" t="s">
        <v>169</v>
      </c>
      <c r="P48" s="29" t="s">
        <v>169</v>
      </c>
      <c r="Q48" s="29" t="s">
        <v>169</v>
      </c>
      <c r="R48" s="29" t="s">
        <v>169</v>
      </c>
      <c r="S48" s="29" t="s">
        <v>169</v>
      </c>
      <c r="T48" s="29" t="s">
        <v>169</v>
      </c>
      <c r="U48" s="29" t="s">
        <v>169</v>
      </c>
      <c r="V48" s="29" t="s">
        <v>169</v>
      </c>
      <c r="W48" s="29" t="s">
        <v>169</v>
      </c>
      <c r="X48" s="29" t="s">
        <v>169</v>
      </c>
      <c r="Y48" s="29" t="s">
        <v>169</v>
      </c>
      <c r="Z48" s="29" t="s">
        <v>169</v>
      </c>
      <c r="AA48" s="29" t="s">
        <v>169</v>
      </c>
      <c r="AB48" s="29" t="s">
        <v>169</v>
      </c>
      <c r="AC48" s="29" t="s">
        <v>169</v>
      </c>
      <c r="AD48" s="29" t="s">
        <v>169</v>
      </c>
      <c r="AE48" s="29" t="s">
        <v>169</v>
      </c>
    </row>
    <row r="49" spans="1:31" s="27" customFormat="1" x14ac:dyDescent="0.35">
      <c r="A49" s="28" t="s">
        <v>132</v>
      </c>
      <c r="B49" s="28" t="s">
        <v>71</v>
      </c>
      <c r="C49" s="29">
        <v>0.62250848657305458</v>
      </c>
      <c r="D49" s="29">
        <v>0.53672798638716501</v>
      </c>
      <c r="E49" s="29">
        <v>0.58928954204440376</v>
      </c>
      <c r="F49" s="29">
        <v>0.64578920832187547</v>
      </c>
      <c r="G49" s="29">
        <v>0.67938105558214978</v>
      </c>
      <c r="H49" s="29">
        <v>0.68613987112630404</v>
      </c>
      <c r="I49" s="29">
        <v>0.62781125381675418</v>
      </c>
      <c r="J49" s="29">
        <v>0.64609573724456226</v>
      </c>
      <c r="K49" s="29">
        <v>0.63739479150874701</v>
      </c>
      <c r="L49" s="29">
        <v>0.67654528970401395</v>
      </c>
      <c r="M49" s="29">
        <v>0.63287926230340452</v>
      </c>
      <c r="N49" s="29">
        <v>0.64543811644582072</v>
      </c>
      <c r="O49" s="29">
        <v>0.67119402345261281</v>
      </c>
      <c r="P49" s="29">
        <v>0.66657918410754757</v>
      </c>
      <c r="Q49" s="29">
        <v>0.67753111436581037</v>
      </c>
      <c r="R49" s="29">
        <v>0.66498847867421917</v>
      </c>
      <c r="S49" s="29">
        <v>0.63814268522314788</v>
      </c>
      <c r="T49" s="29">
        <v>0.65629508781474144</v>
      </c>
      <c r="U49" s="29">
        <v>0.58459429543743291</v>
      </c>
      <c r="V49" s="29">
        <v>0.61602405350883149</v>
      </c>
      <c r="W49" s="29">
        <v>0.6642844641556126</v>
      </c>
      <c r="X49" s="29">
        <v>0.65876181978659298</v>
      </c>
      <c r="Y49" s="29">
        <v>0.63082162108776729</v>
      </c>
      <c r="Z49" s="29">
        <v>0.63184286314160376</v>
      </c>
      <c r="AA49" s="29">
        <v>0.60661362644540262</v>
      </c>
      <c r="AB49" s="29">
        <v>0.6442844772158588</v>
      </c>
      <c r="AC49" s="29">
        <v>0.62251923914618845</v>
      </c>
      <c r="AD49" s="29" t="s">
        <v>169</v>
      </c>
      <c r="AE49" s="29" t="s">
        <v>169</v>
      </c>
    </row>
    <row r="50" spans="1:31" s="27" customFormat="1" x14ac:dyDescent="0.35">
      <c r="A50" s="28" t="s">
        <v>132</v>
      </c>
      <c r="B50" s="28" t="s">
        <v>20</v>
      </c>
      <c r="C50" s="29" t="s">
        <v>169</v>
      </c>
      <c r="D50" s="29" t="s">
        <v>169</v>
      </c>
      <c r="E50" s="29" t="s">
        <v>169</v>
      </c>
      <c r="F50" s="29" t="s">
        <v>169</v>
      </c>
      <c r="G50" s="29" t="s">
        <v>169</v>
      </c>
      <c r="H50" s="29" t="s">
        <v>169</v>
      </c>
      <c r="I50" s="29" t="s">
        <v>169</v>
      </c>
      <c r="J50" s="29" t="s">
        <v>169</v>
      </c>
      <c r="K50" s="29" t="s">
        <v>169</v>
      </c>
      <c r="L50" s="29" t="s">
        <v>169</v>
      </c>
      <c r="M50" s="29" t="s">
        <v>169</v>
      </c>
      <c r="N50" s="29" t="s">
        <v>169</v>
      </c>
      <c r="O50" s="29" t="s">
        <v>169</v>
      </c>
      <c r="P50" s="29" t="s">
        <v>169</v>
      </c>
      <c r="Q50" s="29" t="s">
        <v>169</v>
      </c>
      <c r="R50" s="29" t="s">
        <v>169</v>
      </c>
      <c r="S50" s="29" t="s">
        <v>169</v>
      </c>
      <c r="T50" s="29" t="s">
        <v>169</v>
      </c>
      <c r="U50" s="29" t="s">
        <v>169</v>
      </c>
      <c r="V50" s="29" t="s">
        <v>169</v>
      </c>
      <c r="W50" s="29" t="s">
        <v>169</v>
      </c>
      <c r="X50" s="29" t="s">
        <v>169</v>
      </c>
      <c r="Y50" s="29" t="s">
        <v>169</v>
      </c>
      <c r="Z50" s="29" t="s">
        <v>169</v>
      </c>
      <c r="AA50" s="29" t="s">
        <v>169</v>
      </c>
      <c r="AB50" s="29" t="s">
        <v>169</v>
      </c>
      <c r="AC50" s="29" t="s">
        <v>169</v>
      </c>
      <c r="AD50" s="29" t="s">
        <v>169</v>
      </c>
      <c r="AE50" s="29" t="s">
        <v>169</v>
      </c>
    </row>
    <row r="51" spans="1:31" s="27" customFormat="1" x14ac:dyDescent="0.35">
      <c r="A51" s="28" t="s">
        <v>132</v>
      </c>
      <c r="B51" s="28" t="s">
        <v>32</v>
      </c>
      <c r="C51" s="29">
        <v>3.5167625570776257E-4</v>
      </c>
      <c r="D51" s="29">
        <v>7.5918136986301371E-11</v>
      </c>
      <c r="E51" s="29">
        <v>7.5581735159817353E-4</v>
      </c>
      <c r="F51" s="29">
        <v>1.3079695433789954E-3</v>
      </c>
      <c r="G51" s="29">
        <v>2.6279593607305936E-4</v>
      </c>
      <c r="H51" s="29">
        <v>1.2844944748858448E-3</v>
      </c>
      <c r="I51" s="29">
        <v>1.1755147488584452E-3</v>
      </c>
      <c r="J51" s="29">
        <v>1.6114107305936071E-3</v>
      </c>
      <c r="K51" s="29">
        <v>1.0377368264840183E-10</v>
      </c>
      <c r="L51" s="29">
        <v>3.4827100456621008E-4</v>
      </c>
      <c r="M51" s="29">
        <v>6.0489940639269174E-4</v>
      </c>
      <c r="N51" s="29">
        <v>2.0533999999999999E-3</v>
      </c>
      <c r="O51" s="29">
        <v>1.1717127853881279E-3</v>
      </c>
      <c r="P51" s="29">
        <v>4.7018141552511417E-4</v>
      </c>
      <c r="Q51" s="29">
        <v>3.6908815068493151E-3</v>
      </c>
      <c r="R51" s="29">
        <v>3.0862248858447485E-3</v>
      </c>
      <c r="S51" s="29">
        <v>6.6955369863013698E-3</v>
      </c>
      <c r="T51" s="29">
        <v>4.0659552511415524E-3</v>
      </c>
      <c r="U51" s="29" t="s">
        <v>169</v>
      </c>
      <c r="V51" s="29" t="s">
        <v>169</v>
      </c>
      <c r="W51" s="29" t="s">
        <v>169</v>
      </c>
      <c r="X51" s="29" t="s">
        <v>169</v>
      </c>
      <c r="Y51" s="29" t="s">
        <v>169</v>
      </c>
      <c r="Z51" s="29" t="s">
        <v>169</v>
      </c>
      <c r="AA51" s="29" t="s">
        <v>169</v>
      </c>
      <c r="AB51" s="29" t="s">
        <v>169</v>
      </c>
      <c r="AC51" s="29" t="s">
        <v>169</v>
      </c>
      <c r="AD51" s="29" t="s">
        <v>169</v>
      </c>
      <c r="AE51" s="29" t="s">
        <v>169</v>
      </c>
    </row>
    <row r="52" spans="1:31" s="27" customFormat="1" x14ac:dyDescent="0.35">
      <c r="A52" s="28" t="s">
        <v>132</v>
      </c>
      <c r="B52" s="28" t="s">
        <v>66</v>
      </c>
      <c r="C52" s="29">
        <v>2.7490609650036056E-6</v>
      </c>
      <c r="D52" s="29">
        <v>1.4432552451333801E-10</v>
      </c>
      <c r="E52" s="29">
        <v>1.008462048238861E-4</v>
      </c>
      <c r="F52" s="29">
        <v>3.0840855105839343E-5</v>
      </c>
      <c r="G52" s="29">
        <v>1.8469155311223248E-10</v>
      </c>
      <c r="H52" s="29">
        <v>6.0219996440609221E-6</v>
      </c>
      <c r="I52" s="29">
        <v>5.1412453364256193E-5</v>
      </c>
      <c r="J52" s="29">
        <v>2.1007596491228063E-10</v>
      </c>
      <c r="K52" s="29">
        <v>1.9979454818553232E-10</v>
      </c>
      <c r="L52" s="29">
        <v>2.1039447227168945E-6</v>
      </c>
      <c r="M52" s="29">
        <v>2.9002158422294517E-5</v>
      </c>
      <c r="N52" s="29">
        <v>2.6709380819031782E-4</v>
      </c>
      <c r="O52" s="29">
        <v>1.0975019302181619E-4</v>
      </c>
      <c r="P52" s="29">
        <v>2.6723061406287102E-10</v>
      </c>
      <c r="Q52" s="29">
        <v>5.8134736829321869E-4</v>
      </c>
      <c r="R52" s="29">
        <v>7.5544111314312034E-4</v>
      </c>
      <c r="S52" s="29">
        <v>8.0281435590411152E-4</v>
      </c>
      <c r="T52" s="29">
        <v>7.2381909655269163E-4</v>
      </c>
      <c r="U52" s="29">
        <v>2.4581208771444277E-3</v>
      </c>
      <c r="V52" s="29">
        <v>3.0291707800694577E-3</v>
      </c>
      <c r="W52" s="29">
        <v>2.2474552178169179E-3</v>
      </c>
      <c r="X52" s="29">
        <v>6.7715933527460255E-4</v>
      </c>
      <c r="Y52" s="29">
        <v>1.9942670110943634E-3</v>
      </c>
      <c r="Z52" s="29">
        <v>6.1206563912579986E-3</v>
      </c>
      <c r="AA52" s="29">
        <v>6.3301062841018768E-3</v>
      </c>
      <c r="AB52" s="29">
        <v>2.8247989473171226E-3</v>
      </c>
      <c r="AC52" s="29">
        <v>8.0592349180076163E-3</v>
      </c>
      <c r="AD52" s="29">
        <v>0.14694683887554136</v>
      </c>
      <c r="AE52" s="29">
        <v>0.14691528478703342</v>
      </c>
    </row>
    <row r="53" spans="1:31" s="27" customFormat="1" x14ac:dyDescent="0.35">
      <c r="A53" s="28" t="s">
        <v>132</v>
      </c>
      <c r="B53" s="28" t="s">
        <v>65</v>
      </c>
      <c r="C53" s="29">
        <v>0.13887051306586332</v>
      </c>
      <c r="D53" s="29">
        <v>0.13991764771247076</v>
      </c>
      <c r="E53" s="29">
        <v>0.12633628264408051</v>
      </c>
      <c r="F53" s="29">
        <v>0.15506287927426268</v>
      </c>
      <c r="G53" s="29">
        <v>0.15852820262325576</v>
      </c>
      <c r="H53" s="29">
        <v>0.14940993587962814</v>
      </c>
      <c r="I53" s="29">
        <v>0.15065203853807196</v>
      </c>
      <c r="J53" s="29">
        <v>0.18979724890474742</v>
      </c>
      <c r="K53" s="29">
        <v>0.15633198662032552</v>
      </c>
      <c r="L53" s="29">
        <v>0.13352539781998968</v>
      </c>
      <c r="M53" s="29">
        <v>0.13458342516168989</v>
      </c>
      <c r="N53" s="29">
        <v>0.12125601514319047</v>
      </c>
      <c r="O53" s="29">
        <v>0.14848462942499496</v>
      </c>
      <c r="P53" s="29">
        <v>0.15323645580612436</v>
      </c>
      <c r="Q53" s="29">
        <v>0.1446946125820795</v>
      </c>
      <c r="R53" s="29">
        <v>0.14469944115885836</v>
      </c>
      <c r="S53" s="29">
        <v>0.18177987981545846</v>
      </c>
      <c r="T53" s="29">
        <v>0.15052517588860009</v>
      </c>
      <c r="U53" s="29">
        <v>0.12918325390309093</v>
      </c>
      <c r="V53" s="29">
        <v>0.1287393095330695</v>
      </c>
      <c r="W53" s="29">
        <v>0.11684537617216195</v>
      </c>
      <c r="X53" s="29">
        <v>0.14246097094211257</v>
      </c>
      <c r="Y53" s="29">
        <v>0.14747035024415533</v>
      </c>
      <c r="Z53" s="29">
        <v>0.1386737778340236</v>
      </c>
      <c r="AA53" s="29">
        <v>0.13948199984155107</v>
      </c>
      <c r="AB53" s="29">
        <v>0.17422740168449721</v>
      </c>
      <c r="AC53" s="29">
        <v>0.14477796921975217</v>
      </c>
      <c r="AD53" s="29">
        <v>0.12439772702953522</v>
      </c>
      <c r="AE53" s="29">
        <v>0.12417661890563238</v>
      </c>
    </row>
    <row r="54" spans="1:31" s="27" customFormat="1" x14ac:dyDescent="0.35">
      <c r="A54" s="28" t="s">
        <v>132</v>
      </c>
      <c r="B54" s="28" t="s">
        <v>69</v>
      </c>
      <c r="C54" s="29">
        <v>0.3457575912369153</v>
      </c>
      <c r="D54" s="29">
        <v>0.34128509399445794</v>
      </c>
      <c r="E54" s="29">
        <v>0.29418732160233113</v>
      </c>
      <c r="F54" s="29">
        <v>0.32039600806758278</v>
      </c>
      <c r="G54" s="29">
        <v>0.325827234174974</v>
      </c>
      <c r="H54" s="29">
        <v>0.33152287175190803</v>
      </c>
      <c r="I54" s="29">
        <v>0.33050478114868059</v>
      </c>
      <c r="J54" s="29">
        <v>0.29891082767151639</v>
      </c>
      <c r="K54" s="29">
        <v>0.3085308795696744</v>
      </c>
      <c r="L54" s="29">
        <v>0.29230237403959969</v>
      </c>
      <c r="M54" s="29">
        <v>0.32041791262051034</v>
      </c>
      <c r="N54" s="29">
        <v>0.27575150267157367</v>
      </c>
      <c r="O54" s="29">
        <v>0.28599728413635223</v>
      </c>
      <c r="P54" s="29">
        <v>0.28884768477159362</v>
      </c>
      <c r="Q54" s="29">
        <v>0.30443549599539399</v>
      </c>
      <c r="R54" s="29">
        <v>0.31102444727203032</v>
      </c>
      <c r="S54" s="29">
        <v>0.28576039832893735</v>
      </c>
      <c r="T54" s="29">
        <v>0.3063200868391675</v>
      </c>
      <c r="U54" s="29">
        <v>0.30535347254643302</v>
      </c>
      <c r="V54" s="29">
        <v>0.35181972517481702</v>
      </c>
      <c r="W54" s="29">
        <v>0.31094716506623082</v>
      </c>
      <c r="X54" s="29">
        <v>0.31178042598035943</v>
      </c>
      <c r="Y54" s="29">
        <v>0.30630490355358342</v>
      </c>
      <c r="Z54" s="29">
        <v>0.33766755021757799</v>
      </c>
      <c r="AA54" s="29">
        <v>0.34837589958977105</v>
      </c>
      <c r="AB54" s="29">
        <v>0.33367454777680666</v>
      </c>
      <c r="AC54" s="29">
        <v>0.33642857962254202</v>
      </c>
      <c r="AD54" s="29">
        <v>0.30731615292400233</v>
      </c>
      <c r="AE54" s="29">
        <v>0.30312813487656537</v>
      </c>
    </row>
    <row r="55" spans="1:31" s="27" customFormat="1" x14ac:dyDescent="0.35">
      <c r="A55" s="28" t="s">
        <v>132</v>
      </c>
      <c r="B55" s="28" t="s">
        <v>68</v>
      </c>
      <c r="C55" s="29">
        <v>0.27583080411270816</v>
      </c>
      <c r="D55" s="29">
        <v>0.27367320897164193</v>
      </c>
      <c r="E55" s="29">
        <v>0.28189131355643909</v>
      </c>
      <c r="F55" s="29">
        <v>0.27266523147400773</v>
      </c>
      <c r="G55" s="29">
        <v>0.2589769153884196</v>
      </c>
      <c r="H55" s="29">
        <v>0.27212898880121333</v>
      </c>
      <c r="I55" s="29">
        <v>0.27790948535396015</v>
      </c>
      <c r="J55" s="29">
        <v>0.25545943210342109</v>
      </c>
      <c r="K55" s="29">
        <v>0.26573010104211603</v>
      </c>
      <c r="L55" s="29">
        <v>0.26596602485652726</v>
      </c>
      <c r="M55" s="29">
        <v>0.2704763053683869</v>
      </c>
      <c r="N55" s="29">
        <v>0.27583066838349041</v>
      </c>
      <c r="O55" s="29">
        <v>0.26353201898598916</v>
      </c>
      <c r="P55" s="29">
        <v>0.2547836155741679</v>
      </c>
      <c r="Q55" s="29">
        <v>0.26604184880134368</v>
      </c>
      <c r="R55" s="29">
        <v>0.27440222606735376</v>
      </c>
      <c r="S55" s="29">
        <v>0.2532977116179953</v>
      </c>
      <c r="T55" s="29">
        <v>0.26510145540013008</v>
      </c>
      <c r="U55" s="29">
        <v>0.27234624640379756</v>
      </c>
      <c r="V55" s="29">
        <v>0.27291252696768753</v>
      </c>
      <c r="W55" s="29">
        <v>0.28404262529767671</v>
      </c>
      <c r="X55" s="29">
        <v>0.27245405755812668</v>
      </c>
      <c r="Y55" s="29">
        <v>0.25929165725724235</v>
      </c>
      <c r="Z55" s="29">
        <v>0.27793066696394625</v>
      </c>
      <c r="AA55" s="29">
        <v>0.28326620516083845</v>
      </c>
      <c r="AB55" s="29">
        <v>0.26522869788152731</v>
      </c>
      <c r="AC55" s="29">
        <v>0.25794824461952504</v>
      </c>
      <c r="AD55" s="29">
        <v>0.23345571428327161</v>
      </c>
      <c r="AE55" s="29">
        <v>0.22644848801698952</v>
      </c>
    </row>
    <row r="56" spans="1:31" s="27" customFormat="1" x14ac:dyDescent="0.35">
      <c r="A56" s="28" t="s">
        <v>132</v>
      </c>
      <c r="B56" s="28" t="s">
        <v>36</v>
      </c>
      <c r="C56" s="29">
        <v>0.12705857116521449</v>
      </c>
      <c r="D56" s="29">
        <v>3.5215837217658502E-2</v>
      </c>
      <c r="E56" s="29">
        <v>3.8399114745281009E-2</v>
      </c>
      <c r="F56" s="29">
        <v>5.9762954563195525E-2</v>
      </c>
      <c r="G56" s="29">
        <v>6.2091058326173704E-2</v>
      </c>
      <c r="H56" s="29">
        <v>6.5039363793206129E-2</v>
      </c>
      <c r="I56" s="29">
        <v>6.4046072770365503E-2</v>
      </c>
      <c r="J56" s="29">
        <v>5.9788183126323585E-2</v>
      </c>
      <c r="K56" s="29">
        <v>5.6105550761874859E-2</v>
      </c>
      <c r="L56" s="29">
        <v>5.7292315072500419E-2</v>
      </c>
      <c r="M56" s="29">
        <v>5.7824186896016726E-2</v>
      </c>
      <c r="N56" s="29">
        <v>5.9492144743971333E-2</v>
      </c>
      <c r="O56" s="29">
        <v>5.7397497773554164E-2</v>
      </c>
      <c r="P56" s="29">
        <v>5.5417209622562788E-2</v>
      </c>
      <c r="Q56" s="29">
        <v>5.8178496674463467E-2</v>
      </c>
      <c r="R56" s="29">
        <v>5.8337088175788032E-2</v>
      </c>
      <c r="S56" s="29">
        <v>5.4476133930445571E-2</v>
      </c>
      <c r="T56" s="29">
        <v>5.5791520850862572E-2</v>
      </c>
      <c r="U56" s="29">
        <v>8.4566526838838821E-2</v>
      </c>
      <c r="V56" s="29">
        <v>8.3390272365566759E-2</v>
      </c>
      <c r="W56" s="29">
        <v>0.10055285984523971</v>
      </c>
      <c r="X56" s="29">
        <v>0.15269538812592029</v>
      </c>
      <c r="Y56" s="29">
        <v>0.14646556574767061</v>
      </c>
      <c r="Z56" s="29">
        <v>0.1520687164696021</v>
      </c>
      <c r="AA56" s="29">
        <v>0.1509503273275847</v>
      </c>
      <c r="AB56" s="29">
        <v>0.14324529175627349</v>
      </c>
      <c r="AC56" s="29">
        <v>0.14176914697057008</v>
      </c>
      <c r="AD56" s="29">
        <v>0.13073392496769307</v>
      </c>
      <c r="AE56" s="29">
        <v>0.12168252843051114</v>
      </c>
    </row>
    <row r="57" spans="1:31" s="27" customFormat="1" x14ac:dyDescent="0.35">
      <c r="A57" s="28" t="s">
        <v>132</v>
      </c>
      <c r="B57" s="28" t="s">
        <v>73</v>
      </c>
      <c r="C57" s="29" t="s">
        <v>169</v>
      </c>
      <c r="D57" s="29" t="s">
        <v>169</v>
      </c>
      <c r="E57" s="29" t="s">
        <v>169</v>
      </c>
      <c r="F57" s="29" t="s">
        <v>169</v>
      </c>
      <c r="G57" s="29" t="s">
        <v>169</v>
      </c>
      <c r="H57" s="29" t="s">
        <v>169</v>
      </c>
      <c r="I57" s="29" t="s">
        <v>169</v>
      </c>
      <c r="J57" s="29" t="s">
        <v>169</v>
      </c>
      <c r="K57" s="29" t="s">
        <v>169</v>
      </c>
      <c r="L57" s="29" t="s">
        <v>169</v>
      </c>
      <c r="M57" s="29" t="s">
        <v>169</v>
      </c>
      <c r="N57" s="29" t="s">
        <v>169</v>
      </c>
      <c r="O57" s="29" t="s">
        <v>169</v>
      </c>
      <c r="P57" s="29" t="s">
        <v>169</v>
      </c>
      <c r="Q57" s="29" t="s">
        <v>169</v>
      </c>
      <c r="R57" s="29" t="s">
        <v>169</v>
      </c>
      <c r="S57" s="29" t="s">
        <v>169</v>
      </c>
      <c r="T57" s="29">
        <v>0.31245827021362432</v>
      </c>
      <c r="U57" s="29">
        <v>0.30037854238010808</v>
      </c>
      <c r="V57" s="29">
        <v>0.27999576022840794</v>
      </c>
      <c r="W57" s="29">
        <v>0.28587205203676741</v>
      </c>
      <c r="X57" s="29">
        <v>0.27484303827838169</v>
      </c>
      <c r="Y57" s="29">
        <v>0.25246104193685048</v>
      </c>
      <c r="Z57" s="29">
        <v>0.26219102642585429</v>
      </c>
      <c r="AA57" s="29">
        <v>0.2596696018753189</v>
      </c>
      <c r="AB57" s="29">
        <v>0.25332540865662734</v>
      </c>
      <c r="AC57" s="29">
        <v>0.26521417919199769</v>
      </c>
      <c r="AD57" s="29">
        <v>0.22754425842395684</v>
      </c>
      <c r="AE57" s="29">
        <v>0.21066290505260718</v>
      </c>
    </row>
    <row r="58" spans="1:31" s="27" customFormat="1" x14ac:dyDescent="0.35">
      <c r="A58" s="28" t="s">
        <v>132</v>
      </c>
      <c r="B58" s="28" t="s">
        <v>56</v>
      </c>
      <c r="C58" s="29">
        <v>4.723869132064807E-2</v>
      </c>
      <c r="D58" s="29">
        <v>6.1104184524925304E-2</v>
      </c>
      <c r="E58" s="29">
        <v>6.5522209389257749E-2</v>
      </c>
      <c r="F58" s="29">
        <v>0.1025160400061316</v>
      </c>
      <c r="G58" s="29">
        <v>0.11090744062399178</v>
      </c>
      <c r="H58" s="29">
        <v>0.10956305192567135</v>
      </c>
      <c r="I58" s="29">
        <v>0.10852752252704091</v>
      </c>
      <c r="J58" s="29">
        <v>9.9630562741878023E-2</v>
      </c>
      <c r="K58" s="29">
        <v>9.4726548578426689E-2</v>
      </c>
      <c r="L58" s="29">
        <v>9.5965815468888452E-2</v>
      </c>
      <c r="M58" s="29">
        <v>9.7324805129604869E-2</v>
      </c>
      <c r="N58" s="29">
        <v>0.10362508017291099</v>
      </c>
      <c r="O58" s="29">
        <v>0.10030673969342668</v>
      </c>
      <c r="P58" s="29">
        <v>9.9132398477482911E-2</v>
      </c>
      <c r="Q58" s="29">
        <v>9.8511639264302189E-2</v>
      </c>
      <c r="R58" s="29">
        <v>9.6086802773051413E-2</v>
      </c>
      <c r="S58" s="29">
        <v>9.2223726824518445E-2</v>
      </c>
      <c r="T58" s="29">
        <v>9.3342857771391022E-2</v>
      </c>
      <c r="U58" s="29">
        <v>8.3055794022608376E-2</v>
      </c>
      <c r="V58" s="29">
        <v>8.0925981853892145E-2</v>
      </c>
      <c r="W58" s="29">
        <v>6.9096436838416153E-2</v>
      </c>
      <c r="X58" s="29">
        <v>6.8199678359683963E-2</v>
      </c>
      <c r="Y58" s="29">
        <v>6.3567759296523044E-2</v>
      </c>
      <c r="Z58" s="29">
        <v>6.1292654788957797E-2</v>
      </c>
      <c r="AA58" s="29">
        <v>6.0322522518109448E-2</v>
      </c>
      <c r="AB58" s="29">
        <v>5.7594205244196402E-2</v>
      </c>
      <c r="AC58" s="29">
        <v>5.5809598908097002E-2</v>
      </c>
      <c r="AD58" s="29">
        <v>4.1684307539012116E-2</v>
      </c>
      <c r="AE58" s="29">
        <v>3.5442858342987264E-2</v>
      </c>
    </row>
    <row r="60" spans="1:31" s="27" customFormat="1" x14ac:dyDescent="0.35"/>
    <row r="61" spans="1:31" s="27" customFormat="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s="27" customFormat="1" x14ac:dyDescent="0.35">
      <c r="A62" s="28" t="s">
        <v>133</v>
      </c>
      <c r="B62" s="28" t="s">
        <v>64</v>
      </c>
      <c r="C62" s="29" t="s">
        <v>169</v>
      </c>
      <c r="D62" s="29" t="s">
        <v>169</v>
      </c>
      <c r="E62" s="29" t="s">
        <v>169</v>
      </c>
      <c r="F62" s="29" t="s">
        <v>169</v>
      </c>
      <c r="G62" s="29" t="s">
        <v>169</v>
      </c>
      <c r="H62" s="29" t="s">
        <v>169</v>
      </c>
      <c r="I62" s="29" t="s">
        <v>169</v>
      </c>
      <c r="J62" s="29" t="s">
        <v>169</v>
      </c>
      <c r="K62" s="29" t="s">
        <v>169</v>
      </c>
      <c r="L62" s="29" t="s">
        <v>169</v>
      </c>
      <c r="M62" s="29" t="s">
        <v>169</v>
      </c>
      <c r="N62" s="29" t="s">
        <v>169</v>
      </c>
      <c r="O62" s="29" t="s">
        <v>169</v>
      </c>
      <c r="P62" s="29" t="s">
        <v>169</v>
      </c>
      <c r="Q62" s="29" t="s">
        <v>169</v>
      </c>
      <c r="R62" s="29" t="s">
        <v>169</v>
      </c>
      <c r="S62" s="29" t="s">
        <v>169</v>
      </c>
      <c r="T62" s="29" t="s">
        <v>169</v>
      </c>
      <c r="U62" s="29" t="s">
        <v>169</v>
      </c>
      <c r="V62" s="29" t="s">
        <v>169</v>
      </c>
      <c r="W62" s="29" t="s">
        <v>169</v>
      </c>
      <c r="X62" s="29" t="s">
        <v>169</v>
      </c>
      <c r="Y62" s="29" t="s">
        <v>169</v>
      </c>
      <c r="Z62" s="29" t="s">
        <v>169</v>
      </c>
      <c r="AA62" s="29" t="s">
        <v>169</v>
      </c>
      <c r="AB62" s="29" t="s">
        <v>169</v>
      </c>
      <c r="AC62" s="29" t="s">
        <v>169</v>
      </c>
      <c r="AD62" s="29" t="s">
        <v>169</v>
      </c>
      <c r="AE62" s="29" t="s">
        <v>169</v>
      </c>
    </row>
    <row r="63" spans="1:31" s="27" customFormat="1" x14ac:dyDescent="0.35">
      <c r="A63" s="28" t="s">
        <v>133</v>
      </c>
      <c r="B63" s="28" t="s">
        <v>71</v>
      </c>
      <c r="C63" s="29" t="s">
        <v>169</v>
      </c>
      <c r="D63" s="29" t="s">
        <v>169</v>
      </c>
      <c r="E63" s="29" t="s">
        <v>169</v>
      </c>
      <c r="F63" s="29" t="s">
        <v>169</v>
      </c>
      <c r="G63" s="29" t="s">
        <v>169</v>
      </c>
      <c r="H63" s="29" t="s">
        <v>169</v>
      </c>
      <c r="I63" s="29" t="s">
        <v>169</v>
      </c>
      <c r="J63" s="29" t="s">
        <v>169</v>
      </c>
      <c r="K63" s="29" t="s">
        <v>169</v>
      </c>
      <c r="L63" s="29" t="s">
        <v>169</v>
      </c>
      <c r="M63" s="29" t="s">
        <v>169</v>
      </c>
      <c r="N63" s="29" t="s">
        <v>169</v>
      </c>
      <c r="O63" s="29" t="s">
        <v>169</v>
      </c>
      <c r="P63" s="29" t="s">
        <v>169</v>
      </c>
      <c r="Q63" s="29" t="s">
        <v>169</v>
      </c>
      <c r="R63" s="29" t="s">
        <v>169</v>
      </c>
      <c r="S63" s="29" t="s">
        <v>169</v>
      </c>
      <c r="T63" s="29" t="s">
        <v>169</v>
      </c>
      <c r="U63" s="29" t="s">
        <v>169</v>
      </c>
      <c r="V63" s="29" t="s">
        <v>169</v>
      </c>
      <c r="W63" s="29" t="s">
        <v>169</v>
      </c>
      <c r="X63" s="29" t="s">
        <v>169</v>
      </c>
      <c r="Y63" s="29" t="s">
        <v>169</v>
      </c>
      <c r="Z63" s="29" t="s">
        <v>169</v>
      </c>
      <c r="AA63" s="29" t="s">
        <v>169</v>
      </c>
      <c r="AB63" s="29" t="s">
        <v>169</v>
      </c>
      <c r="AC63" s="29" t="s">
        <v>169</v>
      </c>
      <c r="AD63" s="29" t="s">
        <v>169</v>
      </c>
      <c r="AE63" s="29" t="s">
        <v>169</v>
      </c>
    </row>
    <row r="64" spans="1:31" s="27" customFormat="1" x14ac:dyDescent="0.35">
      <c r="A64" s="28" t="s">
        <v>133</v>
      </c>
      <c r="B64" s="28" t="s">
        <v>20</v>
      </c>
      <c r="C64" s="29">
        <v>0.17949787972743125</v>
      </c>
      <c r="D64" s="29">
        <v>0.17949787972695183</v>
      </c>
      <c r="E64" s="29">
        <v>9.9652644707813737E-2</v>
      </c>
      <c r="F64" s="29">
        <v>9.6999996043313719E-2</v>
      </c>
      <c r="G64" s="29">
        <v>9.6999996053257473E-2</v>
      </c>
      <c r="H64" s="29">
        <v>9.6999996047439391E-2</v>
      </c>
      <c r="I64" s="29">
        <v>9.7265755522579309E-2</v>
      </c>
      <c r="J64" s="29">
        <v>9.69999960892583E-2</v>
      </c>
      <c r="K64" s="29">
        <v>9.6999996085028295E-2</v>
      </c>
      <c r="L64" s="29">
        <v>9.6999996087379609E-2</v>
      </c>
      <c r="M64" s="29">
        <v>9.7265755549692801E-2</v>
      </c>
      <c r="N64" s="29">
        <v>9.6999996166248756E-2</v>
      </c>
      <c r="O64" s="29">
        <v>9.6999996156660495E-2</v>
      </c>
      <c r="P64" s="29">
        <v>9.6999996204226918E-2</v>
      </c>
      <c r="Q64" s="29">
        <v>9.7265755648818564E-2</v>
      </c>
      <c r="R64" s="29">
        <v>9.6999996217180681E-2</v>
      </c>
      <c r="S64" s="29" t="s">
        <v>169</v>
      </c>
      <c r="T64" s="29" t="s">
        <v>169</v>
      </c>
      <c r="U64" s="29" t="s">
        <v>169</v>
      </c>
      <c r="V64" s="29" t="s">
        <v>169</v>
      </c>
      <c r="W64" s="29" t="s">
        <v>169</v>
      </c>
      <c r="X64" s="29" t="s">
        <v>169</v>
      </c>
      <c r="Y64" s="29" t="s">
        <v>169</v>
      </c>
      <c r="Z64" s="29" t="s">
        <v>169</v>
      </c>
      <c r="AA64" s="29" t="s">
        <v>169</v>
      </c>
      <c r="AB64" s="29" t="s">
        <v>169</v>
      </c>
      <c r="AC64" s="29" t="s">
        <v>169</v>
      </c>
      <c r="AD64" s="29" t="s">
        <v>169</v>
      </c>
      <c r="AE64" s="29" t="s">
        <v>169</v>
      </c>
    </row>
    <row r="65" spans="1:31" s="27" customFormat="1" x14ac:dyDescent="0.35">
      <c r="A65" s="28" t="s">
        <v>133</v>
      </c>
      <c r="B65" s="28" t="s">
        <v>32</v>
      </c>
      <c r="C65" s="29">
        <v>9.0281820776255711E-2</v>
      </c>
      <c r="D65" s="29">
        <v>9.3906184360730602E-2</v>
      </c>
      <c r="E65" s="29">
        <v>8.7503059360730606E-2</v>
      </c>
      <c r="F65" s="29">
        <v>1.1639999999999987E-2</v>
      </c>
      <c r="G65" s="29">
        <v>1.1639999999999987E-2</v>
      </c>
      <c r="H65" s="29">
        <v>1.1639999999999987E-2</v>
      </c>
      <c r="I65" s="29">
        <v>1.1671890696347033E-2</v>
      </c>
      <c r="J65" s="29">
        <v>1.1639999999999987E-2</v>
      </c>
      <c r="K65" s="29">
        <v>1.1639999999999987E-2</v>
      </c>
      <c r="L65" s="29">
        <v>1.1639999999999987E-2</v>
      </c>
      <c r="M65" s="29">
        <v>1.1671890696347033E-2</v>
      </c>
      <c r="N65" s="29">
        <v>1.1639999999999987E-2</v>
      </c>
      <c r="O65" s="29">
        <v>1.1639999999999987E-2</v>
      </c>
      <c r="P65" s="29">
        <v>1.1639999999999987E-2</v>
      </c>
      <c r="Q65" s="29" t="s">
        <v>169</v>
      </c>
      <c r="R65" s="29" t="s">
        <v>169</v>
      </c>
      <c r="S65" s="29" t="s">
        <v>169</v>
      </c>
      <c r="T65" s="29" t="s">
        <v>169</v>
      </c>
      <c r="U65" s="29" t="s">
        <v>169</v>
      </c>
      <c r="V65" s="29" t="s">
        <v>169</v>
      </c>
      <c r="W65" s="29" t="s">
        <v>169</v>
      </c>
      <c r="X65" s="29" t="s">
        <v>169</v>
      </c>
      <c r="Y65" s="29" t="s">
        <v>169</v>
      </c>
      <c r="Z65" s="29" t="s">
        <v>169</v>
      </c>
      <c r="AA65" s="29" t="s">
        <v>169</v>
      </c>
      <c r="AB65" s="29" t="s">
        <v>169</v>
      </c>
      <c r="AC65" s="29" t="s">
        <v>169</v>
      </c>
      <c r="AD65" s="29" t="s">
        <v>169</v>
      </c>
      <c r="AE65" s="29" t="s">
        <v>169</v>
      </c>
    </row>
    <row r="66" spans="1:31" s="27" customFormat="1" x14ac:dyDescent="0.35">
      <c r="A66" s="28" t="s">
        <v>133</v>
      </c>
      <c r="B66" s="28" t="s">
        <v>66</v>
      </c>
      <c r="C66" s="29">
        <v>1.8601073874974679E-3</v>
      </c>
      <c r="D66" s="29">
        <v>1.1269601013177046E-3</v>
      </c>
      <c r="E66" s="29">
        <v>5.1254636775692622E-3</v>
      </c>
      <c r="F66" s="29">
        <v>5.5153823766672209E-4</v>
      </c>
      <c r="G66" s="29">
        <v>3.2916678041590219E-4</v>
      </c>
      <c r="H66" s="29">
        <v>7.1875352538477619E-4</v>
      </c>
      <c r="I66" s="29">
        <v>4.666131682614981E-4</v>
      </c>
      <c r="J66" s="29">
        <v>9.6574806014774095E-4</v>
      </c>
      <c r="K66" s="29">
        <v>5.0559496929037811E-10</v>
      </c>
      <c r="L66" s="29">
        <v>2.1494647814572341E-4</v>
      </c>
      <c r="M66" s="29">
        <v>2.1409430584892354E-4</v>
      </c>
      <c r="N66" s="29">
        <v>1.6113455535808089E-3</v>
      </c>
      <c r="O66" s="29">
        <v>6.5701943354020916E-4</v>
      </c>
      <c r="P66" s="29">
        <v>6.5953466415317346E-4</v>
      </c>
      <c r="Q66" s="29">
        <v>5.6255171302819866E-3</v>
      </c>
      <c r="R66" s="29">
        <v>4.6832077880494529E-3</v>
      </c>
      <c r="S66" s="29">
        <v>1.4631266449333344E-2</v>
      </c>
      <c r="T66" s="29">
        <v>2.9936591293671735E-2</v>
      </c>
      <c r="U66" s="29">
        <v>6.6299246731484324E-2</v>
      </c>
      <c r="V66" s="29">
        <v>8.602209344806272E-2</v>
      </c>
      <c r="W66" s="29">
        <v>5.1455673910487637E-2</v>
      </c>
      <c r="X66" s="29">
        <v>5.2553692308468937E-2</v>
      </c>
      <c r="Y66" s="29">
        <v>0.13164750582121931</v>
      </c>
      <c r="Z66" s="29">
        <v>2.4756742610345623E-2</v>
      </c>
      <c r="AA66" s="29">
        <v>2.1733135825519535E-2</v>
      </c>
      <c r="AB66" s="29">
        <v>2.8570790240555418E-2</v>
      </c>
      <c r="AC66" s="29">
        <v>5.5128495145343084E-2</v>
      </c>
      <c r="AD66" s="29">
        <v>0.11625704271175194</v>
      </c>
      <c r="AE66" s="29">
        <v>0.11009123678000635</v>
      </c>
    </row>
    <row r="67" spans="1:31" s="27" customFormat="1" x14ac:dyDescent="0.35">
      <c r="A67" s="28" t="s">
        <v>133</v>
      </c>
      <c r="B67" s="28" t="s">
        <v>65</v>
      </c>
      <c r="C67" s="29" t="s">
        <v>169</v>
      </c>
      <c r="D67" s="29" t="s">
        <v>169</v>
      </c>
      <c r="E67" s="29" t="s">
        <v>169</v>
      </c>
      <c r="F67" s="29" t="s">
        <v>169</v>
      </c>
      <c r="G67" s="29" t="s">
        <v>169</v>
      </c>
      <c r="H67" s="29" t="s">
        <v>169</v>
      </c>
      <c r="I67" s="29" t="s">
        <v>169</v>
      </c>
      <c r="J67" s="29" t="s">
        <v>169</v>
      </c>
      <c r="K67" s="29" t="s">
        <v>169</v>
      </c>
      <c r="L67" s="29" t="s">
        <v>169</v>
      </c>
      <c r="M67" s="29" t="s">
        <v>169</v>
      </c>
      <c r="N67" s="29" t="s">
        <v>169</v>
      </c>
      <c r="O67" s="29" t="s">
        <v>169</v>
      </c>
      <c r="P67" s="29" t="s">
        <v>169</v>
      </c>
      <c r="Q67" s="29" t="s">
        <v>169</v>
      </c>
      <c r="R67" s="29" t="s">
        <v>169</v>
      </c>
      <c r="S67" s="29" t="s">
        <v>169</v>
      </c>
      <c r="T67" s="29" t="s">
        <v>169</v>
      </c>
      <c r="U67" s="29" t="s">
        <v>169</v>
      </c>
      <c r="V67" s="29" t="s">
        <v>169</v>
      </c>
      <c r="W67" s="29" t="s">
        <v>169</v>
      </c>
      <c r="X67" s="29" t="s">
        <v>169</v>
      </c>
      <c r="Y67" s="29" t="s">
        <v>169</v>
      </c>
      <c r="Z67" s="29" t="s">
        <v>169</v>
      </c>
      <c r="AA67" s="29" t="s">
        <v>169</v>
      </c>
      <c r="AB67" s="29" t="s">
        <v>169</v>
      </c>
      <c r="AC67" s="29" t="s">
        <v>169</v>
      </c>
      <c r="AD67" s="29" t="s">
        <v>169</v>
      </c>
      <c r="AE67" s="29" t="s">
        <v>169</v>
      </c>
    </row>
    <row r="68" spans="1:31" s="27" customFormat="1" x14ac:dyDescent="0.35">
      <c r="A68" s="28" t="s">
        <v>133</v>
      </c>
      <c r="B68" s="28" t="s">
        <v>69</v>
      </c>
      <c r="C68" s="29">
        <v>0.33679103274079081</v>
      </c>
      <c r="D68" s="29">
        <v>0.32302457412712549</v>
      </c>
      <c r="E68" s="29">
        <v>0.28951964893710974</v>
      </c>
      <c r="F68" s="29">
        <v>0.33853306372944675</v>
      </c>
      <c r="G68" s="29">
        <v>0.3311747160427051</v>
      </c>
      <c r="H68" s="29">
        <v>0.36642955813960171</v>
      </c>
      <c r="I68" s="29">
        <v>0.37001055238610076</v>
      </c>
      <c r="J68" s="29">
        <v>0.34425867752574263</v>
      </c>
      <c r="K68" s="29">
        <v>0.34831087358948665</v>
      </c>
      <c r="L68" s="29">
        <v>0.35254685892308829</v>
      </c>
      <c r="M68" s="29">
        <v>0.35313767965914417</v>
      </c>
      <c r="N68" s="29">
        <v>0.3147261920364598</v>
      </c>
      <c r="O68" s="29">
        <v>0.3227843936017929</v>
      </c>
      <c r="P68" s="29">
        <v>0.31021661145077511</v>
      </c>
      <c r="Q68" s="29">
        <v>0.34838461374823587</v>
      </c>
      <c r="R68" s="29">
        <v>0.35605303162890029</v>
      </c>
      <c r="S68" s="29">
        <v>0.35525436484187245</v>
      </c>
      <c r="T68" s="29">
        <v>0.36000082609481709</v>
      </c>
      <c r="U68" s="29">
        <v>0.36152654181329891</v>
      </c>
      <c r="V68" s="29">
        <v>0.38278765951602545</v>
      </c>
      <c r="W68" s="29">
        <v>0.34569896390157984</v>
      </c>
      <c r="X68" s="29">
        <v>0.33455467218958845</v>
      </c>
      <c r="Y68" s="29">
        <v>0.3173786271268994</v>
      </c>
      <c r="Z68" s="29">
        <v>0.3607690455201224</v>
      </c>
      <c r="AA68" s="29">
        <v>0.36209297461922685</v>
      </c>
      <c r="AB68" s="29">
        <v>0.3550790985496603</v>
      </c>
      <c r="AC68" s="29">
        <v>0.33991814972380602</v>
      </c>
      <c r="AD68" s="29">
        <v>0.30874791616524389</v>
      </c>
      <c r="AE68" s="29">
        <v>0.31879431189538959</v>
      </c>
    </row>
    <row r="69" spans="1:31" s="27" customFormat="1" x14ac:dyDescent="0.35">
      <c r="A69" s="28" t="s">
        <v>133</v>
      </c>
      <c r="B69" s="28" t="s">
        <v>68</v>
      </c>
      <c r="C69" s="29">
        <v>0.30545620701303733</v>
      </c>
      <c r="D69" s="29">
        <v>0.29091508349961498</v>
      </c>
      <c r="E69" s="29">
        <v>0.29014995837294916</v>
      </c>
      <c r="F69" s="29">
        <v>0.28194405272314638</v>
      </c>
      <c r="G69" s="29">
        <v>0.27508561469113185</v>
      </c>
      <c r="H69" s="29">
        <v>0.28163275381390857</v>
      </c>
      <c r="I69" s="29">
        <v>0.29034644204384197</v>
      </c>
      <c r="J69" s="29">
        <v>0.27558894405343193</v>
      </c>
      <c r="K69" s="29">
        <v>0.2869167927743741</v>
      </c>
      <c r="L69" s="29">
        <v>0.28799322795772581</v>
      </c>
      <c r="M69" s="29">
        <v>0.29124321898552324</v>
      </c>
      <c r="N69" s="29">
        <v>0.29403643678680452</v>
      </c>
      <c r="O69" s="29">
        <v>0.28049345060291037</v>
      </c>
      <c r="P69" s="29">
        <v>0.27482668342487782</v>
      </c>
      <c r="Q69" s="29">
        <v>0.27943325975360656</v>
      </c>
      <c r="R69" s="29">
        <v>0.28960877228897219</v>
      </c>
      <c r="S69" s="29">
        <v>0.27436334947830504</v>
      </c>
      <c r="T69" s="29">
        <v>0.28648616511195341</v>
      </c>
      <c r="U69" s="29">
        <v>0.29032473886354637</v>
      </c>
      <c r="V69" s="29">
        <v>0.2910845324928103</v>
      </c>
      <c r="W69" s="29">
        <v>0.2960974276862518</v>
      </c>
      <c r="X69" s="29">
        <v>0.2797534893345216</v>
      </c>
      <c r="Y69" s="29">
        <v>0.26057136965312605</v>
      </c>
      <c r="Z69" s="29">
        <v>0.26249735488665055</v>
      </c>
      <c r="AA69" s="29">
        <v>0.26131866790771086</v>
      </c>
      <c r="AB69" s="29">
        <v>0.23896609518206421</v>
      </c>
      <c r="AC69" s="29">
        <v>0.2088128605038389</v>
      </c>
      <c r="AD69" s="29">
        <v>0.18793156879113665</v>
      </c>
      <c r="AE69" s="29">
        <v>0.18531832022997272</v>
      </c>
    </row>
    <row r="70" spans="1:31" s="27" customFormat="1" x14ac:dyDescent="0.35">
      <c r="A70" s="28" t="s">
        <v>133</v>
      </c>
      <c r="B70" s="28" t="s">
        <v>36</v>
      </c>
      <c r="C70" s="29">
        <v>4.7394109244828488E-2</v>
      </c>
      <c r="D70" s="29">
        <v>4.3952118977536078E-2</v>
      </c>
      <c r="E70" s="29">
        <v>5.8243668655871307E-2</v>
      </c>
      <c r="F70" s="29">
        <v>6.2062253793656312E-2</v>
      </c>
      <c r="G70" s="29">
        <v>6.5384407649025283E-2</v>
      </c>
      <c r="H70" s="29">
        <v>6.7032267198097392E-2</v>
      </c>
      <c r="I70" s="29">
        <v>6.594285684749944E-2</v>
      </c>
      <c r="J70" s="29">
        <v>6.3314905415888731E-2</v>
      </c>
      <c r="K70" s="29">
        <v>5.6870319658397367E-2</v>
      </c>
      <c r="L70" s="29">
        <v>6.8248642271851262E-2</v>
      </c>
      <c r="M70" s="29">
        <v>6.6881273442548586E-2</v>
      </c>
      <c r="N70" s="29">
        <v>6.6891335626050874E-2</v>
      </c>
      <c r="O70" s="29">
        <v>6.8434391998307892E-2</v>
      </c>
      <c r="P70" s="29">
        <v>6.3272013166503799E-2</v>
      </c>
      <c r="Q70" s="29">
        <v>6.3174630539270166E-2</v>
      </c>
      <c r="R70" s="29">
        <v>6.3715756094832585E-2</v>
      </c>
      <c r="S70" s="29">
        <v>6.3540251689665067E-2</v>
      </c>
      <c r="T70" s="29">
        <v>6.4222992975312032E-2</v>
      </c>
      <c r="U70" s="29">
        <v>6.1137224929261796E-2</v>
      </c>
      <c r="V70" s="29">
        <v>5.7962037695989344E-2</v>
      </c>
      <c r="W70" s="29">
        <v>0.12744607544892661</v>
      </c>
      <c r="X70" s="29">
        <v>0.12664812471608969</v>
      </c>
      <c r="Y70" s="29">
        <v>0.12669530749344424</v>
      </c>
      <c r="Z70" s="29">
        <v>0.12814894022327769</v>
      </c>
      <c r="AA70" s="29">
        <v>0.13081304942332675</v>
      </c>
      <c r="AB70" s="29">
        <v>0.12811186152424395</v>
      </c>
      <c r="AC70" s="29">
        <v>0.1272811208821564</v>
      </c>
      <c r="AD70" s="29">
        <v>0.12172405728119513</v>
      </c>
      <c r="AE70" s="29">
        <v>0.108625618617832</v>
      </c>
    </row>
    <row r="71" spans="1:31" s="27" customFormat="1" x14ac:dyDescent="0.35">
      <c r="A71" s="28" t="s">
        <v>133</v>
      </c>
      <c r="B71" s="28" t="s">
        <v>73</v>
      </c>
      <c r="C71" s="29" t="s">
        <v>169</v>
      </c>
      <c r="D71" s="29" t="s">
        <v>169</v>
      </c>
      <c r="E71" s="29" t="s">
        <v>169</v>
      </c>
      <c r="F71" s="29" t="s">
        <v>169</v>
      </c>
      <c r="G71" s="29" t="s">
        <v>169</v>
      </c>
      <c r="H71" s="29" t="s">
        <v>169</v>
      </c>
      <c r="I71" s="29" t="s">
        <v>169</v>
      </c>
      <c r="J71" s="29" t="s">
        <v>169</v>
      </c>
      <c r="K71" s="29" t="s">
        <v>169</v>
      </c>
      <c r="L71" s="29" t="s">
        <v>169</v>
      </c>
      <c r="M71" s="29" t="s">
        <v>169</v>
      </c>
      <c r="N71" s="29" t="s">
        <v>169</v>
      </c>
      <c r="O71" s="29" t="s">
        <v>169</v>
      </c>
      <c r="P71" s="29" t="s">
        <v>169</v>
      </c>
      <c r="Q71" s="29" t="s">
        <v>169</v>
      </c>
      <c r="R71" s="29" t="s">
        <v>169</v>
      </c>
      <c r="S71" s="29" t="s">
        <v>169</v>
      </c>
      <c r="T71" s="29" t="s">
        <v>169</v>
      </c>
      <c r="U71" s="29" t="s">
        <v>169</v>
      </c>
      <c r="V71" s="29" t="s">
        <v>169</v>
      </c>
      <c r="W71" s="29" t="s">
        <v>169</v>
      </c>
      <c r="X71" s="29" t="s">
        <v>169</v>
      </c>
      <c r="Y71" s="29" t="s">
        <v>169</v>
      </c>
      <c r="Z71" s="29" t="s">
        <v>169</v>
      </c>
      <c r="AA71" s="29" t="s">
        <v>169</v>
      </c>
      <c r="AB71" s="29" t="s">
        <v>169</v>
      </c>
      <c r="AC71" s="29" t="s">
        <v>169</v>
      </c>
      <c r="AD71" s="29" t="s">
        <v>169</v>
      </c>
      <c r="AE71" s="29" t="s">
        <v>169</v>
      </c>
    </row>
    <row r="72" spans="1:31" s="27" customFormat="1" x14ac:dyDescent="0.35">
      <c r="A72" s="28" t="s">
        <v>133</v>
      </c>
      <c r="B72" s="28" t="s">
        <v>56</v>
      </c>
      <c r="C72" s="29">
        <v>8.5387938405777117E-2</v>
      </c>
      <c r="D72" s="29">
        <v>7.7697729159950643E-2</v>
      </c>
      <c r="E72" s="29">
        <v>9.7612280821448974E-2</v>
      </c>
      <c r="F72" s="29">
        <v>0.10008898436090786</v>
      </c>
      <c r="G72" s="29">
        <v>0.10610927187603537</v>
      </c>
      <c r="H72" s="29">
        <v>0.10334790626526701</v>
      </c>
      <c r="I72" s="29">
        <v>0.10245451242305875</v>
      </c>
      <c r="J72" s="29">
        <v>9.7357681020984674E-2</v>
      </c>
      <c r="K72" s="29">
        <v>9.0653047859010502E-2</v>
      </c>
      <c r="L72" s="29">
        <v>9.1408328644147455E-2</v>
      </c>
      <c r="M72" s="29">
        <v>8.9528456260607139E-2</v>
      </c>
      <c r="N72" s="29">
        <v>9.0101114739595478E-2</v>
      </c>
      <c r="O72" s="29">
        <v>9.0475422606116532E-2</v>
      </c>
      <c r="P72" s="29">
        <v>8.9365496994451163E-2</v>
      </c>
      <c r="Q72" s="29">
        <v>8.8243140114745031E-2</v>
      </c>
      <c r="R72" s="29">
        <v>8.8169556278977351E-2</v>
      </c>
      <c r="S72" s="29">
        <v>8.9255099611746172E-2</v>
      </c>
      <c r="T72" s="29">
        <v>8.8749017530587213E-2</v>
      </c>
      <c r="U72" s="29">
        <v>8.2619160105267014E-2</v>
      </c>
      <c r="V72" s="29">
        <v>8.0108549088108855E-2</v>
      </c>
      <c r="W72" s="29">
        <v>5.9696737046236667E-2</v>
      </c>
      <c r="X72" s="29">
        <v>5.910738444255776E-2</v>
      </c>
      <c r="Y72" s="29">
        <v>5.7810014459714218E-2</v>
      </c>
      <c r="Z72" s="29">
        <v>5.6061670979420962E-2</v>
      </c>
      <c r="AA72" s="29">
        <v>5.7903922065200099E-2</v>
      </c>
      <c r="AB72" s="29">
        <v>5.5288183650939307E-2</v>
      </c>
      <c r="AC72" s="29">
        <v>5.5037550304952144E-2</v>
      </c>
      <c r="AD72" s="29">
        <v>4.4892431535142815E-2</v>
      </c>
      <c r="AE72" s="29">
        <v>3.5693237827627712E-2</v>
      </c>
    </row>
    <row r="74" spans="1:31" s="27" customFormat="1" x14ac:dyDescent="0.35"/>
    <row r="75" spans="1:31" s="27" customFormat="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s="27" customFormat="1" x14ac:dyDescent="0.35">
      <c r="A76" s="28" t="s">
        <v>134</v>
      </c>
      <c r="B76" s="28" t="s">
        <v>64</v>
      </c>
      <c r="C76" s="29" t="s">
        <v>169</v>
      </c>
      <c r="D76" s="29" t="s">
        <v>169</v>
      </c>
      <c r="E76" s="29" t="s">
        <v>169</v>
      </c>
      <c r="F76" s="29" t="s">
        <v>169</v>
      </c>
      <c r="G76" s="29" t="s">
        <v>169</v>
      </c>
      <c r="H76" s="29" t="s">
        <v>169</v>
      </c>
      <c r="I76" s="29" t="s">
        <v>169</v>
      </c>
      <c r="J76" s="29" t="s">
        <v>169</v>
      </c>
      <c r="K76" s="29" t="s">
        <v>169</v>
      </c>
      <c r="L76" s="29" t="s">
        <v>169</v>
      </c>
      <c r="M76" s="29" t="s">
        <v>169</v>
      </c>
      <c r="N76" s="29" t="s">
        <v>169</v>
      </c>
      <c r="O76" s="29" t="s">
        <v>169</v>
      </c>
      <c r="P76" s="29" t="s">
        <v>169</v>
      </c>
      <c r="Q76" s="29" t="s">
        <v>169</v>
      </c>
      <c r="R76" s="29" t="s">
        <v>169</v>
      </c>
      <c r="S76" s="29" t="s">
        <v>169</v>
      </c>
      <c r="T76" s="29" t="s">
        <v>169</v>
      </c>
      <c r="U76" s="29" t="s">
        <v>169</v>
      </c>
      <c r="V76" s="29" t="s">
        <v>169</v>
      </c>
      <c r="W76" s="29" t="s">
        <v>169</v>
      </c>
      <c r="X76" s="29" t="s">
        <v>169</v>
      </c>
      <c r="Y76" s="29" t="s">
        <v>169</v>
      </c>
      <c r="Z76" s="29" t="s">
        <v>169</v>
      </c>
      <c r="AA76" s="29" t="s">
        <v>169</v>
      </c>
      <c r="AB76" s="29" t="s">
        <v>169</v>
      </c>
      <c r="AC76" s="29" t="s">
        <v>169</v>
      </c>
      <c r="AD76" s="29" t="s">
        <v>169</v>
      </c>
      <c r="AE76" s="29" t="s">
        <v>169</v>
      </c>
    </row>
    <row r="77" spans="1:31" s="27" customFormat="1" x14ac:dyDescent="0.35">
      <c r="A77" s="28" t="s">
        <v>134</v>
      </c>
      <c r="B77" s="28" t="s">
        <v>71</v>
      </c>
      <c r="C77" s="29" t="s">
        <v>169</v>
      </c>
      <c r="D77" s="29" t="s">
        <v>169</v>
      </c>
      <c r="E77" s="29" t="s">
        <v>169</v>
      </c>
      <c r="F77" s="29" t="s">
        <v>169</v>
      </c>
      <c r="G77" s="29" t="s">
        <v>169</v>
      </c>
      <c r="H77" s="29" t="s">
        <v>169</v>
      </c>
      <c r="I77" s="29" t="s">
        <v>169</v>
      </c>
      <c r="J77" s="29" t="s">
        <v>169</v>
      </c>
      <c r="K77" s="29" t="s">
        <v>169</v>
      </c>
      <c r="L77" s="29" t="s">
        <v>169</v>
      </c>
      <c r="M77" s="29" t="s">
        <v>169</v>
      </c>
      <c r="N77" s="29" t="s">
        <v>169</v>
      </c>
      <c r="O77" s="29" t="s">
        <v>169</v>
      </c>
      <c r="P77" s="29" t="s">
        <v>169</v>
      </c>
      <c r="Q77" s="29" t="s">
        <v>169</v>
      </c>
      <c r="R77" s="29" t="s">
        <v>169</v>
      </c>
      <c r="S77" s="29" t="s">
        <v>169</v>
      </c>
      <c r="T77" s="29" t="s">
        <v>169</v>
      </c>
      <c r="U77" s="29" t="s">
        <v>169</v>
      </c>
      <c r="V77" s="29" t="s">
        <v>169</v>
      </c>
      <c r="W77" s="29" t="s">
        <v>169</v>
      </c>
      <c r="X77" s="29" t="s">
        <v>169</v>
      </c>
      <c r="Y77" s="29" t="s">
        <v>169</v>
      </c>
      <c r="Z77" s="29" t="s">
        <v>169</v>
      </c>
      <c r="AA77" s="29" t="s">
        <v>169</v>
      </c>
      <c r="AB77" s="29" t="s">
        <v>169</v>
      </c>
      <c r="AC77" s="29" t="s">
        <v>169</v>
      </c>
      <c r="AD77" s="29" t="s">
        <v>169</v>
      </c>
      <c r="AE77" s="29" t="s">
        <v>169</v>
      </c>
    </row>
    <row r="78" spans="1:31" s="27" customFormat="1" x14ac:dyDescent="0.35">
      <c r="A78" s="28" t="s">
        <v>134</v>
      </c>
      <c r="B78" s="28" t="s">
        <v>20</v>
      </c>
      <c r="C78" s="29">
        <v>6.4379577186512123E-10</v>
      </c>
      <c r="D78" s="29">
        <v>6.3958854715489989E-10</v>
      </c>
      <c r="E78" s="29">
        <v>6.4073871619248328E-10</v>
      </c>
      <c r="F78" s="29">
        <v>6.3957855857042498E-10</v>
      </c>
      <c r="G78" s="29">
        <v>6.3949025289778709E-10</v>
      </c>
      <c r="H78" s="29">
        <v>6.4262754654021775E-10</v>
      </c>
      <c r="I78" s="29">
        <v>6.5223821127502633E-10</v>
      </c>
      <c r="J78" s="29">
        <v>6.6927698015454864E-10</v>
      </c>
      <c r="K78" s="29">
        <v>6.8913664603090983E-10</v>
      </c>
      <c r="L78" s="29">
        <v>7.060031941517387E-10</v>
      </c>
      <c r="M78" s="29">
        <v>7.2445820161573586E-10</v>
      </c>
      <c r="N78" s="29">
        <v>7.4704315946609922E-10</v>
      </c>
      <c r="O78" s="29">
        <v>7.720000219529328E-10</v>
      </c>
      <c r="P78" s="29">
        <v>7.9155179794520537E-10</v>
      </c>
      <c r="Q78" s="29">
        <v>8.1594787276080089E-10</v>
      </c>
      <c r="R78" s="29">
        <v>8.4055722031963465E-10</v>
      </c>
      <c r="S78" s="29">
        <v>8.7363282622058304E-10</v>
      </c>
      <c r="T78" s="29">
        <v>9.0453245741131012E-10</v>
      </c>
      <c r="U78" s="29">
        <v>9.4153461977520194E-10</v>
      </c>
      <c r="V78" s="29">
        <v>9.6993869643483839E-10</v>
      </c>
      <c r="W78" s="29">
        <v>1.008553137074113E-9</v>
      </c>
      <c r="X78" s="29">
        <v>1.0460734435370565E-9</v>
      </c>
      <c r="Y78" s="29">
        <v>1.0851345714787496E-9</v>
      </c>
      <c r="Z78" s="29">
        <v>1.1224597163681068E-9</v>
      </c>
      <c r="AA78" s="29">
        <v>1.1622314058658236E-9</v>
      </c>
      <c r="AB78" s="29">
        <v>1.2080320293291184E-9</v>
      </c>
      <c r="AC78" s="29">
        <v>1.2544454689146468E-9</v>
      </c>
      <c r="AD78" s="29">
        <v>1.2964627239199155E-9</v>
      </c>
      <c r="AE78" s="29">
        <v>1.3433268572181244E-9</v>
      </c>
    </row>
    <row r="79" spans="1:31" s="27" customFormat="1" x14ac:dyDescent="0.35">
      <c r="A79" s="28" t="s">
        <v>134</v>
      </c>
      <c r="B79" s="28" t="s">
        <v>32</v>
      </c>
      <c r="C79" s="29" t="s">
        <v>169</v>
      </c>
      <c r="D79" s="29" t="s">
        <v>169</v>
      </c>
      <c r="E79" s="29" t="s">
        <v>169</v>
      </c>
      <c r="F79" s="29" t="s">
        <v>169</v>
      </c>
      <c r="G79" s="29" t="s">
        <v>169</v>
      </c>
      <c r="H79" s="29" t="s">
        <v>169</v>
      </c>
      <c r="I79" s="29" t="s">
        <v>169</v>
      </c>
      <c r="J79" s="29" t="s">
        <v>169</v>
      </c>
      <c r="K79" s="29" t="s">
        <v>169</v>
      </c>
      <c r="L79" s="29" t="s">
        <v>169</v>
      </c>
      <c r="M79" s="29" t="s">
        <v>169</v>
      </c>
      <c r="N79" s="29" t="s">
        <v>169</v>
      </c>
      <c r="O79" s="29" t="s">
        <v>169</v>
      </c>
      <c r="P79" s="29" t="s">
        <v>169</v>
      </c>
      <c r="Q79" s="29" t="s">
        <v>169</v>
      </c>
      <c r="R79" s="29" t="s">
        <v>169</v>
      </c>
      <c r="S79" s="29" t="s">
        <v>169</v>
      </c>
      <c r="T79" s="29" t="s">
        <v>169</v>
      </c>
      <c r="U79" s="29" t="s">
        <v>169</v>
      </c>
      <c r="V79" s="29" t="s">
        <v>169</v>
      </c>
      <c r="W79" s="29" t="s">
        <v>169</v>
      </c>
      <c r="X79" s="29" t="s">
        <v>169</v>
      </c>
      <c r="Y79" s="29" t="s">
        <v>169</v>
      </c>
      <c r="Z79" s="29" t="s">
        <v>169</v>
      </c>
      <c r="AA79" s="29" t="s">
        <v>169</v>
      </c>
      <c r="AB79" s="29" t="s">
        <v>169</v>
      </c>
      <c r="AC79" s="29" t="s">
        <v>169</v>
      </c>
      <c r="AD79" s="29" t="s">
        <v>169</v>
      </c>
      <c r="AE79" s="29" t="s">
        <v>169</v>
      </c>
    </row>
    <row r="80" spans="1:31" s="27" customFormat="1" x14ac:dyDescent="0.35">
      <c r="A80" s="28" t="s">
        <v>134</v>
      </c>
      <c r="B80" s="28" t="s">
        <v>66</v>
      </c>
      <c r="C80" s="29">
        <v>6.1485030911702775E-10</v>
      </c>
      <c r="D80" s="29">
        <v>5.9657424580575584E-10</v>
      </c>
      <c r="E80" s="29">
        <v>5.8733613590888032E-10</v>
      </c>
      <c r="F80" s="29">
        <v>5.8969080601303096E-10</v>
      </c>
      <c r="G80" s="29">
        <v>5.9149396516340744E-10</v>
      </c>
      <c r="H80" s="29">
        <v>6.1275888230465344E-10</v>
      </c>
      <c r="I80" s="29">
        <v>6.294839284798111E-10</v>
      </c>
      <c r="J80" s="29">
        <v>6.4800496382945974E-10</v>
      </c>
      <c r="K80" s="29">
        <v>6.7066937945718532E-10</v>
      </c>
      <c r="L80" s="29">
        <v>6.8409845569750008E-10</v>
      </c>
      <c r="M80" s="29">
        <v>6.9875899132933024E-10</v>
      </c>
      <c r="N80" s="29">
        <v>7.2083178133497506E-10</v>
      </c>
      <c r="O80" s="29">
        <v>7.468664255297298E-10</v>
      </c>
      <c r="P80" s="29">
        <v>7.637326201836739E-10</v>
      </c>
      <c r="Q80" s="29">
        <v>7.8544046611256488E-10</v>
      </c>
      <c r="R80" s="29">
        <v>8.0720911574572817E-10</v>
      </c>
      <c r="S80" s="29">
        <v>8.4377316453747876E-10</v>
      </c>
      <c r="T80" s="29">
        <v>8.6322817582473967E-10</v>
      </c>
      <c r="U80" s="29">
        <v>8.9802981504283964E-10</v>
      </c>
      <c r="V80" s="29">
        <v>2.2948326247834983E-9</v>
      </c>
      <c r="W80" s="29">
        <v>2.3827938513619907E-9</v>
      </c>
      <c r="X80" s="29">
        <v>2.4841523972602722E-9</v>
      </c>
      <c r="Y80" s="29">
        <v>2.5511918005038575E-9</v>
      </c>
      <c r="Z80" s="29">
        <v>2.6438936387970401E-9</v>
      </c>
      <c r="AA80" s="29">
        <v>2.7234486104550465E-9</v>
      </c>
      <c r="AB80" s="29">
        <v>2.8574036175405444E-9</v>
      </c>
      <c r="AC80" s="29">
        <v>2.9622684222956991E-9</v>
      </c>
      <c r="AD80" s="29">
        <v>3.0717515942371282E-9</v>
      </c>
      <c r="AE80" s="29">
        <v>3.1561750511730416E-9</v>
      </c>
    </row>
    <row r="81" spans="1:31" s="27" customFormat="1" x14ac:dyDescent="0.35">
      <c r="A81" s="28" t="s">
        <v>134</v>
      </c>
      <c r="B81" s="28" t="s">
        <v>65</v>
      </c>
      <c r="C81" s="29">
        <v>0.36448885584716445</v>
      </c>
      <c r="D81" s="29">
        <v>0.36032391626037102</v>
      </c>
      <c r="E81" s="29">
        <v>0.36131289435041419</v>
      </c>
      <c r="F81" s="29">
        <v>0.45677542026051776</v>
      </c>
      <c r="G81" s="29">
        <v>0.4485689068554729</v>
      </c>
      <c r="H81" s="29">
        <v>0.27714541311813801</v>
      </c>
      <c r="I81" s="29">
        <v>0.24609637030002157</v>
      </c>
      <c r="J81" s="29">
        <v>0.24624239134392381</v>
      </c>
      <c r="K81" s="29">
        <v>0.22525315106191471</v>
      </c>
      <c r="L81" s="29">
        <v>0.21493981633219891</v>
      </c>
      <c r="M81" s="29">
        <v>0.17172715221184967</v>
      </c>
      <c r="N81" s="29">
        <v>0.18155834288455061</v>
      </c>
      <c r="O81" s="29">
        <v>0.17133834669618875</v>
      </c>
      <c r="P81" s="29">
        <v>0.15645603023762161</v>
      </c>
      <c r="Q81" s="29">
        <v>0.14451024988217681</v>
      </c>
      <c r="R81" s="29">
        <v>0.12851399766471272</v>
      </c>
      <c r="S81" s="29">
        <v>0.14463843463761072</v>
      </c>
      <c r="T81" s="29">
        <v>0.13509047670787297</v>
      </c>
      <c r="U81" s="29">
        <v>0.14109641246011856</v>
      </c>
      <c r="V81" s="29">
        <v>0.12135205216980911</v>
      </c>
      <c r="W81" s="29">
        <v>0.13706253006747118</v>
      </c>
      <c r="X81" s="29">
        <v>0.13123486176675536</v>
      </c>
      <c r="Y81" s="29">
        <v>0.12101320395814906</v>
      </c>
      <c r="Z81" s="29">
        <v>0.1224686722056538</v>
      </c>
      <c r="AA81" s="29">
        <v>0.10927284869008258</v>
      </c>
      <c r="AB81" s="29">
        <v>0.12625385736580427</v>
      </c>
      <c r="AC81" s="29">
        <v>0.10943915610852906</v>
      </c>
      <c r="AD81" s="29">
        <v>0.10707746923375708</v>
      </c>
      <c r="AE81" s="29">
        <v>9.9713156626365373E-2</v>
      </c>
    </row>
    <row r="82" spans="1:31" s="27" customFormat="1" x14ac:dyDescent="0.35">
      <c r="A82" s="28" t="s">
        <v>134</v>
      </c>
      <c r="B82" s="28" t="s">
        <v>69</v>
      </c>
      <c r="C82" s="29">
        <v>0.26664336919367132</v>
      </c>
      <c r="D82" s="29">
        <v>0.32224452943795984</v>
      </c>
      <c r="E82" s="29">
        <v>0.32454867392386805</v>
      </c>
      <c r="F82" s="29">
        <v>0.34766896392310215</v>
      </c>
      <c r="G82" s="29">
        <v>0.37949930816158678</v>
      </c>
      <c r="H82" s="29">
        <v>0.38007983970512355</v>
      </c>
      <c r="I82" s="29">
        <v>0.39023945404979693</v>
      </c>
      <c r="J82" s="29">
        <v>0.3713324872512464</v>
      </c>
      <c r="K82" s="29">
        <v>0.37146001020168168</v>
      </c>
      <c r="L82" s="29">
        <v>0.35238810306418872</v>
      </c>
      <c r="M82" s="29">
        <v>0.36879602012325913</v>
      </c>
      <c r="N82" s="29">
        <v>0.33745070291948748</v>
      </c>
      <c r="O82" s="29">
        <v>0.32742110261143642</v>
      </c>
      <c r="P82" s="29">
        <v>0.33083644565987347</v>
      </c>
      <c r="Q82" s="29">
        <v>0.32121804462750436</v>
      </c>
      <c r="R82" s="29">
        <v>0.32039594425883033</v>
      </c>
      <c r="S82" s="29">
        <v>0.29792598151351429</v>
      </c>
      <c r="T82" s="29">
        <v>0.28645500295461779</v>
      </c>
      <c r="U82" s="29">
        <v>0.26845676127267037</v>
      </c>
      <c r="V82" s="29">
        <v>0.26885875419504279</v>
      </c>
      <c r="W82" s="29">
        <v>0.26114652629152024</v>
      </c>
      <c r="X82" s="29">
        <v>0.25700895169236426</v>
      </c>
      <c r="Y82" s="29">
        <v>0.26470500885828041</v>
      </c>
      <c r="Z82" s="29">
        <v>0.27737369740409279</v>
      </c>
      <c r="AA82" s="29">
        <v>0.28135288210085319</v>
      </c>
      <c r="AB82" s="29">
        <v>0.26544593180072446</v>
      </c>
      <c r="AC82" s="29">
        <v>0.25445157289139153</v>
      </c>
      <c r="AD82" s="29">
        <v>0.21429136932340387</v>
      </c>
      <c r="AE82" s="29">
        <v>0.21131180706636429</v>
      </c>
    </row>
    <row r="83" spans="1:31" s="27" customFormat="1" x14ac:dyDescent="0.35">
      <c r="A83" s="28" t="s">
        <v>134</v>
      </c>
      <c r="B83" s="28" t="s">
        <v>68</v>
      </c>
      <c r="C83" s="29" t="s">
        <v>169</v>
      </c>
      <c r="D83" s="29" t="s">
        <v>169</v>
      </c>
      <c r="E83" s="29" t="s">
        <v>169</v>
      </c>
      <c r="F83" s="29" t="s">
        <v>169</v>
      </c>
      <c r="G83" s="29" t="s">
        <v>169</v>
      </c>
      <c r="H83" s="29" t="s">
        <v>169</v>
      </c>
      <c r="I83" s="29" t="s">
        <v>169</v>
      </c>
      <c r="J83" s="29" t="s">
        <v>169</v>
      </c>
      <c r="K83" s="29" t="s">
        <v>169</v>
      </c>
      <c r="L83" s="29" t="s">
        <v>169</v>
      </c>
      <c r="M83" s="29" t="s">
        <v>169</v>
      </c>
      <c r="N83" s="29" t="s">
        <v>169</v>
      </c>
      <c r="O83" s="29" t="s">
        <v>169</v>
      </c>
      <c r="P83" s="29" t="s">
        <v>169</v>
      </c>
      <c r="Q83" s="29" t="s">
        <v>169</v>
      </c>
      <c r="R83" s="29" t="s">
        <v>169</v>
      </c>
      <c r="S83" s="29" t="s">
        <v>169</v>
      </c>
      <c r="T83" s="29" t="s">
        <v>169</v>
      </c>
      <c r="U83" s="29" t="s">
        <v>169</v>
      </c>
      <c r="V83" s="29" t="s">
        <v>169</v>
      </c>
      <c r="W83" s="29" t="s">
        <v>169</v>
      </c>
      <c r="X83" s="29" t="s">
        <v>169</v>
      </c>
      <c r="Y83" s="29" t="s">
        <v>169</v>
      </c>
      <c r="Z83" s="29" t="s">
        <v>169</v>
      </c>
      <c r="AA83" s="29" t="s">
        <v>169</v>
      </c>
      <c r="AB83" s="29" t="s">
        <v>169</v>
      </c>
      <c r="AC83" s="29" t="s">
        <v>169</v>
      </c>
      <c r="AD83" s="29" t="s">
        <v>169</v>
      </c>
      <c r="AE83" s="29" t="s">
        <v>169</v>
      </c>
    </row>
    <row r="84" spans="1:31" s="27" customFormat="1" x14ac:dyDescent="0.35">
      <c r="A84" s="28" t="s">
        <v>134</v>
      </c>
      <c r="B84" s="28" t="s">
        <v>36</v>
      </c>
      <c r="C84" s="29" t="s">
        <v>169</v>
      </c>
      <c r="D84" s="29" t="s">
        <v>169</v>
      </c>
      <c r="E84" s="29" t="s">
        <v>169</v>
      </c>
      <c r="F84" s="29" t="s">
        <v>169</v>
      </c>
      <c r="G84" s="29" t="s">
        <v>169</v>
      </c>
      <c r="H84" s="29" t="s">
        <v>169</v>
      </c>
      <c r="I84" s="29" t="s">
        <v>169</v>
      </c>
      <c r="J84" s="29" t="s">
        <v>169</v>
      </c>
      <c r="K84" s="29" t="s">
        <v>169</v>
      </c>
      <c r="L84" s="29" t="s">
        <v>169</v>
      </c>
      <c r="M84" s="29" t="s">
        <v>169</v>
      </c>
      <c r="N84" s="29" t="s">
        <v>169</v>
      </c>
      <c r="O84" s="29" t="s">
        <v>169</v>
      </c>
      <c r="P84" s="29" t="s">
        <v>169</v>
      </c>
      <c r="Q84" s="29" t="s">
        <v>169</v>
      </c>
      <c r="R84" s="29" t="s">
        <v>169</v>
      </c>
      <c r="S84" s="29" t="s">
        <v>169</v>
      </c>
      <c r="T84" s="29" t="s">
        <v>169</v>
      </c>
      <c r="U84" s="29" t="s">
        <v>169</v>
      </c>
      <c r="V84" s="29" t="s">
        <v>169</v>
      </c>
      <c r="W84" s="29" t="s">
        <v>169</v>
      </c>
      <c r="X84" s="29" t="s">
        <v>169</v>
      </c>
      <c r="Y84" s="29" t="s">
        <v>169</v>
      </c>
      <c r="Z84" s="29" t="s">
        <v>169</v>
      </c>
      <c r="AA84" s="29" t="s">
        <v>169</v>
      </c>
      <c r="AB84" s="29" t="s">
        <v>169</v>
      </c>
      <c r="AC84" s="29" t="s">
        <v>169</v>
      </c>
      <c r="AD84" s="29" t="s">
        <v>169</v>
      </c>
      <c r="AE84" s="29" t="s">
        <v>169</v>
      </c>
    </row>
    <row r="85" spans="1:31" s="27" customFormat="1" x14ac:dyDescent="0.35">
      <c r="A85" s="28" t="s">
        <v>134</v>
      </c>
      <c r="B85" s="28" t="s">
        <v>73</v>
      </c>
      <c r="C85" s="29" t="s">
        <v>169</v>
      </c>
      <c r="D85" s="29" t="s">
        <v>169</v>
      </c>
      <c r="E85" s="29" t="s">
        <v>169</v>
      </c>
      <c r="F85" s="29" t="s">
        <v>169</v>
      </c>
      <c r="G85" s="29" t="s">
        <v>169</v>
      </c>
      <c r="H85" s="29" t="s">
        <v>169</v>
      </c>
      <c r="I85" s="29" t="s">
        <v>169</v>
      </c>
      <c r="J85" s="29" t="s">
        <v>169</v>
      </c>
      <c r="K85" s="29" t="s">
        <v>169</v>
      </c>
      <c r="L85" s="29" t="s">
        <v>169</v>
      </c>
      <c r="M85" s="29" t="s">
        <v>169</v>
      </c>
      <c r="N85" s="29" t="s">
        <v>169</v>
      </c>
      <c r="O85" s="29" t="s">
        <v>169</v>
      </c>
      <c r="P85" s="29" t="s">
        <v>169</v>
      </c>
      <c r="Q85" s="29" t="s">
        <v>169</v>
      </c>
      <c r="R85" s="29" t="s">
        <v>169</v>
      </c>
      <c r="S85" s="29" t="s">
        <v>169</v>
      </c>
      <c r="T85" s="29" t="s">
        <v>169</v>
      </c>
      <c r="U85" s="29" t="s">
        <v>169</v>
      </c>
      <c r="V85" s="29" t="s">
        <v>169</v>
      </c>
      <c r="W85" s="29" t="s">
        <v>169</v>
      </c>
      <c r="X85" s="29" t="s">
        <v>169</v>
      </c>
      <c r="Y85" s="29" t="s">
        <v>169</v>
      </c>
      <c r="Z85" s="29" t="s">
        <v>169</v>
      </c>
      <c r="AA85" s="29" t="s">
        <v>169</v>
      </c>
      <c r="AB85" s="29" t="s">
        <v>169</v>
      </c>
      <c r="AC85" s="29" t="s">
        <v>169</v>
      </c>
      <c r="AD85" s="29" t="s">
        <v>169</v>
      </c>
      <c r="AE85" s="29" t="s">
        <v>169</v>
      </c>
    </row>
    <row r="86" spans="1:31" s="27" customFormat="1" x14ac:dyDescent="0.35">
      <c r="A86" s="28" t="s">
        <v>134</v>
      </c>
      <c r="B86" s="28" t="s">
        <v>56</v>
      </c>
      <c r="C86" s="29" t="s">
        <v>169</v>
      </c>
      <c r="D86" s="29" t="s">
        <v>169</v>
      </c>
      <c r="E86" s="29" t="s">
        <v>169</v>
      </c>
      <c r="F86" s="29" t="s">
        <v>169</v>
      </c>
      <c r="G86" s="29">
        <v>2.9305182667454705E-2</v>
      </c>
      <c r="H86" s="29">
        <v>4.4513784407758827E-2</v>
      </c>
      <c r="I86" s="29">
        <v>5.5898960099752842E-2</v>
      </c>
      <c r="J86" s="29">
        <v>5.5082792864218633E-2</v>
      </c>
      <c r="K86" s="29">
        <v>5.4778883090844249E-2</v>
      </c>
      <c r="L86" s="29">
        <v>6.0772945633211978E-2</v>
      </c>
      <c r="M86" s="29">
        <v>8.0401517219811619E-2</v>
      </c>
      <c r="N86" s="29">
        <v>7.826001978177731E-2</v>
      </c>
      <c r="O86" s="29">
        <v>7.8411616053481584E-2</v>
      </c>
      <c r="P86" s="29">
        <v>7.2649928495824218E-2</v>
      </c>
      <c r="Q86" s="29">
        <v>7.0166647532723225E-2</v>
      </c>
      <c r="R86" s="29">
        <v>6.9435080834073126E-2</v>
      </c>
      <c r="S86" s="29">
        <v>6.449105367883233E-2</v>
      </c>
      <c r="T86" s="29">
        <v>6.5559841961243037E-2</v>
      </c>
      <c r="U86" s="29">
        <v>6.4508565981664143E-2</v>
      </c>
      <c r="V86" s="29">
        <v>5.9538192190558177E-2</v>
      </c>
      <c r="W86" s="29">
        <v>6.2120805683907043E-2</v>
      </c>
      <c r="X86" s="29">
        <v>5.9907210258515406E-2</v>
      </c>
      <c r="Y86" s="29">
        <v>5.6883827797935702E-2</v>
      </c>
      <c r="Z86" s="29">
        <v>5.4203226687819697E-2</v>
      </c>
      <c r="AA86" s="29">
        <v>5.4892985587672832E-2</v>
      </c>
      <c r="AB86" s="29">
        <v>5.8974931584543006E-2</v>
      </c>
      <c r="AC86" s="29">
        <v>6.1647527364498973E-2</v>
      </c>
      <c r="AD86" s="29">
        <v>5.4599557202112139E-2</v>
      </c>
      <c r="AE86" s="29">
        <v>4.5788280938137436E-2</v>
      </c>
    </row>
    <row r="88" spans="1:31" s="27" customFormat="1" collapsed="1" x14ac:dyDescent="0.3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c r="AB88" s="12"/>
      <c r="AC88" s="12"/>
      <c r="AD88" s="12"/>
      <c r="AE88" s="12"/>
    </row>
    <row r="89" spans="1:31" s="27" customFormat="1" x14ac:dyDescent="0.3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c r="AB89" s="12"/>
      <c r="AC89" s="12"/>
      <c r="AD89" s="12"/>
      <c r="AE89" s="12"/>
    </row>
    <row r="90" spans="1:31" s="27" customFormat="1" x14ac:dyDescent="0.35">
      <c r="A90" s="17" t="s">
        <v>135</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c r="AB90" s="12"/>
      <c r="AC90" s="12"/>
      <c r="AD90" s="12"/>
      <c r="AE90" s="12"/>
    </row>
    <row r="91" spans="1:31" s="27" customFormat="1" x14ac:dyDescent="0.35">
      <c r="A91" s="18" t="s">
        <v>128</v>
      </c>
      <c r="B91" s="18" t="s">
        <v>129</v>
      </c>
      <c r="C91" s="18" t="s">
        <v>80</v>
      </c>
      <c r="D91" s="18" t="s">
        <v>89</v>
      </c>
      <c r="E91" s="18" t="s">
        <v>90</v>
      </c>
      <c r="F91" s="18" t="s">
        <v>91</v>
      </c>
      <c r="G91" s="18" t="s">
        <v>92</v>
      </c>
      <c r="H91" s="18" t="s">
        <v>93</v>
      </c>
      <c r="I91" s="18" t="s">
        <v>94</v>
      </c>
      <c r="J91" s="18" t="s">
        <v>95</v>
      </c>
      <c r="K91" s="18" t="s">
        <v>96</v>
      </c>
      <c r="L91" s="18" t="s">
        <v>97</v>
      </c>
      <c r="M91" s="18" t="s">
        <v>98</v>
      </c>
      <c r="N91" s="18" t="s">
        <v>99</v>
      </c>
      <c r="O91" s="18" t="s">
        <v>100</v>
      </c>
      <c r="P91" s="18" t="s">
        <v>101</v>
      </c>
      <c r="Q91" s="18" t="s">
        <v>102</v>
      </c>
      <c r="R91" s="18" t="s">
        <v>103</v>
      </c>
      <c r="S91" s="18" t="s">
        <v>104</v>
      </c>
      <c r="T91" s="18" t="s">
        <v>105</v>
      </c>
      <c r="U91" s="18" t="s">
        <v>106</v>
      </c>
      <c r="V91" s="18" t="s">
        <v>107</v>
      </c>
      <c r="W91" s="18" t="s">
        <v>108</v>
      </c>
      <c r="X91" s="18" t="s">
        <v>109</v>
      </c>
      <c r="Y91" s="18" t="s">
        <v>110</v>
      </c>
      <c r="Z91" s="18" t="s">
        <v>111</v>
      </c>
      <c r="AA91" s="18" t="s">
        <v>112</v>
      </c>
      <c r="AB91" s="18" t="s">
        <v>113</v>
      </c>
      <c r="AC91" s="18" t="s">
        <v>114</v>
      </c>
      <c r="AD91" s="18" t="s">
        <v>115</v>
      </c>
      <c r="AE91" s="18" t="s">
        <v>116</v>
      </c>
    </row>
    <row r="92" spans="1:31" s="27" customFormat="1" x14ac:dyDescent="0.35">
      <c r="A92" s="28" t="s">
        <v>40</v>
      </c>
      <c r="B92" s="28" t="s">
        <v>70</v>
      </c>
      <c r="C92" s="30">
        <v>7.9079319157415812E-2</v>
      </c>
      <c r="D92" s="30">
        <v>5.2777891243110754E-2</v>
      </c>
      <c r="E92" s="30">
        <v>6.0858988062018032E-2</v>
      </c>
      <c r="F92" s="30">
        <v>7.9815363800672251E-2</v>
      </c>
      <c r="G92" s="30">
        <v>8.3638397282035523E-2</v>
      </c>
      <c r="H92" s="30">
        <v>8.6596257837433591E-2</v>
      </c>
      <c r="I92" s="30">
        <v>8.5516304205002475E-2</v>
      </c>
      <c r="J92" s="30">
        <v>8.0809779095452686E-2</v>
      </c>
      <c r="K92" s="30">
        <v>7.4953422397614156E-2</v>
      </c>
      <c r="L92" s="30">
        <v>8.0189124641604034E-2</v>
      </c>
      <c r="M92" s="30">
        <v>8.0320685214862186E-2</v>
      </c>
      <c r="N92" s="30">
        <v>8.1468094406822802E-2</v>
      </c>
      <c r="O92" s="30">
        <v>8.1855361961993375E-2</v>
      </c>
      <c r="P92" s="30">
        <v>7.8055720068354748E-2</v>
      </c>
      <c r="Q92" s="30">
        <v>8.0128317789119829E-2</v>
      </c>
      <c r="R92" s="30">
        <v>8.0457234655003734E-2</v>
      </c>
      <c r="S92" s="30">
        <v>0.1177749549722425</v>
      </c>
      <c r="T92" s="30">
        <v>0.11842147225149269</v>
      </c>
      <c r="U92" s="30">
        <v>0.12759443976785168</v>
      </c>
      <c r="V92" s="30">
        <v>0.12998726714590003</v>
      </c>
      <c r="W92" s="30">
        <v>0.15217027457253518</v>
      </c>
      <c r="X92" s="30">
        <v>0.17048406593901144</v>
      </c>
      <c r="Y92" s="30">
        <v>0.17031894777416687</v>
      </c>
      <c r="Z92" s="30">
        <v>0.16984480134935073</v>
      </c>
      <c r="AA92" s="30">
        <v>0.1697599640971294</v>
      </c>
      <c r="AB92" s="30">
        <v>0.16322639401244612</v>
      </c>
      <c r="AC92" s="30">
        <v>0.16427157071583298</v>
      </c>
      <c r="AD92" s="30">
        <v>0.15779181629647007</v>
      </c>
      <c r="AE92" s="30">
        <v>0.14974848093550838</v>
      </c>
    </row>
    <row r="93" spans="1:31" collapsed="1" x14ac:dyDescent="0.35">
      <c r="A93" s="28" t="s">
        <v>40</v>
      </c>
      <c r="B93" s="28" t="s">
        <v>72</v>
      </c>
      <c r="C93" s="30">
        <v>2.3075401860816427E-2</v>
      </c>
      <c r="D93" s="30">
        <v>5.8549818038246201E-2</v>
      </c>
      <c r="E93" s="30">
        <v>6.4049931874688062E-2</v>
      </c>
      <c r="F93" s="30">
        <v>0.20564256843146012</v>
      </c>
      <c r="G93" s="30">
        <v>0.21928201631001668</v>
      </c>
      <c r="H93" s="30">
        <v>0.24418421087876319</v>
      </c>
      <c r="I93" s="30">
        <v>0.25228899963991663</v>
      </c>
      <c r="J93" s="30">
        <v>0.27586272001693624</v>
      </c>
      <c r="K93" s="30">
        <v>0.214847919522447</v>
      </c>
      <c r="L93" s="30">
        <v>0.23286596946093008</v>
      </c>
      <c r="M93" s="30">
        <v>0.29092653118278139</v>
      </c>
      <c r="N93" s="30">
        <v>0.31426703786977767</v>
      </c>
      <c r="O93" s="30">
        <v>0.30527453294451928</v>
      </c>
      <c r="P93" s="30">
        <v>0.30393769696067813</v>
      </c>
      <c r="Q93" s="30">
        <v>0.31704043630848527</v>
      </c>
      <c r="R93" s="30">
        <v>0.31722433494458252</v>
      </c>
      <c r="S93" s="30">
        <v>0.3081489111525384</v>
      </c>
      <c r="T93" s="30">
        <v>0.2924432150943917</v>
      </c>
      <c r="U93" s="30">
        <v>0.29944401020132394</v>
      </c>
      <c r="V93" s="30">
        <v>0.28609477194584398</v>
      </c>
      <c r="W93" s="30">
        <v>0.29868281886675341</v>
      </c>
      <c r="X93" s="30">
        <v>0.30591630691314114</v>
      </c>
      <c r="Y93" s="30">
        <v>0.29537781315529488</v>
      </c>
      <c r="Z93" s="30">
        <v>0.31427153214800413</v>
      </c>
      <c r="AA93" s="30">
        <v>0.30766572324471525</v>
      </c>
      <c r="AB93" s="30">
        <v>0.31114800554282351</v>
      </c>
      <c r="AC93" s="30">
        <v>0.30229912370118051</v>
      </c>
      <c r="AD93" s="30">
        <v>0.30069297097656339</v>
      </c>
      <c r="AE93" s="30">
        <v>0.26095975372364316</v>
      </c>
    </row>
    <row r="94" spans="1:31" x14ac:dyDescent="0.35">
      <c r="A94" s="28" t="s">
        <v>40</v>
      </c>
      <c r="B94" s="28" t="s">
        <v>76</v>
      </c>
      <c r="C94" s="30">
        <v>9.6732284184526701E-2</v>
      </c>
      <c r="D94" s="30">
        <v>0.10045045518865785</v>
      </c>
      <c r="E94" s="30">
        <v>9.942787667945828E-2</v>
      </c>
      <c r="F94" s="30">
        <v>0.11034400502123516</v>
      </c>
      <c r="G94" s="30">
        <v>0.12154239093634243</v>
      </c>
      <c r="H94" s="30">
        <v>0.11994496740097695</v>
      </c>
      <c r="I94" s="30">
        <v>0.12112406650350585</v>
      </c>
      <c r="J94" s="30">
        <v>0.11435986293040354</v>
      </c>
      <c r="K94" s="30">
        <v>0.10566275170373263</v>
      </c>
      <c r="L94" s="30">
        <v>0.10506947377415291</v>
      </c>
      <c r="M94" s="30">
        <v>0.10498203438523418</v>
      </c>
      <c r="N94" s="30">
        <v>0.10874346351118121</v>
      </c>
      <c r="O94" s="30">
        <v>0.10975633487305746</v>
      </c>
      <c r="P94" s="30">
        <v>0.10821956214123712</v>
      </c>
      <c r="Q94" s="30">
        <v>0.10605376480582615</v>
      </c>
      <c r="R94" s="30">
        <v>0.10538278657613928</v>
      </c>
      <c r="S94" s="30">
        <v>0.10161694832523867</v>
      </c>
      <c r="T94" s="30">
        <v>9.9974205685148199E-2</v>
      </c>
      <c r="U94" s="30">
        <v>9.5491412662886868E-2</v>
      </c>
      <c r="V94" s="30">
        <v>9.2581723154616727E-2</v>
      </c>
      <c r="W94" s="30">
        <v>8.276755546624652E-2</v>
      </c>
      <c r="X94" s="30">
        <v>8.1369816465703265E-2</v>
      </c>
      <c r="Y94" s="30">
        <v>7.6827005596775536E-2</v>
      </c>
      <c r="Z94" s="30">
        <v>7.4457852446383602E-2</v>
      </c>
      <c r="AA94" s="30">
        <v>7.3247438289415365E-2</v>
      </c>
      <c r="AB94" s="30">
        <v>7.0028857109655868E-2</v>
      </c>
      <c r="AC94" s="30">
        <v>6.8329360894611585E-2</v>
      </c>
      <c r="AD94" s="30">
        <v>5.4200502068463753E-2</v>
      </c>
      <c r="AE94" s="30">
        <v>4.6238019783281382E-2</v>
      </c>
    </row>
    <row r="95" spans="1:31" collapsed="1" x14ac:dyDescent="0.35"/>
    <row r="96" spans="1:31" x14ac:dyDescent="0.35">
      <c r="A96" s="18" t="s">
        <v>128</v>
      </c>
      <c r="B96" s="18" t="s">
        <v>129</v>
      </c>
      <c r="C96" s="18" t="s">
        <v>80</v>
      </c>
      <c r="D96" s="18" t="s">
        <v>89</v>
      </c>
      <c r="E96" s="18" t="s">
        <v>90</v>
      </c>
      <c r="F96" s="18" t="s">
        <v>91</v>
      </c>
      <c r="G96" s="18" t="s">
        <v>92</v>
      </c>
      <c r="H96" s="18" t="s">
        <v>93</v>
      </c>
      <c r="I96" s="18" t="s">
        <v>94</v>
      </c>
      <c r="J96" s="18" t="s">
        <v>95</v>
      </c>
      <c r="K96" s="18" t="s">
        <v>96</v>
      </c>
      <c r="L96" s="18" t="s">
        <v>97</v>
      </c>
      <c r="M96" s="18" t="s">
        <v>98</v>
      </c>
      <c r="N96" s="18" t="s">
        <v>99</v>
      </c>
      <c r="O96" s="18" t="s">
        <v>100</v>
      </c>
      <c r="P96" s="18" t="s">
        <v>101</v>
      </c>
      <c r="Q96" s="18" t="s">
        <v>102</v>
      </c>
      <c r="R96" s="18" t="s">
        <v>103</v>
      </c>
      <c r="S96" s="18" t="s">
        <v>104</v>
      </c>
      <c r="T96" s="18" t="s">
        <v>105</v>
      </c>
      <c r="U96" s="18" t="s">
        <v>106</v>
      </c>
      <c r="V96" s="18" t="s">
        <v>107</v>
      </c>
      <c r="W96" s="18" t="s">
        <v>108</v>
      </c>
      <c r="X96" s="18" t="s">
        <v>109</v>
      </c>
      <c r="Y96" s="18" t="s">
        <v>110</v>
      </c>
      <c r="Z96" s="18" t="s">
        <v>111</v>
      </c>
      <c r="AA96" s="18" t="s">
        <v>112</v>
      </c>
      <c r="AB96" s="18" t="s">
        <v>113</v>
      </c>
      <c r="AC96" s="18" t="s">
        <v>114</v>
      </c>
      <c r="AD96" s="18" t="s">
        <v>115</v>
      </c>
      <c r="AE96" s="18" t="s">
        <v>116</v>
      </c>
    </row>
    <row r="97" spans="1:31" x14ac:dyDescent="0.35">
      <c r="A97" s="28" t="s">
        <v>130</v>
      </c>
      <c r="B97" s="28" t="s">
        <v>70</v>
      </c>
      <c r="C97" s="30" t="s">
        <v>169</v>
      </c>
      <c r="D97" s="30" t="s">
        <v>169</v>
      </c>
      <c r="E97" s="30" t="s">
        <v>169</v>
      </c>
      <c r="F97" s="30" t="s">
        <v>169</v>
      </c>
      <c r="G97" s="30" t="s">
        <v>169</v>
      </c>
      <c r="H97" s="30" t="s">
        <v>169</v>
      </c>
      <c r="I97" s="30" t="s">
        <v>169</v>
      </c>
      <c r="J97" s="30" t="s">
        <v>169</v>
      </c>
      <c r="K97" s="30" t="s">
        <v>169</v>
      </c>
      <c r="L97" s="30" t="s">
        <v>169</v>
      </c>
      <c r="M97" s="30" t="s">
        <v>169</v>
      </c>
      <c r="N97" s="30" t="s">
        <v>169</v>
      </c>
      <c r="O97" s="30" t="s">
        <v>169</v>
      </c>
      <c r="P97" s="30" t="s">
        <v>169</v>
      </c>
      <c r="Q97" s="30" t="s">
        <v>169</v>
      </c>
      <c r="R97" s="30" t="s">
        <v>169</v>
      </c>
      <c r="S97" s="30" t="s">
        <v>169</v>
      </c>
      <c r="T97" s="30" t="s">
        <v>169</v>
      </c>
      <c r="U97" s="30" t="s">
        <v>169</v>
      </c>
      <c r="V97" s="30" t="s">
        <v>169</v>
      </c>
      <c r="W97" s="30" t="s">
        <v>169</v>
      </c>
      <c r="X97" s="30" t="s">
        <v>169</v>
      </c>
      <c r="Y97" s="30">
        <v>0.18088047537999044</v>
      </c>
      <c r="Z97" s="30">
        <v>0.18323013503091259</v>
      </c>
      <c r="AA97" s="30">
        <v>0.17950607698824342</v>
      </c>
      <c r="AB97" s="30">
        <v>0.17592231439101516</v>
      </c>
      <c r="AC97" s="30">
        <v>0.17487171125098616</v>
      </c>
      <c r="AD97" s="30">
        <v>0.17710046196191664</v>
      </c>
      <c r="AE97" s="30">
        <v>0.16839149373423354</v>
      </c>
    </row>
    <row r="98" spans="1:31" x14ac:dyDescent="0.35">
      <c r="A98" s="28" t="s">
        <v>130</v>
      </c>
      <c r="B98" s="28" t="s">
        <v>72</v>
      </c>
      <c r="C98" s="30">
        <v>2.8716759349858664E-2</v>
      </c>
      <c r="D98" s="30">
        <v>7.0510312024353108E-2</v>
      </c>
      <c r="E98" s="30">
        <v>7.6194262546717142E-2</v>
      </c>
      <c r="F98" s="30">
        <v>0.24634752652379774</v>
      </c>
      <c r="G98" s="30">
        <v>0.22797434758766197</v>
      </c>
      <c r="H98" s="30">
        <v>0.25593943125787116</v>
      </c>
      <c r="I98" s="30">
        <v>0.26944521221492823</v>
      </c>
      <c r="J98" s="30">
        <v>0.28489354148970253</v>
      </c>
      <c r="K98" s="30">
        <v>0.22445578660332907</v>
      </c>
      <c r="L98" s="30">
        <v>0.242232878810973</v>
      </c>
      <c r="M98" s="30">
        <v>0.30542879760619579</v>
      </c>
      <c r="N98" s="30">
        <v>0.32343818926385876</v>
      </c>
      <c r="O98" s="30">
        <v>0.31649835996557651</v>
      </c>
      <c r="P98" s="30">
        <v>0.31215487020319338</v>
      </c>
      <c r="Q98" s="30">
        <v>0.32932892224919241</v>
      </c>
      <c r="R98" s="30">
        <v>0.329865844108432</v>
      </c>
      <c r="S98" s="30">
        <v>0.31668845796688533</v>
      </c>
      <c r="T98" s="30">
        <v>0.29956277964684713</v>
      </c>
      <c r="U98" s="30">
        <v>0.30393170064411312</v>
      </c>
      <c r="V98" s="30">
        <v>0.29217071152138269</v>
      </c>
      <c r="W98" s="30">
        <v>0.30552045888767382</v>
      </c>
      <c r="X98" s="30">
        <v>0.31441085878945607</v>
      </c>
      <c r="Y98" s="30">
        <v>0.30471332552551655</v>
      </c>
      <c r="Z98" s="30">
        <v>0.33101825259422119</v>
      </c>
      <c r="AA98" s="30">
        <v>0.32512775142502542</v>
      </c>
      <c r="AB98" s="30">
        <v>0.34948793160216479</v>
      </c>
      <c r="AC98" s="30">
        <v>0.32624482387849474</v>
      </c>
      <c r="AD98" s="30">
        <v>0.33895399130176873</v>
      </c>
      <c r="AE98" s="30">
        <v>0.29675255070244</v>
      </c>
    </row>
    <row r="99" spans="1:31" x14ac:dyDescent="0.35">
      <c r="A99" s="28" t="s">
        <v>130</v>
      </c>
      <c r="B99" s="28" t="s">
        <v>76</v>
      </c>
      <c r="C99" s="30">
        <v>0.12210843523663924</v>
      </c>
      <c r="D99" s="30">
        <v>0.12418596763259847</v>
      </c>
      <c r="E99" s="30">
        <v>0.10648795619486404</v>
      </c>
      <c r="F99" s="30">
        <v>0.10342970054138309</v>
      </c>
      <c r="G99" s="30">
        <v>0.11379062163778675</v>
      </c>
      <c r="H99" s="30">
        <v>0.11504125704281895</v>
      </c>
      <c r="I99" s="30">
        <v>0.11661796687973</v>
      </c>
      <c r="J99" s="30">
        <v>0.11058392429294518</v>
      </c>
      <c r="K99" s="30">
        <v>0.10098728750952303</v>
      </c>
      <c r="L99" s="30">
        <v>9.8204033363628929E-2</v>
      </c>
      <c r="M99" s="30">
        <v>9.6047370472593735E-2</v>
      </c>
      <c r="N99" s="30">
        <v>9.9959309716240383E-2</v>
      </c>
      <c r="O99" s="30">
        <v>0.10258725914443446</v>
      </c>
      <c r="P99" s="30">
        <v>0.10106076244843638</v>
      </c>
      <c r="Q99" s="30">
        <v>9.8362345538157439E-2</v>
      </c>
      <c r="R99" s="30">
        <v>9.8745565426525184E-2</v>
      </c>
      <c r="S99" s="30">
        <v>9.5728910085316421E-2</v>
      </c>
      <c r="T99" s="30">
        <v>9.1523155494991154E-2</v>
      </c>
      <c r="U99" s="30">
        <v>9.1874903737492977E-2</v>
      </c>
      <c r="V99" s="30">
        <v>8.789093606736284E-2</v>
      </c>
      <c r="W99" s="30">
        <v>8.9556539906225349E-2</v>
      </c>
      <c r="X99" s="30">
        <v>8.766425856145281E-2</v>
      </c>
      <c r="Y99" s="30">
        <v>8.2112079011892228E-2</v>
      </c>
      <c r="Z99" s="30">
        <v>8.0376664487740904E-2</v>
      </c>
      <c r="AA99" s="30">
        <v>7.7113972389419125E-2</v>
      </c>
      <c r="AB99" s="30">
        <v>7.6163942428152831E-2</v>
      </c>
      <c r="AC99" s="30">
        <v>7.1950444580455158E-2</v>
      </c>
      <c r="AD99" s="30">
        <v>5.857312581254611E-2</v>
      </c>
      <c r="AE99" s="30">
        <v>5.3213739056188647E-2</v>
      </c>
    </row>
    <row r="101" spans="1:31" x14ac:dyDescent="0.35">
      <c r="A101" s="18" t="s">
        <v>128</v>
      </c>
      <c r="B101" s="18" t="s">
        <v>129</v>
      </c>
      <c r="C101" s="18" t="s">
        <v>80</v>
      </c>
      <c r="D101" s="18" t="s">
        <v>89</v>
      </c>
      <c r="E101" s="18" t="s">
        <v>90</v>
      </c>
      <c r="F101" s="18" t="s">
        <v>91</v>
      </c>
      <c r="G101" s="18" t="s">
        <v>92</v>
      </c>
      <c r="H101" s="18" t="s">
        <v>93</v>
      </c>
      <c r="I101" s="18" t="s">
        <v>94</v>
      </c>
      <c r="J101" s="18" t="s">
        <v>95</v>
      </c>
      <c r="K101" s="18" t="s">
        <v>96</v>
      </c>
      <c r="L101" s="18" t="s">
        <v>97</v>
      </c>
      <c r="M101" s="18" t="s">
        <v>98</v>
      </c>
      <c r="N101" s="18" t="s">
        <v>99</v>
      </c>
      <c r="O101" s="18" t="s">
        <v>100</v>
      </c>
      <c r="P101" s="18" t="s">
        <v>101</v>
      </c>
      <c r="Q101" s="18" t="s">
        <v>102</v>
      </c>
      <c r="R101" s="18" t="s">
        <v>103</v>
      </c>
      <c r="S101" s="18" t="s">
        <v>104</v>
      </c>
      <c r="T101" s="18" t="s">
        <v>105</v>
      </c>
      <c r="U101" s="18" t="s">
        <v>106</v>
      </c>
      <c r="V101" s="18" t="s">
        <v>107</v>
      </c>
      <c r="W101" s="18" t="s">
        <v>108</v>
      </c>
      <c r="X101" s="18" t="s">
        <v>109</v>
      </c>
      <c r="Y101" s="18" t="s">
        <v>110</v>
      </c>
      <c r="Z101" s="18" t="s">
        <v>111</v>
      </c>
      <c r="AA101" s="18" t="s">
        <v>112</v>
      </c>
      <c r="AB101" s="18" t="s">
        <v>113</v>
      </c>
      <c r="AC101" s="18" t="s">
        <v>114</v>
      </c>
      <c r="AD101" s="18" t="s">
        <v>115</v>
      </c>
      <c r="AE101" s="18" t="s">
        <v>116</v>
      </c>
    </row>
    <row r="102" spans="1:31" x14ac:dyDescent="0.35">
      <c r="A102" s="28" t="s">
        <v>131</v>
      </c>
      <c r="B102" s="28" t="s">
        <v>70</v>
      </c>
      <c r="C102" s="30" t="s">
        <v>169</v>
      </c>
      <c r="D102" s="30">
        <v>0.20702206081693264</v>
      </c>
      <c r="E102" s="30">
        <v>0.20182959511548743</v>
      </c>
      <c r="F102" s="30">
        <v>0.22406239151111304</v>
      </c>
      <c r="G102" s="30">
        <v>0.24968117534935333</v>
      </c>
      <c r="H102" s="30">
        <v>0.24420293933349085</v>
      </c>
      <c r="I102" s="30">
        <v>0.24348288648100169</v>
      </c>
      <c r="J102" s="30">
        <v>0.24431831792264841</v>
      </c>
      <c r="K102" s="30">
        <v>0.22563500141215181</v>
      </c>
      <c r="L102" s="30">
        <v>0.22674735408765412</v>
      </c>
      <c r="M102" s="30">
        <v>0.22368582214570776</v>
      </c>
      <c r="N102" s="30">
        <v>0.22684321778524488</v>
      </c>
      <c r="O102" s="30">
        <v>0.2306212485694121</v>
      </c>
      <c r="P102" s="30">
        <v>0.23596794477725455</v>
      </c>
      <c r="Q102" s="30">
        <v>0.2289884190884075</v>
      </c>
      <c r="R102" s="30">
        <v>0.22890372665526257</v>
      </c>
      <c r="S102" s="30">
        <v>0.20289275027636638</v>
      </c>
      <c r="T102" s="30">
        <v>0.20190161720831543</v>
      </c>
      <c r="U102" s="30">
        <v>0.20323186158408418</v>
      </c>
      <c r="V102" s="30">
        <v>0.20245381425366585</v>
      </c>
      <c r="W102" s="30">
        <v>0.18412651137385458</v>
      </c>
      <c r="X102" s="30">
        <v>0.18015568147924441</v>
      </c>
      <c r="Y102" s="30">
        <v>0.18232035831940238</v>
      </c>
      <c r="Z102" s="30">
        <v>0.17332069982783613</v>
      </c>
      <c r="AA102" s="30">
        <v>0.17215160414434638</v>
      </c>
      <c r="AB102" s="30">
        <v>0.16515649755474451</v>
      </c>
      <c r="AC102" s="30">
        <v>0.16830393668947066</v>
      </c>
      <c r="AD102" s="30">
        <v>0.16628618069750778</v>
      </c>
      <c r="AE102" s="30">
        <v>0.16203632433204601</v>
      </c>
    </row>
    <row r="103" spans="1:31" x14ac:dyDescent="0.35">
      <c r="A103" s="28" t="s">
        <v>131</v>
      </c>
      <c r="B103" s="28" t="s">
        <v>72</v>
      </c>
      <c r="C103" s="30">
        <v>1.3404503308172583E-2</v>
      </c>
      <c r="D103" s="30">
        <v>3.8046114062062944E-2</v>
      </c>
      <c r="E103" s="30">
        <v>4.3231072599725515E-2</v>
      </c>
      <c r="F103" s="30">
        <v>0.13586263332261964</v>
      </c>
      <c r="G103" s="30">
        <v>0.16819238828171132</v>
      </c>
      <c r="H103" s="30">
        <v>0.17509229537491217</v>
      </c>
      <c r="I103" s="30">
        <v>0.15145247617159097</v>
      </c>
      <c r="J103" s="30">
        <v>0.22278359708697792</v>
      </c>
      <c r="K103" s="30">
        <v>0.11916139730320753</v>
      </c>
      <c r="L103" s="30">
        <v>0.13957918925274693</v>
      </c>
      <c r="M103" s="30">
        <v>0.14649578611969294</v>
      </c>
      <c r="N103" s="30">
        <v>0.2229298447366215</v>
      </c>
      <c r="O103" s="30">
        <v>0.19349436589118815</v>
      </c>
      <c r="P103" s="30">
        <v>0.22210134573890669</v>
      </c>
      <c r="Q103" s="30">
        <v>0.19465713272228427</v>
      </c>
      <c r="R103" s="30">
        <v>0.19132520651547852</v>
      </c>
      <c r="S103" s="30">
        <v>0.22310196271449625</v>
      </c>
      <c r="T103" s="30">
        <v>0.2189353955400937</v>
      </c>
      <c r="U103" s="30">
        <v>0.20425148104362889</v>
      </c>
      <c r="V103" s="30">
        <v>0.18215873891219403</v>
      </c>
      <c r="W103" s="30">
        <v>0.20629927640204362</v>
      </c>
      <c r="X103" s="30">
        <v>0.24503749003230832</v>
      </c>
      <c r="Y103" s="30">
        <v>0.23729197117580025</v>
      </c>
      <c r="Z103" s="30">
        <v>0.21744961549223879</v>
      </c>
      <c r="AA103" s="30">
        <v>0.24207422981326535</v>
      </c>
      <c r="AB103" s="30">
        <v>0.23763577277632753</v>
      </c>
      <c r="AC103" s="30">
        <v>0.2491135456377121</v>
      </c>
      <c r="AD103" s="30">
        <v>0.23878248184908785</v>
      </c>
      <c r="AE103" s="30">
        <v>0.19149651006490115</v>
      </c>
    </row>
    <row r="104" spans="1:31" x14ac:dyDescent="0.35">
      <c r="A104" s="28" t="s">
        <v>131</v>
      </c>
      <c r="B104" s="28" t="s">
        <v>76</v>
      </c>
      <c r="C104" s="30">
        <v>9.670409833033497E-2</v>
      </c>
      <c r="D104" s="30">
        <v>0.10444475521395181</v>
      </c>
      <c r="E104" s="30">
        <v>9.5130729338246803E-2</v>
      </c>
      <c r="F104" s="30">
        <v>0.10807296118725716</v>
      </c>
      <c r="G104" s="30">
        <v>0.12956422415833554</v>
      </c>
      <c r="H104" s="30">
        <v>0.11995422061249736</v>
      </c>
      <c r="I104" s="30">
        <v>0.12406051139987999</v>
      </c>
      <c r="J104" s="30">
        <v>0.12091848541049852</v>
      </c>
      <c r="K104" s="30">
        <v>0.10679786372372352</v>
      </c>
      <c r="L104" s="30">
        <v>0.10647005075974841</v>
      </c>
      <c r="M104" s="30">
        <v>0.10566365609883137</v>
      </c>
      <c r="N104" s="30">
        <v>0.10744143831079461</v>
      </c>
      <c r="O104" s="30">
        <v>0.11144028782633487</v>
      </c>
      <c r="P104" s="30">
        <v>0.11121754134839995</v>
      </c>
      <c r="Q104" s="30">
        <v>0.10648898733176555</v>
      </c>
      <c r="R104" s="30">
        <v>0.10645569481327814</v>
      </c>
      <c r="S104" s="30">
        <v>9.8218899966751025E-2</v>
      </c>
      <c r="T104" s="30">
        <v>9.5153589186300278E-2</v>
      </c>
      <c r="U104" s="30">
        <v>9.6349879732532118E-2</v>
      </c>
      <c r="V104" s="30">
        <v>9.4512248569019505E-2</v>
      </c>
      <c r="W104" s="30">
        <v>7.8247438427997251E-2</v>
      </c>
      <c r="X104" s="30">
        <v>7.588316074288616E-2</v>
      </c>
      <c r="Y104" s="30">
        <v>7.3989844379852981E-2</v>
      </c>
      <c r="Z104" s="30">
        <v>7.0087457217059057E-2</v>
      </c>
      <c r="AA104" s="30">
        <v>6.9772697800225214E-2</v>
      </c>
      <c r="AB104" s="30">
        <v>6.1446728279765231E-2</v>
      </c>
      <c r="AC104" s="30">
        <v>6.3304661321586936E-2</v>
      </c>
      <c r="AD104" s="30">
        <v>5.1492114669117475E-2</v>
      </c>
      <c r="AE104" s="30">
        <v>3.9433871822234817E-2</v>
      </c>
    </row>
    <row r="106" spans="1:31" x14ac:dyDescent="0.35">
      <c r="A106" s="18" t="s">
        <v>128</v>
      </c>
      <c r="B106" s="18" t="s">
        <v>129</v>
      </c>
      <c r="C106" s="18" t="s">
        <v>80</v>
      </c>
      <c r="D106" s="18" t="s">
        <v>89</v>
      </c>
      <c r="E106" s="18" t="s">
        <v>90</v>
      </c>
      <c r="F106" s="18" t="s">
        <v>91</v>
      </c>
      <c r="G106" s="18" t="s">
        <v>92</v>
      </c>
      <c r="H106" s="18" t="s">
        <v>93</v>
      </c>
      <c r="I106" s="18" t="s">
        <v>94</v>
      </c>
      <c r="J106" s="18" t="s">
        <v>95</v>
      </c>
      <c r="K106" s="18" t="s">
        <v>96</v>
      </c>
      <c r="L106" s="18" t="s">
        <v>97</v>
      </c>
      <c r="M106" s="18" t="s">
        <v>98</v>
      </c>
      <c r="N106" s="18" t="s">
        <v>99</v>
      </c>
      <c r="O106" s="18" t="s">
        <v>100</v>
      </c>
      <c r="P106" s="18" t="s">
        <v>101</v>
      </c>
      <c r="Q106" s="18" t="s">
        <v>102</v>
      </c>
      <c r="R106" s="18" t="s">
        <v>103</v>
      </c>
      <c r="S106" s="18" t="s">
        <v>104</v>
      </c>
      <c r="T106" s="18" t="s">
        <v>105</v>
      </c>
      <c r="U106" s="18" t="s">
        <v>106</v>
      </c>
      <c r="V106" s="18" t="s">
        <v>107</v>
      </c>
      <c r="W106" s="18" t="s">
        <v>108</v>
      </c>
      <c r="X106" s="18" t="s">
        <v>109</v>
      </c>
      <c r="Y106" s="18" t="s">
        <v>110</v>
      </c>
      <c r="Z106" s="18" t="s">
        <v>111</v>
      </c>
      <c r="AA106" s="18" t="s">
        <v>112</v>
      </c>
      <c r="AB106" s="18" t="s">
        <v>113</v>
      </c>
      <c r="AC106" s="18" t="s">
        <v>114</v>
      </c>
      <c r="AD106" s="18" t="s">
        <v>115</v>
      </c>
      <c r="AE106" s="18" t="s">
        <v>116</v>
      </c>
    </row>
    <row r="107" spans="1:31" x14ac:dyDescent="0.35">
      <c r="A107" s="28" t="s">
        <v>132</v>
      </c>
      <c r="B107" s="28" t="s">
        <v>70</v>
      </c>
      <c r="C107" s="30">
        <v>0.15591401557708245</v>
      </c>
      <c r="D107" s="30">
        <v>4.365548774793953E-2</v>
      </c>
      <c r="E107" s="30">
        <v>4.74063130473572E-2</v>
      </c>
      <c r="F107" s="30">
        <v>7.3781429201736096E-2</v>
      </c>
      <c r="G107" s="30">
        <v>7.6476484321519198E-2</v>
      </c>
      <c r="H107" s="30">
        <v>8.0295511551360763E-2</v>
      </c>
      <c r="I107" s="30">
        <v>7.9248372666741396E-2</v>
      </c>
      <c r="J107" s="30">
        <v>7.3633424610632658E-2</v>
      </c>
      <c r="K107" s="30">
        <v>6.9429345648263655E-2</v>
      </c>
      <c r="L107" s="30">
        <v>7.0568023833510574E-2</v>
      </c>
      <c r="M107" s="30">
        <v>7.1567031030130249E-2</v>
      </c>
      <c r="N107" s="30">
        <v>7.3267950248559213E-2</v>
      </c>
      <c r="O107" s="30">
        <v>7.1035995656246756E-2</v>
      </c>
      <c r="P107" s="30">
        <v>6.8241416826859302E-2</v>
      </c>
      <c r="Q107" s="30">
        <v>7.1825303740769841E-2</v>
      </c>
      <c r="R107" s="30">
        <v>7.202109842120541E-2</v>
      </c>
      <c r="S107" s="30">
        <v>6.7254488873457113E-2</v>
      </c>
      <c r="T107" s="30">
        <v>6.9053309467802151E-2</v>
      </c>
      <c r="U107" s="30">
        <v>0.10145719421696191</v>
      </c>
      <c r="V107" s="30">
        <v>0.10037234999616121</v>
      </c>
      <c r="W107" s="30">
        <v>0.1185850038883916</v>
      </c>
      <c r="X107" s="30">
        <v>0.1801143648414904</v>
      </c>
      <c r="Y107" s="30">
        <v>0.17183969364070065</v>
      </c>
      <c r="Z107" s="30">
        <v>0.17890435952176972</v>
      </c>
      <c r="AA107" s="30">
        <v>0.17806135317733943</v>
      </c>
      <c r="AB107" s="30">
        <v>0.16805112866651067</v>
      </c>
      <c r="AC107" s="30">
        <v>0.16725997411858362</v>
      </c>
      <c r="AD107" s="30">
        <v>0.15357486014625693</v>
      </c>
      <c r="AE107" s="30">
        <v>0.1431559045288352</v>
      </c>
    </row>
    <row r="108" spans="1:31" x14ac:dyDescent="0.35">
      <c r="A108" s="28" t="s">
        <v>132</v>
      </c>
      <c r="B108" s="28" t="s">
        <v>72</v>
      </c>
      <c r="C108" s="30" t="s">
        <v>169</v>
      </c>
      <c r="D108" s="30" t="s">
        <v>169</v>
      </c>
      <c r="E108" s="30" t="s">
        <v>169</v>
      </c>
      <c r="F108" s="30" t="s">
        <v>169</v>
      </c>
      <c r="G108" s="30" t="s">
        <v>169</v>
      </c>
      <c r="H108" s="30" t="s">
        <v>169</v>
      </c>
      <c r="I108" s="30" t="s">
        <v>169</v>
      </c>
      <c r="J108" s="30" t="s">
        <v>169</v>
      </c>
      <c r="K108" s="30" t="s">
        <v>169</v>
      </c>
      <c r="L108" s="30" t="s">
        <v>169</v>
      </c>
      <c r="M108" s="30" t="s">
        <v>169</v>
      </c>
      <c r="N108" s="30" t="s">
        <v>169</v>
      </c>
      <c r="O108" s="30" t="s">
        <v>169</v>
      </c>
      <c r="P108" s="30" t="s">
        <v>169</v>
      </c>
      <c r="Q108" s="30" t="s">
        <v>169</v>
      </c>
      <c r="R108" s="30" t="s">
        <v>169</v>
      </c>
      <c r="S108" s="30" t="s">
        <v>169</v>
      </c>
      <c r="T108" s="30">
        <v>0.39228513972413992</v>
      </c>
      <c r="U108" s="30">
        <v>0.37540601592889705</v>
      </c>
      <c r="V108" s="30">
        <v>0.35141520034211937</v>
      </c>
      <c r="W108" s="30">
        <v>0.3559195711220699</v>
      </c>
      <c r="X108" s="30">
        <v>0.34494791406656855</v>
      </c>
      <c r="Y108" s="30">
        <v>0.31418214590173915</v>
      </c>
      <c r="Z108" s="30">
        <v>0.32785500683943941</v>
      </c>
      <c r="AA108" s="30">
        <v>0.32622108607730926</v>
      </c>
      <c r="AB108" s="30">
        <v>0.31494441373871546</v>
      </c>
      <c r="AC108" s="30">
        <v>0.33323003069568169</v>
      </c>
      <c r="AD108" s="30">
        <v>0.28375630587064088</v>
      </c>
      <c r="AE108" s="30">
        <v>0.26332862430978055</v>
      </c>
    </row>
    <row r="109" spans="1:31" x14ac:dyDescent="0.35">
      <c r="A109" s="28" t="s">
        <v>132</v>
      </c>
      <c r="B109" s="28" t="s">
        <v>76</v>
      </c>
      <c r="C109" s="30">
        <v>5.6697653086906975E-2</v>
      </c>
      <c r="D109" s="30">
        <v>7.3596241470835516E-2</v>
      </c>
      <c r="E109" s="30">
        <v>7.8685834101136221E-2</v>
      </c>
      <c r="F109" s="30">
        <v>0.12310846105908853</v>
      </c>
      <c r="G109" s="30">
        <v>0.13292924232682601</v>
      </c>
      <c r="H109" s="30">
        <v>0.13150169627873221</v>
      </c>
      <c r="I109" s="30">
        <v>0.13050706784053684</v>
      </c>
      <c r="J109" s="30">
        <v>0.11937142022133471</v>
      </c>
      <c r="K109" s="30">
        <v>0.11391358478633928</v>
      </c>
      <c r="L109" s="30">
        <v>0.11498296197681125</v>
      </c>
      <c r="M109" s="30">
        <v>0.11705849632986907</v>
      </c>
      <c r="N109" s="30">
        <v>0.12416130090402401</v>
      </c>
      <c r="O109" s="30">
        <v>0.12063729025088284</v>
      </c>
      <c r="P109" s="30">
        <v>0.11875818111601436</v>
      </c>
      <c r="Q109" s="30">
        <v>0.1182373755854654</v>
      </c>
      <c r="R109" s="30">
        <v>0.11532700314030103</v>
      </c>
      <c r="S109" s="30">
        <v>0.1106903823547109</v>
      </c>
      <c r="T109" s="30">
        <v>0.11226451461390295</v>
      </c>
      <c r="U109" s="30">
        <v>9.9466538912344041E-2</v>
      </c>
      <c r="V109" s="30">
        <v>9.7356328104408724E-2</v>
      </c>
      <c r="W109" s="30">
        <v>8.2716354648331908E-2</v>
      </c>
      <c r="X109" s="30">
        <v>8.2077059684855388E-2</v>
      </c>
      <c r="Y109" s="30">
        <v>7.6085034284502098E-2</v>
      </c>
      <c r="Z109" s="30">
        <v>7.356574824218895E-2</v>
      </c>
      <c r="AA109" s="30">
        <v>7.2616027479993836E-2</v>
      </c>
      <c r="AB109" s="30">
        <v>6.8920401637116741E-2</v>
      </c>
      <c r="AC109" s="30">
        <v>6.7194962449402124E-2</v>
      </c>
      <c r="AD109" s="30">
        <v>4.9828577333104314E-2</v>
      </c>
      <c r="AE109" s="30">
        <v>4.2539859385735818E-2</v>
      </c>
    </row>
    <row r="111" spans="1:31" x14ac:dyDescent="0.35">
      <c r="A111" s="18" t="s">
        <v>128</v>
      </c>
      <c r="B111" s="18" t="s">
        <v>129</v>
      </c>
      <c r="C111" s="18" t="s">
        <v>80</v>
      </c>
      <c r="D111" s="18" t="s">
        <v>89</v>
      </c>
      <c r="E111" s="18" t="s">
        <v>90</v>
      </c>
      <c r="F111" s="18" t="s">
        <v>91</v>
      </c>
      <c r="G111" s="18" t="s">
        <v>92</v>
      </c>
      <c r="H111" s="18" t="s">
        <v>93</v>
      </c>
      <c r="I111" s="18" t="s">
        <v>94</v>
      </c>
      <c r="J111" s="18" t="s">
        <v>95</v>
      </c>
      <c r="K111" s="18" t="s">
        <v>96</v>
      </c>
      <c r="L111" s="18" t="s">
        <v>97</v>
      </c>
      <c r="M111" s="18" t="s">
        <v>98</v>
      </c>
      <c r="N111" s="18" t="s">
        <v>99</v>
      </c>
      <c r="O111" s="18" t="s">
        <v>100</v>
      </c>
      <c r="P111" s="18" t="s">
        <v>101</v>
      </c>
      <c r="Q111" s="18" t="s">
        <v>102</v>
      </c>
      <c r="R111" s="18" t="s">
        <v>103</v>
      </c>
      <c r="S111" s="18" t="s">
        <v>104</v>
      </c>
      <c r="T111" s="18" t="s">
        <v>105</v>
      </c>
      <c r="U111" s="18" t="s">
        <v>106</v>
      </c>
      <c r="V111" s="18" t="s">
        <v>107</v>
      </c>
      <c r="W111" s="18" t="s">
        <v>108</v>
      </c>
      <c r="X111" s="18" t="s">
        <v>109</v>
      </c>
      <c r="Y111" s="18" t="s">
        <v>110</v>
      </c>
      <c r="Z111" s="18" t="s">
        <v>111</v>
      </c>
      <c r="AA111" s="18" t="s">
        <v>112</v>
      </c>
      <c r="AB111" s="18" t="s">
        <v>113</v>
      </c>
      <c r="AC111" s="18" t="s">
        <v>114</v>
      </c>
      <c r="AD111" s="18" t="s">
        <v>115</v>
      </c>
      <c r="AE111" s="18" t="s">
        <v>116</v>
      </c>
    </row>
    <row r="112" spans="1:31" x14ac:dyDescent="0.35">
      <c r="A112" s="28" t="s">
        <v>133</v>
      </c>
      <c r="B112" s="28" t="s">
        <v>70</v>
      </c>
      <c r="C112" s="30">
        <v>5.834143743390216E-2</v>
      </c>
      <c r="D112" s="30">
        <v>5.4431680777642266E-2</v>
      </c>
      <c r="E112" s="30">
        <v>7.1735958408794737E-2</v>
      </c>
      <c r="F112" s="30">
        <v>7.6789874422909007E-2</v>
      </c>
      <c r="G112" s="30">
        <v>8.0551684129118326E-2</v>
      </c>
      <c r="H112" s="30">
        <v>8.2755887107842735E-2</v>
      </c>
      <c r="I112" s="30">
        <v>8.1580740490510062E-2</v>
      </c>
      <c r="J112" s="30">
        <v>7.7996747470503724E-2</v>
      </c>
      <c r="K112" s="30">
        <v>7.0366670629724334E-2</v>
      </c>
      <c r="L112" s="30">
        <v>8.4074374619918457E-2</v>
      </c>
      <c r="M112" s="30">
        <v>8.2710407691104965E-2</v>
      </c>
      <c r="N112" s="30">
        <v>8.2440966549210695E-2</v>
      </c>
      <c r="O112" s="30">
        <v>8.4637501127545339E-2</v>
      </c>
      <c r="P112" s="30">
        <v>7.7937901817114921E-2</v>
      </c>
      <c r="Q112" s="30">
        <v>7.799336290663926E-2</v>
      </c>
      <c r="R112" s="30">
        <v>7.866142046029681E-2</v>
      </c>
      <c r="S112" s="30">
        <v>7.8444754335669706E-2</v>
      </c>
      <c r="T112" s="30">
        <v>7.9463337707538814E-2</v>
      </c>
      <c r="U112" s="30">
        <v>7.5302357141986298E-2</v>
      </c>
      <c r="V112" s="30">
        <v>7.1733761372617957E-2</v>
      </c>
      <c r="W112" s="30">
        <v>0.15044623805708229</v>
      </c>
      <c r="X112" s="30">
        <v>0.14980842433879943</v>
      </c>
      <c r="Y112" s="30">
        <v>0.14930416898836804</v>
      </c>
      <c r="Z112" s="30">
        <v>0.15131838031025568</v>
      </c>
      <c r="AA112" s="30">
        <v>0.15459124431642535</v>
      </c>
      <c r="AB112" s="30">
        <v>0.15069791484880671</v>
      </c>
      <c r="AC112" s="30">
        <v>0.15058082247850893</v>
      </c>
      <c r="AD112" s="30">
        <v>0.14316619367235003</v>
      </c>
      <c r="AE112" s="30">
        <v>0.12811659769610484</v>
      </c>
    </row>
    <row r="113" spans="1:31" x14ac:dyDescent="0.35">
      <c r="A113" s="28" t="s">
        <v>133</v>
      </c>
      <c r="B113" s="28" t="s">
        <v>72</v>
      </c>
      <c r="C113" s="30" t="s">
        <v>169</v>
      </c>
      <c r="D113" s="30" t="s">
        <v>169</v>
      </c>
      <c r="E113" s="30" t="s">
        <v>169</v>
      </c>
      <c r="F113" s="30" t="s">
        <v>169</v>
      </c>
      <c r="G113" s="30" t="s">
        <v>169</v>
      </c>
      <c r="H113" s="30" t="s">
        <v>169</v>
      </c>
      <c r="I113" s="30" t="s">
        <v>169</v>
      </c>
      <c r="J113" s="30" t="s">
        <v>169</v>
      </c>
      <c r="K113" s="30" t="s">
        <v>169</v>
      </c>
      <c r="L113" s="30" t="s">
        <v>169</v>
      </c>
      <c r="M113" s="30" t="s">
        <v>169</v>
      </c>
      <c r="N113" s="30" t="s">
        <v>169</v>
      </c>
      <c r="O113" s="30" t="s">
        <v>169</v>
      </c>
      <c r="P113" s="30" t="s">
        <v>169</v>
      </c>
      <c r="Q113" s="30" t="s">
        <v>169</v>
      </c>
      <c r="R113" s="30" t="s">
        <v>169</v>
      </c>
      <c r="S113" s="30" t="s">
        <v>169</v>
      </c>
      <c r="T113" s="30" t="s">
        <v>169</v>
      </c>
      <c r="U113" s="30" t="s">
        <v>169</v>
      </c>
      <c r="V113" s="30" t="s">
        <v>169</v>
      </c>
      <c r="W113" s="30" t="s">
        <v>169</v>
      </c>
      <c r="X113" s="30" t="s">
        <v>169</v>
      </c>
      <c r="Y113" s="30" t="s">
        <v>169</v>
      </c>
      <c r="Z113" s="30" t="s">
        <v>169</v>
      </c>
      <c r="AA113" s="30" t="s">
        <v>169</v>
      </c>
      <c r="AB113" s="30" t="s">
        <v>169</v>
      </c>
      <c r="AC113" s="30" t="s">
        <v>169</v>
      </c>
      <c r="AD113" s="30" t="s">
        <v>169</v>
      </c>
      <c r="AE113" s="30" t="s">
        <v>169</v>
      </c>
    </row>
    <row r="114" spans="1:31" x14ac:dyDescent="0.35">
      <c r="A114" s="28" t="s">
        <v>133</v>
      </c>
      <c r="B114" s="28" t="s">
        <v>76</v>
      </c>
      <c r="C114" s="30">
        <v>0.10248581766994036</v>
      </c>
      <c r="D114" s="30">
        <v>9.3511185308016331E-2</v>
      </c>
      <c r="E114" s="30">
        <v>0.11695622673907501</v>
      </c>
      <c r="F114" s="30">
        <v>0.12037668342712698</v>
      </c>
      <c r="G114" s="30">
        <v>0.1271524781436158</v>
      </c>
      <c r="H114" s="30">
        <v>0.12404203728953028</v>
      </c>
      <c r="I114" s="30">
        <v>0.12320535377142339</v>
      </c>
      <c r="J114" s="30">
        <v>0.11664879476392789</v>
      </c>
      <c r="K114" s="30">
        <v>0.10902598025339981</v>
      </c>
      <c r="L114" s="30">
        <v>0.10950455291054466</v>
      </c>
      <c r="M114" s="30">
        <v>0.10759598226706189</v>
      </c>
      <c r="N114" s="30">
        <v>0.10801069708806528</v>
      </c>
      <c r="O114" s="30">
        <v>0.108820123820198</v>
      </c>
      <c r="P114" s="30">
        <v>0.10704540466693359</v>
      </c>
      <c r="Q114" s="30">
        <v>0.10591274091084589</v>
      </c>
      <c r="R114" s="30">
        <v>0.10582442105489373</v>
      </c>
      <c r="S114" s="30">
        <v>0.10712733164525647</v>
      </c>
      <c r="T114" s="30">
        <v>0.10673727010783575</v>
      </c>
      <c r="U114" s="30">
        <v>9.895542126594048E-2</v>
      </c>
      <c r="V114" s="30">
        <v>9.6362951581085973E-2</v>
      </c>
      <c r="W114" s="30">
        <v>7.1446276868332409E-2</v>
      </c>
      <c r="X114" s="30">
        <v>7.115310737589621E-2</v>
      </c>
      <c r="Y114" s="30">
        <v>6.9185023801515491E-2</v>
      </c>
      <c r="Z114" s="30">
        <v>6.7391318777695927E-2</v>
      </c>
      <c r="AA114" s="30">
        <v>6.960464260374527E-2</v>
      </c>
      <c r="AB114" s="30">
        <v>6.6162218184342425E-2</v>
      </c>
      <c r="AC114" s="30">
        <v>6.6260862463203424E-2</v>
      </c>
      <c r="AD114" s="30">
        <v>5.3687468311334169E-2</v>
      </c>
      <c r="AE114" s="30">
        <v>4.2840379673178927E-2</v>
      </c>
    </row>
    <row r="116" spans="1:31" x14ac:dyDescent="0.35">
      <c r="A116" s="18" t="s">
        <v>128</v>
      </c>
      <c r="B116" s="18" t="s">
        <v>129</v>
      </c>
      <c r="C116" s="18" t="s">
        <v>80</v>
      </c>
      <c r="D116" s="18" t="s">
        <v>89</v>
      </c>
      <c r="E116" s="18" t="s">
        <v>90</v>
      </c>
      <c r="F116" s="18" t="s">
        <v>91</v>
      </c>
      <c r="G116" s="18" t="s">
        <v>92</v>
      </c>
      <c r="H116" s="18" t="s">
        <v>93</v>
      </c>
      <c r="I116" s="18" t="s">
        <v>94</v>
      </c>
      <c r="J116" s="18" t="s">
        <v>95</v>
      </c>
      <c r="K116" s="18" t="s">
        <v>96</v>
      </c>
      <c r="L116" s="18" t="s">
        <v>97</v>
      </c>
      <c r="M116" s="18" t="s">
        <v>98</v>
      </c>
      <c r="N116" s="18" t="s">
        <v>99</v>
      </c>
      <c r="O116" s="18" t="s">
        <v>100</v>
      </c>
      <c r="P116" s="18" t="s">
        <v>101</v>
      </c>
      <c r="Q116" s="18" t="s">
        <v>102</v>
      </c>
      <c r="R116" s="18" t="s">
        <v>103</v>
      </c>
      <c r="S116" s="18" t="s">
        <v>104</v>
      </c>
      <c r="T116" s="18" t="s">
        <v>105</v>
      </c>
      <c r="U116" s="18" t="s">
        <v>106</v>
      </c>
      <c r="V116" s="18" t="s">
        <v>107</v>
      </c>
      <c r="W116" s="18" t="s">
        <v>108</v>
      </c>
      <c r="X116" s="18" t="s">
        <v>109</v>
      </c>
      <c r="Y116" s="18" t="s">
        <v>110</v>
      </c>
      <c r="Z116" s="18" t="s">
        <v>111</v>
      </c>
      <c r="AA116" s="18" t="s">
        <v>112</v>
      </c>
      <c r="AB116" s="18" t="s">
        <v>113</v>
      </c>
      <c r="AC116" s="18" t="s">
        <v>114</v>
      </c>
      <c r="AD116" s="18" t="s">
        <v>115</v>
      </c>
      <c r="AE116" s="18" t="s">
        <v>116</v>
      </c>
    </row>
    <row r="117" spans="1:31" x14ac:dyDescent="0.35">
      <c r="A117" s="28" t="s">
        <v>134</v>
      </c>
      <c r="B117" s="28" t="s">
        <v>70</v>
      </c>
      <c r="C117" s="30" t="s">
        <v>169</v>
      </c>
      <c r="D117" s="30" t="s">
        <v>169</v>
      </c>
      <c r="E117" s="30" t="s">
        <v>169</v>
      </c>
      <c r="F117" s="30" t="s">
        <v>169</v>
      </c>
      <c r="G117" s="30" t="s">
        <v>169</v>
      </c>
      <c r="H117" s="30" t="s">
        <v>169</v>
      </c>
      <c r="I117" s="30" t="s">
        <v>169</v>
      </c>
      <c r="J117" s="30" t="s">
        <v>169</v>
      </c>
      <c r="K117" s="30" t="s">
        <v>169</v>
      </c>
      <c r="L117" s="30" t="s">
        <v>169</v>
      </c>
      <c r="M117" s="30" t="s">
        <v>169</v>
      </c>
      <c r="N117" s="30" t="s">
        <v>169</v>
      </c>
      <c r="O117" s="30" t="s">
        <v>169</v>
      </c>
      <c r="P117" s="30" t="s">
        <v>169</v>
      </c>
      <c r="Q117" s="30" t="s">
        <v>169</v>
      </c>
      <c r="R117" s="30" t="s">
        <v>169</v>
      </c>
      <c r="S117" s="30" t="s">
        <v>169</v>
      </c>
      <c r="T117" s="30" t="s">
        <v>169</v>
      </c>
      <c r="U117" s="30" t="s">
        <v>169</v>
      </c>
      <c r="V117" s="30" t="s">
        <v>169</v>
      </c>
      <c r="W117" s="30" t="s">
        <v>169</v>
      </c>
      <c r="X117" s="30" t="s">
        <v>169</v>
      </c>
      <c r="Y117" s="30" t="s">
        <v>169</v>
      </c>
      <c r="Z117" s="30" t="s">
        <v>169</v>
      </c>
      <c r="AA117" s="30" t="s">
        <v>169</v>
      </c>
      <c r="AB117" s="30" t="s">
        <v>169</v>
      </c>
      <c r="AC117" s="30" t="s">
        <v>169</v>
      </c>
      <c r="AD117" s="30" t="s">
        <v>169</v>
      </c>
      <c r="AE117" s="30" t="s">
        <v>169</v>
      </c>
    </row>
    <row r="118" spans="1:31" x14ac:dyDescent="0.35">
      <c r="A118" s="28" t="s">
        <v>134</v>
      </c>
      <c r="B118" s="28" t="s">
        <v>72</v>
      </c>
      <c r="C118" s="30" t="s">
        <v>169</v>
      </c>
      <c r="D118" s="30" t="s">
        <v>169</v>
      </c>
      <c r="E118" s="30" t="s">
        <v>169</v>
      </c>
      <c r="F118" s="30" t="s">
        <v>169</v>
      </c>
      <c r="G118" s="30" t="s">
        <v>169</v>
      </c>
      <c r="H118" s="30" t="s">
        <v>169</v>
      </c>
      <c r="I118" s="30" t="s">
        <v>169</v>
      </c>
      <c r="J118" s="30" t="s">
        <v>169</v>
      </c>
      <c r="K118" s="30" t="s">
        <v>169</v>
      </c>
      <c r="L118" s="30" t="s">
        <v>169</v>
      </c>
      <c r="M118" s="30" t="s">
        <v>169</v>
      </c>
      <c r="N118" s="30" t="s">
        <v>169</v>
      </c>
      <c r="O118" s="30" t="s">
        <v>169</v>
      </c>
      <c r="P118" s="30" t="s">
        <v>169</v>
      </c>
      <c r="Q118" s="30" t="s">
        <v>169</v>
      </c>
      <c r="R118" s="30" t="s">
        <v>169</v>
      </c>
      <c r="S118" s="30" t="s">
        <v>169</v>
      </c>
      <c r="T118" s="30" t="s">
        <v>169</v>
      </c>
      <c r="U118" s="30" t="s">
        <v>169</v>
      </c>
      <c r="V118" s="30" t="s">
        <v>169</v>
      </c>
      <c r="W118" s="30" t="s">
        <v>169</v>
      </c>
      <c r="X118" s="30" t="s">
        <v>169</v>
      </c>
      <c r="Y118" s="30" t="s">
        <v>169</v>
      </c>
      <c r="Z118" s="30" t="s">
        <v>169</v>
      </c>
      <c r="AA118" s="30" t="s">
        <v>169</v>
      </c>
      <c r="AB118" s="30" t="s">
        <v>169</v>
      </c>
      <c r="AC118" s="30" t="s">
        <v>169</v>
      </c>
      <c r="AD118" s="30" t="s">
        <v>169</v>
      </c>
      <c r="AE118" s="30" t="s">
        <v>169</v>
      </c>
    </row>
    <row r="119" spans="1:31" x14ac:dyDescent="0.35">
      <c r="A119" s="28" t="s">
        <v>134</v>
      </c>
      <c r="B119" s="28" t="s">
        <v>76</v>
      </c>
      <c r="C119" s="30" t="s">
        <v>169</v>
      </c>
      <c r="D119" s="30" t="s">
        <v>169</v>
      </c>
      <c r="E119" s="30" t="s">
        <v>169</v>
      </c>
      <c r="F119" s="30" t="s">
        <v>169</v>
      </c>
      <c r="G119" s="30">
        <v>3.5152282546737731E-2</v>
      </c>
      <c r="H119" s="30">
        <v>5.3425370200221908E-2</v>
      </c>
      <c r="I119" s="30">
        <v>6.7332924107269945E-2</v>
      </c>
      <c r="J119" s="30">
        <v>6.5907159392725942E-2</v>
      </c>
      <c r="K119" s="30">
        <v>6.5862212411224683E-2</v>
      </c>
      <c r="L119" s="30">
        <v>7.2836347658459741E-2</v>
      </c>
      <c r="M119" s="30">
        <v>9.6606658610987287E-2</v>
      </c>
      <c r="N119" s="30">
        <v>9.407005917281773E-2</v>
      </c>
      <c r="O119" s="30">
        <v>9.412282937709672E-2</v>
      </c>
      <c r="P119" s="30">
        <v>8.72282275496052E-2</v>
      </c>
      <c r="Q119" s="30">
        <v>8.3991961091481715E-2</v>
      </c>
      <c r="R119" s="30">
        <v>8.3565792652786242E-2</v>
      </c>
      <c r="S119" s="30">
        <v>7.7183780757921164E-2</v>
      </c>
      <c r="T119" s="30">
        <v>7.8768950646415092E-2</v>
      </c>
      <c r="U119" s="30">
        <v>7.7379273969664736E-2</v>
      </c>
      <c r="V119" s="30">
        <v>7.157887180363251E-2</v>
      </c>
      <c r="W119" s="30">
        <v>7.4506173736807943E-2</v>
      </c>
      <c r="X119" s="30">
        <v>7.1960342837345412E-2</v>
      </c>
      <c r="Y119" s="30">
        <v>6.8217172314174485E-2</v>
      </c>
      <c r="Z119" s="30">
        <v>6.5012908077705336E-2</v>
      </c>
      <c r="AA119" s="30">
        <v>6.6045574367802493E-2</v>
      </c>
      <c r="AB119" s="30">
        <v>7.0588137206548732E-2</v>
      </c>
      <c r="AC119" s="30">
        <v>7.4185952424549034E-2</v>
      </c>
      <c r="AD119" s="30">
        <v>6.5342298872867063E-2</v>
      </c>
      <c r="AE119" s="30">
        <v>5.4956819502759012E-2</v>
      </c>
    </row>
    <row r="122" spans="1:31" x14ac:dyDescent="0.35">
      <c r="A122" s="25" t="s">
        <v>136</v>
      </c>
    </row>
    <row r="123" spans="1:31" x14ac:dyDescent="0.35">
      <c r="A123" s="18" t="s">
        <v>128</v>
      </c>
      <c r="B123" s="18" t="s">
        <v>129</v>
      </c>
      <c r="C123" s="18" t="s">
        <v>80</v>
      </c>
      <c r="D123" s="18" t="s">
        <v>89</v>
      </c>
      <c r="E123" s="18" t="s">
        <v>90</v>
      </c>
      <c r="F123" s="18" t="s">
        <v>91</v>
      </c>
      <c r="G123" s="18" t="s">
        <v>92</v>
      </c>
      <c r="H123" s="18" t="s">
        <v>93</v>
      </c>
      <c r="I123" s="18" t="s">
        <v>94</v>
      </c>
      <c r="J123" s="18" t="s">
        <v>95</v>
      </c>
      <c r="K123" s="18" t="s">
        <v>96</v>
      </c>
      <c r="L123" s="18" t="s">
        <v>97</v>
      </c>
      <c r="M123" s="18" t="s">
        <v>98</v>
      </c>
      <c r="N123" s="18" t="s">
        <v>99</v>
      </c>
      <c r="O123" s="18" t="s">
        <v>100</v>
      </c>
      <c r="P123" s="18" t="s">
        <v>101</v>
      </c>
      <c r="Q123" s="18" t="s">
        <v>102</v>
      </c>
      <c r="R123" s="18" t="s">
        <v>103</v>
      </c>
      <c r="S123" s="18" t="s">
        <v>104</v>
      </c>
      <c r="T123" s="18" t="s">
        <v>105</v>
      </c>
      <c r="U123" s="18" t="s">
        <v>106</v>
      </c>
      <c r="V123" s="18" t="s">
        <v>107</v>
      </c>
      <c r="W123" s="18" t="s">
        <v>108</v>
      </c>
      <c r="X123" s="18" t="s">
        <v>109</v>
      </c>
      <c r="Y123" s="18" t="s">
        <v>110</v>
      </c>
      <c r="Z123" s="18" t="s">
        <v>111</v>
      </c>
      <c r="AA123" s="18" t="s">
        <v>112</v>
      </c>
      <c r="AB123" s="18" t="s">
        <v>113</v>
      </c>
      <c r="AC123" s="18" t="s">
        <v>114</v>
      </c>
      <c r="AD123" s="18" t="s">
        <v>115</v>
      </c>
      <c r="AE123" s="18" t="s">
        <v>116</v>
      </c>
    </row>
    <row r="124" spans="1:31" x14ac:dyDescent="0.35">
      <c r="A124" s="28" t="s">
        <v>40</v>
      </c>
      <c r="B124" s="28" t="s">
        <v>24</v>
      </c>
      <c r="C124" s="30">
        <v>0.1582690040996709</v>
      </c>
      <c r="D124" s="30">
        <v>0.16329571873494506</v>
      </c>
      <c r="E124" s="30">
        <v>0.16467297681429219</v>
      </c>
      <c r="F124" s="30">
        <v>0.16003619632421875</v>
      </c>
      <c r="G124" s="30">
        <v>0.1543790095562825</v>
      </c>
      <c r="H124" s="30">
        <v>0.16419697892144253</v>
      </c>
      <c r="I124" s="30">
        <v>0.16364436908915847</v>
      </c>
      <c r="J124" s="30">
        <v>0.14760145839332717</v>
      </c>
      <c r="K124" s="30">
        <v>0.15609969355280862</v>
      </c>
      <c r="L124" s="30">
        <v>0.16195723613054294</v>
      </c>
      <c r="M124" s="30">
        <v>0.16344150628667556</v>
      </c>
      <c r="N124" s="30">
        <v>0.16507489404122347</v>
      </c>
      <c r="O124" s="30">
        <v>0.16038812604073258</v>
      </c>
      <c r="P124" s="30">
        <v>0.15558897314910486</v>
      </c>
      <c r="Q124" s="30">
        <v>0.16610063092662647</v>
      </c>
      <c r="R124" s="30">
        <v>0.1662905487043618</v>
      </c>
      <c r="S124" s="30">
        <v>0.14987950538143602</v>
      </c>
      <c r="T124" s="30">
        <v>0.15747456004085889</v>
      </c>
      <c r="U124" s="30">
        <v>0.1635244192945165</v>
      </c>
      <c r="V124" s="30">
        <v>0.16558534334969888</v>
      </c>
      <c r="W124" s="30">
        <v>0.16646377201410648</v>
      </c>
      <c r="X124" s="30">
        <v>0.16200535990233311</v>
      </c>
      <c r="Y124" s="30">
        <v>0.15681688616415296</v>
      </c>
      <c r="Z124" s="30">
        <v>0.16767463405227384</v>
      </c>
      <c r="AA124" s="30">
        <v>0.16726974604217795</v>
      </c>
      <c r="AB124" s="30">
        <v>0.15065669375227658</v>
      </c>
      <c r="AC124" s="30">
        <v>0.15807239548717908</v>
      </c>
      <c r="AD124" s="30">
        <v>0.16429993024100129</v>
      </c>
      <c r="AE124" s="30">
        <v>0.16598706462370708</v>
      </c>
    </row>
    <row r="125" spans="1:31" collapsed="1" x14ac:dyDescent="0.35">
      <c r="A125" s="28" t="s">
        <v>40</v>
      </c>
      <c r="B125" s="28" t="s">
        <v>77</v>
      </c>
      <c r="C125" s="30">
        <v>5.8382256493332452E-2</v>
      </c>
      <c r="D125" s="30">
        <v>5.8413542556033558E-2</v>
      </c>
      <c r="E125" s="30">
        <v>5.763398687281894E-2</v>
      </c>
      <c r="F125" s="30">
        <v>5.7245738891113389E-2</v>
      </c>
      <c r="G125" s="30">
        <v>5.6998126213580746E-2</v>
      </c>
      <c r="H125" s="30">
        <v>5.6581734483362046E-2</v>
      </c>
      <c r="I125" s="30">
        <v>5.6311029226226113E-2</v>
      </c>
      <c r="J125" s="30">
        <v>5.5692935515542052E-2</v>
      </c>
      <c r="K125" s="30">
        <v>5.5398724633656575E-2</v>
      </c>
      <c r="L125" s="30">
        <v>5.4777398276254392E-2</v>
      </c>
      <c r="M125" s="30">
        <v>5.5475426915713388E-2</v>
      </c>
      <c r="N125" s="30">
        <v>5.505203363138568E-2</v>
      </c>
      <c r="O125" s="30">
        <v>5.4932828563279724E-2</v>
      </c>
      <c r="P125" s="30">
        <v>5.4393672378848741E-2</v>
      </c>
      <c r="Q125" s="30">
        <v>5.3863408956210751E-2</v>
      </c>
      <c r="R125" s="30">
        <v>5.2999905230563492E-2</v>
      </c>
      <c r="S125" s="30">
        <v>5.2235721955298381E-2</v>
      </c>
      <c r="T125" s="30">
        <v>5.1601744654171708E-2</v>
      </c>
      <c r="U125" s="30">
        <v>5.112803157241208E-2</v>
      </c>
      <c r="V125" s="30">
        <v>5.0369604815553276E-2</v>
      </c>
      <c r="W125" s="30">
        <v>4.9781771960424062E-2</v>
      </c>
      <c r="X125" s="30">
        <v>4.9213443289617805E-2</v>
      </c>
      <c r="Y125" s="30">
        <v>4.8805033850243477E-2</v>
      </c>
      <c r="Z125" s="30">
        <v>4.8164858716541518E-2</v>
      </c>
      <c r="AA125" s="30">
        <v>4.7639357010081491E-2</v>
      </c>
      <c r="AB125" s="30">
        <v>4.7055141091575256E-2</v>
      </c>
      <c r="AC125" s="30">
        <v>4.6696987879386302E-2</v>
      </c>
      <c r="AD125" s="30">
        <v>4.605328063868265E-2</v>
      </c>
      <c r="AE125" s="30">
        <v>4.5531969777469206E-2</v>
      </c>
    </row>
    <row r="126" spans="1:31" collapsed="1" x14ac:dyDescent="0.35">
      <c r="A126" s="28" t="s">
        <v>40</v>
      </c>
      <c r="B126" s="28" t="s">
        <v>78</v>
      </c>
      <c r="C126" s="30">
        <v>4.9607658364902149E-2</v>
      </c>
      <c r="D126" s="30">
        <v>4.9629280423697235E-2</v>
      </c>
      <c r="E126" s="30">
        <v>4.896237582929612E-2</v>
      </c>
      <c r="F126" s="30">
        <v>4.8632746056913E-2</v>
      </c>
      <c r="G126" s="30">
        <v>4.8440036740874E-2</v>
      </c>
      <c r="H126" s="30">
        <v>4.8062820100207744E-2</v>
      </c>
      <c r="I126" s="30">
        <v>4.7828982416623124E-2</v>
      </c>
      <c r="J126" s="30">
        <v>4.7296340075477054E-2</v>
      </c>
      <c r="K126" s="30">
        <v>4.7059541469263805E-2</v>
      </c>
      <c r="L126" s="30">
        <v>4.6518740245613692E-2</v>
      </c>
      <c r="M126" s="30">
        <v>4.7140745824718805E-2</v>
      </c>
      <c r="N126" s="30">
        <v>4.67779632497188E-2</v>
      </c>
      <c r="O126" s="30">
        <v>4.6673343198149579E-2</v>
      </c>
      <c r="P126" s="30">
        <v>4.6202330294889141E-2</v>
      </c>
      <c r="Q126" s="30">
        <v>4.5751416958936378E-2</v>
      </c>
      <c r="R126" s="30">
        <v>4.5031752841140887E-2</v>
      </c>
      <c r="S126" s="30">
        <v>4.4364514916502305E-2</v>
      </c>
      <c r="T126" s="30">
        <v>4.3824433670127852E-2</v>
      </c>
      <c r="U126" s="30">
        <v>4.344365633262575E-2</v>
      </c>
      <c r="V126" s="30">
        <v>4.2780857030006815E-2</v>
      </c>
      <c r="W126" s="30">
        <v>4.2278295907759389E-2</v>
      </c>
      <c r="X126" s="30">
        <v>4.1801413637747802E-2</v>
      </c>
      <c r="Y126" s="30">
        <v>4.1454909183766833E-2</v>
      </c>
      <c r="Z126" s="30">
        <v>4.091255588468462E-2</v>
      </c>
      <c r="AA126" s="30">
        <v>4.0479341568256506E-2</v>
      </c>
      <c r="AB126" s="30">
        <v>3.9971519783473408E-2</v>
      </c>
      <c r="AC126" s="30">
        <v>3.9658616910466918E-2</v>
      </c>
      <c r="AD126" s="30">
        <v>3.9109734520709073E-2</v>
      </c>
      <c r="AE126" s="30">
        <v>3.8679532462812104E-2</v>
      </c>
    </row>
    <row r="128" spans="1:31" x14ac:dyDescent="0.35">
      <c r="A128" s="18" t="s">
        <v>128</v>
      </c>
      <c r="B128" s="18" t="s">
        <v>129</v>
      </c>
      <c r="C128" s="18" t="s">
        <v>80</v>
      </c>
      <c r="D128" s="18" t="s">
        <v>89</v>
      </c>
      <c r="E128" s="18" t="s">
        <v>90</v>
      </c>
      <c r="F128" s="18" t="s">
        <v>91</v>
      </c>
      <c r="G128" s="18" t="s">
        <v>92</v>
      </c>
      <c r="H128" s="18" t="s">
        <v>93</v>
      </c>
      <c r="I128" s="18" t="s">
        <v>94</v>
      </c>
      <c r="J128" s="18" t="s">
        <v>95</v>
      </c>
      <c r="K128" s="18" t="s">
        <v>96</v>
      </c>
      <c r="L128" s="18" t="s">
        <v>97</v>
      </c>
      <c r="M128" s="18" t="s">
        <v>98</v>
      </c>
      <c r="N128" s="18" t="s">
        <v>99</v>
      </c>
      <c r="O128" s="18" t="s">
        <v>100</v>
      </c>
      <c r="P128" s="18" t="s">
        <v>101</v>
      </c>
      <c r="Q128" s="18" t="s">
        <v>102</v>
      </c>
      <c r="R128" s="18" t="s">
        <v>103</v>
      </c>
      <c r="S128" s="18" t="s">
        <v>104</v>
      </c>
      <c r="T128" s="18" t="s">
        <v>105</v>
      </c>
      <c r="U128" s="18" t="s">
        <v>106</v>
      </c>
      <c r="V128" s="18" t="s">
        <v>107</v>
      </c>
      <c r="W128" s="18" t="s">
        <v>108</v>
      </c>
      <c r="X128" s="18" t="s">
        <v>109</v>
      </c>
      <c r="Y128" s="18" t="s">
        <v>110</v>
      </c>
      <c r="Z128" s="18" t="s">
        <v>111</v>
      </c>
      <c r="AA128" s="18" t="s">
        <v>112</v>
      </c>
      <c r="AB128" s="18" t="s">
        <v>113</v>
      </c>
      <c r="AC128" s="18" t="s">
        <v>114</v>
      </c>
      <c r="AD128" s="18" t="s">
        <v>115</v>
      </c>
      <c r="AE128" s="18" t="s">
        <v>116</v>
      </c>
    </row>
    <row r="129" spans="1:31" x14ac:dyDescent="0.35">
      <c r="A129" s="28" t="s">
        <v>130</v>
      </c>
      <c r="B129" s="28" t="s">
        <v>24</v>
      </c>
      <c r="C129" s="30">
        <v>0.15972410562972328</v>
      </c>
      <c r="D129" s="30">
        <v>0.16869259528694103</v>
      </c>
      <c r="E129" s="30">
        <v>0.16407707648292288</v>
      </c>
      <c r="F129" s="30">
        <v>0.16217904050625709</v>
      </c>
      <c r="G129" s="30">
        <v>0.15623796619137781</v>
      </c>
      <c r="H129" s="30">
        <v>0.1714971385305101</v>
      </c>
      <c r="I129" s="30">
        <v>0.1683775382602378</v>
      </c>
      <c r="J129" s="30">
        <v>0.14984632897646194</v>
      </c>
      <c r="K129" s="30">
        <v>0.1539862529215954</v>
      </c>
      <c r="L129" s="30">
        <v>0.16312662631728148</v>
      </c>
      <c r="M129" s="30">
        <v>0.17006997171261976</v>
      </c>
      <c r="N129" s="30">
        <v>0.16537599183295526</v>
      </c>
      <c r="O129" s="30">
        <v>0.16342099875741317</v>
      </c>
      <c r="P129" s="30">
        <v>0.15793665054183756</v>
      </c>
      <c r="Q129" s="30">
        <v>0.17349739186279606</v>
      </c>
      <c r="R129" s="30">
        <v>0.17078494972996863</v>
      </c>
      <c r="S129" s="30">
        <v>0.15185218398216346</v>
      </c>
      <c r="T129" s="30">
        <v>0.15603567011624039</v>
      </c>
      <c r="U129" s="30">
        <v>0.16511784786695252</v>
      </c>
      <c r="V129" s="30">
        <v>0.17248129462341952</v>
      </c>
      <c r="W129" s="30">
        <v>0.16747602453818342</v>
      </c>
      <c r="X129" s="30">
        <v>0.16536757712484523</v>
      </c>
      <c r="Y129" s="30">
        <v>0.15934285834124667</v>
      </c>
      <c r="Z129" s="30">
        <v>0.1752700049390184</v>
      </c>
      <c r="AA129" s="30">
        <v>0.17211676369642939</v>
      </c>
      <c r="AB129" s="30">
        <v>0.1528085247423461</v>
      </c>
      <c r="AC129" s="30">
        <v>0.15673935576138281</v>
      </c>
      <c r="AD129" s="30">
        <v>0.16609683116470172</v>
      </c>
      <c r="AE129" s="30">
        <v>0.1727746321589512</v>
      </c>
    </row>
    <row r="130" spans="1:31" x14ac:dyDescent="0.35">
      <c r="A130" s="28" t="s">
        <v>130</v>
      </c>
      <c r="B130" s="28" t="s">
        <v>77</v>
      </c>
      <c r="C130" s="30">
        <v>5.7664534198355218E-2</v>
      </c>
      <c r="D130" s="30">
        <v>5.8365781156259219E-2</v>
      </c>
      <c r="E130" s="30">
        <v>5.76420582251604E-2</v>
      </c>
      <c r="F130" s="30">
        <v>5.7683542405239527E-2</v>
      </c>
      <c r="G130" s="30">
        <v>5.7412559766299588E-2</v>
      </c>
      <c r="H130" s="30">
        <v>5.7063429059542356E-2</v>
      </c>
      <c r="I130" s="30">
        <v>5.6711826369880459E-2</v>
      </c>
      <c r="J130" s="30">
        <v>5.5958180117055084E-2</v>
      </c>
      <c r="K130" s="30">
        <v>5.5331891888979523E-2</v>
      </c>
      <c r="L130" s="30">
        <v>5.4714568928107485E-2</v>
      </c>
      <c r="M130" s="30">
        <v>5.5412240135064128E-2</v>
      </c>
      <c r="N130" s="30">
        <v>5.5093760221648011E-2</v>
      </c>
      <c r="O130" s="30">
        <v>5.4927381827917024E-2</v>
      </c>
      <c r="P130" s="30">
        <v>5.435073466368634E-2</v>
      </c>
      <c r="Q130" s="30">
        <v>5.3802043528683681E-2</v>
      </c>
      <c r="R130" s="30">
        <v>5.2898179356364775E-2</v>
      </c>
      <c r="S130" s="30">
        <v>5.2103774151730238E-2</v>
      </c>
      <c r="T130" s="30">
        <v>5.1372963822691957E-2</v>
      </c>
      <c r="U130" s="30">
        <v>5.0861296085426562E-2</v>
      </c>
      <c r="V130" s="30">
        <v>5.0045020173708335E-2</v>
      </c>
      <c r="W130" s="30">
        <v>4.9433799049574123E-2</v>
      </c>
      <c r="X130" s="30">
        <v>4.8798599349709246E-2</v>
      </c>
      <c r="Y130" s="30">
        <v>4.8321651921924766E-2</v>
      </c>
      <c r="Z130" s="30">
        <v>4.7639052187566401E-2</v>
      </c>
      <c r="AA130" s="30">
        <v>4.7057894459326212E-2</v>
      </c>
      <c r="AB130" s="30">
        <v>4.6420024225470917E-2</v>
      </c>
      <c r="AC130" s="30">
        <v>4.5996131825672235E-2</v>
      </c>
      <c r="AD130" s="30">
        <v>4.5278828821860684E-2</v>
      </c>
      <c r="AE130" s="30">
        <v>4.4704964680641973E-2</v>
      </c>
    </row>
    <row r="131" spans="1:31" x14ac:dyDescent="0.35">
      <c r="A131" s="28" t="s">
        <v>130</v>
      </c>
      <c r="B131" s="28" t="s">
        <v>78</v>
      </c>
      <c r="C131" s="30">
        <v>4.9008138287534621E-2</v>
      </c>
      <c r="D131" s="30">
        <v>4.9578684643222654E-2</v>
      </c>
      <c r="E131" s="30">
        <v>4.8944490503865422E-2</v>
      </c>
      <c r="F131" s="30">
        <v>4.9007925758356698E-2</v>
      </c>
      <c r="G131" s="30">
        <v>4.8798631476706003E-2</v>
      </c>
      <c r="H131" s="30">
        <v>4.8480968715908457E-2</v>
      </c>
      <c r="I131" s="30">
        <v>4.8157926502331375E-2</v>
      </c>
      <c r="J131" s="30">
        <v>4.7522298361262864E-2</v>
      </c>
      <c r="K131" s="30">
        <v>4.6999204745971496E-2</v>
      </c>
      <c r="L131" s="30">
        <v>4.6462443402597232E-2</v>
      </c>
      <c r="M131" s="30">
        <v>4.7079856803971337E-2</v>
      </c>
      <c r="N131" s="30">
        <v>4.6824529521760958E-2</v>
      </c>
      <c r="O131" s="30">
        <v>4.6669483031342544E-2</v>
      </c>
      <c r="P131" s="30">
        <v>4.6156817042501623E-2</v>
      </c>
      <c r="Q131" s="30">
        <v>4.568817795638349E-2</v>
      </c>
      <c r="R131" s="30">
        <v>4.4947870623631828E-2</v>
      </c>
      <c r="S131" s="30">
        <v>4.4245598793952491E-2</v>
      </c>
      <c r="T131" s="30">
        <v>4.3620972083081605E-2</v>
      </c>
      <c r="U131" s="30">
        <v>4.3231535241763576E-2</v>
      </c>
      <c r="V131" s="30">
        <v>4.2515665439206721E-2</v>
      </c>
      <c r="W131" s="30">
        <v>4.1979166674636678E-2</v>
      </c>
      <c r="X131" s="30">
        <v>4.1454871929610386E-2</v>
      </c>
      <c r="Y131" s="30">
        <v>4.1022581184422688E-2</v>
      </c>
      <c r="Z131" s="30">
        <v>4.0463238155255821E-2</v>
      </c>
      <c r="AA131" s="30">
        <v>3.9997645398791443E-2</v>
      </c>
      <c r="AB131" s="30">
        <v>3.943873792150452E-2</v>
      </c>
      <c r="AC131" s="30">
        <v>3.9066290170439021E-2</v>
      </c>
      <c r="AD131" s="30">
        <v>3.843544236962973E-2</v>
      </c>
      <c r="AE131" s="30">
        <v>3.7969777993462128E-2</v>
      </c>
    </row>
    <row r="133" spans="1:31" x14ac:dyDescent="0.35">
      <c r="A133" s="18" t="s">
        <v>128</v>
      </c>
      <c r="B133" s="18" t="s">
        <v>129</v>
      </c>
      <c r="C133" s="18" t="s">
        <v>80</v>
      </c>
      <c r="D133" s="18" t="s">
        <v>89</v>
      </c>
      <c r="E133" s="18" t="s">
        <v>90</v>
      </c>
      <c r="F133" s="18" t="s">
        <v>91</v>
      </c>
      <c r="G133" s="18" t="s">
        <v>92</v>
      </c>
      <c r="H133" s="18" t="s">
        <v>93</v>
      </c>
      <c r="I133" s="18" t="s">
        <v>94</v>
      </c>
      <c r="J133" s="18" t="s">
        <v>95</v>
      </c>
      <c r="K133" s="18" t="s">
        <v>96</v>
      </c>
      <c r="L133" s="18" t="s">
        <v>97</v>
      </c>
      <c r="M133" s="18" t="s">
        <v>98</v>
      </c>
      <c r="N133" s="18" t="s">
        <v>99</v>
      </c>
      <c r="O133" s="18" t="s">
        <v>100</v>
      </c>
      <c r="P133" s="18" t="s">
        <v>101</v>
      </c>
      <c r="Q133" s="18" t="s">
        <v>102</v>
      </c>
      <c r="R133" s="18" t="s">
        <v>103</v>
      </c>
      <c r="S133" s="18" t="s">
        <v>104</v>
      </c>
      <c r="T133" s="18" t="s">
        <v>105</v>
      </c>
      <c r="U133" s="18" t="s">
        <v>106</v>
      </c>
      <c r="V133" s="18" t="s">
        <v>107</v>
      </c>
      <c r="W133" s="18" t="s">
        <v>108</v>
      </c>
      <c r="X133" s="18" t="s">
        <v>109</v>
      </c>
      <c r="Y133" s="18" t="s">
        <v>110</v>
      </c>
      <c r="Z133" s="18" t="s">
        <v>111</v>
      </c>
      <c r="AA133" s="18" t="s">
        <v>112</v>
      </c>
      <c r="AB133" s="18" t="s">
        <v>113</v>
      </c>
      <c r="AC133" s="18" t="s">
        <v>114</v>
      </c>
      <c r="AD133" s="18" t="s">
        <v>115</v>
      </c>
      <c r="AE133" s="18" t="s">
        <v>116</v>
      </c>
    </row>
    <row r="134" spans="1:31" x14ac:dyDescent="0.35">
      <c r="A134" s="28" t="s">
        <v>131</v>
      </c>
      <c r="B134" s="28" t="s">
        <v>24</v>
      </c>
      <c r="C134" s="30">
        <v>0.16396244301990565</v>
      </c>
      <c r="D134" s="30">
        <v>0.17425429946772905</v>
      </c>
      <c r="E134" s="30">
        <v>0.17358464948632876</v>
      </c>
      <c r="F134" s="30">
        <v>0.16658824923139537</v>
      </c>
      <c r="G134" s="30">
        <v>0.16752216022586139</v>
      </c>
      <c r="H134" s="30">
        <v>0.17718979407934765</v>
      </c>
      <c r="I134" s="30">
        <v>0.17731343627575322</v>
      </c>
      <c r="J134" s="30">
        <v>0.14888699233182584</v>
      </c>
      <c r="K134" s="30">
        <v>0.16105250474612187</v>
      </c>
      <c r="L134" s="30">
        <v>0.16590418265818249</v>
      </c>
      <c r="M134" s="30">
        <v>0.17419461242992551</v>
      </c>
      <c r="N134" s="30">
        <v>0.17225130549789752</v>
      </c>
      <c r="O134" s="30">
        <v>0.16520510223894849</v>
      </c>
      <c r="P134" s="30">
        <v>0.16688251588758257</v>
      </c>
      <c r="Q134" s="30">
        <v>0.17709910953540325</v>
      </c>
      <c r="R134" s="30">
        <v>0.17706573789431149</v>
      </c>
      <c r="S134" s="30">
        <v>0.14896024826171039</v>
      </c>
      <c r="T134" s="30">
        <v>0.16167395541937679</v>
      </c>
      <c r="U134" s="30">
        <v>0.16727631301689705</v>
      </c>
      <c r="V134" s="30">
        <v>0.1753239981538445</v>
      </c>
      <c r="W134" s="30">
        <v>0.17304468058088293</v>
      </c>
      <c r="X134" s="30">
        <v>0.16627967108637726</v>
      </c>
      <c r="Y134" s="30">
        <v>0.16770008004222958</v>
      </c>
      <c r="Z134" s="30">
        <v>0.17753883801484757</v>
      </c>
      <c r="AA134" s="30">
        <v>0.17734029185114783</v>
      </c>
      <c r="AB134" s="30">
        <v>0.14931133724016737</v>
      </c>
      <c r="AC134" s="30">
        <v>0.16207258477216147</v>
      </c>
      <c r="AD134" s="30">
        <v>0.16738238844045128</v>
      </c>
      <c r="AE134" s="30">
        <v>0.17524474389743641</v>
      </c>
    </row>
    <row r="135" spans="1:31" x14ac:dyDescent="0.35">
      <c r="A135" s="28" t="s">
        <v>131</v>
      </c>
      <c r="B135" s="28" t="s">
        <v>77</v>
      </c>
      <c r="C135" s="30">
        <v>5.7840118868282719E-2</v>
      </c>
      <c r="D135" s="30">
        <v>5.697565578789298E-2</v>
      </c>
      <c r="E135" s="30">
        <v>5.6248015375911245E-2</v>
      </c>
      <c r="F135" s="30">
        <v>5.6151490822857412E-2</v>
      </c>
      <c r="G135" s="30">
        <v>5.6651487229591881E-2</v>
      </c>
      <c r="H135" s="30">
        <v>5.6348320655369127E-2</v>
      </c>
      <c r="I135" s="30">
        <v>5.6252102907591216E-2</v>
      </c>
      <c r="J135" s="30">
        <v>5.5507596643619074E-2</v>
      </c>
      <c r="K135" s="30">
        <v>5.4913425600060267E-2</v>
      </c>
      <c r="L135" s="30">
        <v>5.4289426689728207E-2</v>
      </c>
      <c r="M135" s="30">
        <v>5.544868018911641E-2</v>
      </c>
      <c r="N135" s="30">
        <v>5.4806997077633479E-2</v>
      </c>
      <c r="O135" s="30">
        <v>5.4743030191859221E-2</v>
      </c>
      <c r="P135" s="30">
        <v>5.4217955689385727E-2</v>
      </c>
      <c r="Q135" s="30">
        <v>5.3644755997247641E-2</v>
      </c>
      <c r="R135" s="30">
        <v>5.2769308253260268E-2</v>
      </c>
      <c r="S135" s="30">
        <v>5.2038300778041661E-2</v>
      </c>
      <c r="T135" s="30">
        <v>5.1395681854009875E-2</v>
      </c>
      <c r="U135" s="30">
        <v>5.092378670295078E-2</v>
      </c>
      <c r="V135" s="30">
        <v>5.0149569171450067E-2</v>
      </c>
      <c r="W135" s="30">
        <v>4.9477589637074042E-2</v>
      </c>
      <c r="X135" s="30">
        <v>4.8850766690656765E-2</v>
      </c>
      <c r="Y135" s="30">
        <v>4.8440199178025695E-2</v>
      </c>
      <c r="Z135" s="30">
        <v>4.7747512076048375E-2</v>
      </c>
      <c r="AA135" s="30">
        <v>4.7165207450786312E-2</v>
      </c>
      <c r="AB135" s="30">
        <v>4.661209446015771E-2</v>
      </c>
      <c r="AC135" s="30">
        <v>4.6140590053706763E-2</v>
      </c>
      <c r="AD135" s="30">
        <v>4.5426604537740202E-2</v>
      </c>
      <c r="AE135" s="30">
        <v>4.4877040271039746E-2</v>
      </c>
    </row>
    <row r="136" spans="1:31" x14ac:dyDescent="0.35">
      <c r="A136" s="28" t="s">
        <v>131</v>
      </c>
      <c r="B136" s="28" t="s">
        <v>78</v>
      </c>
      <c r="C136" s="30">
        <v>4.9142468507442361E-2</v>
      </c>
      <c r="D136" s="30">
        <v>4.8400437489579798E-2</v>
      </c>
      <c r="E136" s="30">
        <v>4.7803398681013548E-2</v>
      </c>
      <c r="F136" s="30">
        <v>4.7687952447196681E-2</v>
      </c>
      <c r="G136" s="30">
        <v>4.8150789817941776E-2</v>
      </c>
      <c r="H136" s="30">
        <v>4.7879292127644628E-2</v>
      </c>
      <c r="I136" s="30">
        <v>4.7793151149956338E-2</v>
      </c>
      <c r="J136" s="30">
        <v>4.7147915627319001E-2</v>
      </c>
      <c r="K136" s="30">
        <v>4.6656034213900653E-2</v>
      </c>
      <c r="L136" s="30">
        <v>4.609931532229701E-2</v>
      </c>
      <c r="M136" s="30">
        <v>4.7103591677238793E-2</v>
      </c>
      <c r="N136" s="30">
        <v>4.6571066584131925E-2</v>
      </c>
      <c r="O136" s="30">
        <v>4.6518321785635988E-2</v>
      </c>
      <c r="P136" s="30">
        <v>4.6038502280423374E-2</v>
      </c>
      <c r="Q136" s="30">
        <v>4.5582801128042416E-2</v>
      </c>
      <c r="R136" s="30">
        <v>4.4849951805032415E-2</v>
      </c>
      <c r="S136" s="30">
        <v>4.4212881453685411E-2</v>
      </c>
      <c r="T136" s="30">
        <v>4.364885430575266E-2</v>
      </c>
      <c r="U136" s="30">
        <v>4.3243150745178607E-2</v>
      </c>
      <c r="V136" s="30">
        <v>4.2604379706579154E-2</v>
      </c>
      <c r="W136" s="30">
        <v>4.2022646896934475E-2</v>
      </c>
      <c r="X136" s="30">
        <v>4.1504969417903097E-2</v>
      </c>
      <c r="Y136" s="30">
        <v>4.1161872913018469E-2</v>
      </c>
      <c r="Z136" s="30">
        <v>4.0575269627031542E-2</v>
      </c>
      <c r="AA136" s="30">
        <v>4.0041907118308413E-2</v>
      </c>
      <c r="AB136" s="30">
        <v>3.9593292594538414E-2</v>
      </c>
      <c r="AC136" s="30">
        <v>3.9169852214046147E-2</v>
      </c>
      <c r="AD136" s="30">
        <v>3.8584169171100309E-2</v>
      </c>
      <c r="AE136" s="30">
        <v>3.8127143756230338E-2</v>
      </c>
    </row>
    <row r="138" spans="1:31" x14ac:dyDescent="0.35">
      <c r="A138" s="18" t="s">
        <v>128</v>
      </c>
      <c r="B138" s="18" t="s">
        <v>129</v>
      </c>
      <c r="C138" s="18" t="s">
        <v>80</v>
      </c>
      <c r="D138" s="18" t="s">
        <v>89</v>
      </c>
      <c r="E138" s="18" t="s">
        <v>90</v>
      </c>
      <c r="F138" s="18" t="s">
        <v>91</v>
      </c>
      <c r="G138" s="18" t="s">
        <v>92</v>
      </c>
      <c r="H138" s="18" t="s">
        <v>93</v>
      </c>
      <c r="I138" s="18" t="s">
        <v>94</v>
      </c>
      <c r="J138" s="18" t="s">
        <v>95</v>
      </c>
      <c r="K138" s="18" t="s">
        <v>96</v>
      </c>
      <c r="L138" s="18" t="s">
        <v>97</v>
      </c>
      <c r="M138" s="18" t="s">
        <v>98</v>
      </c>
      <c r="N138" s="18" t="s">
        <v>99</v>
      </c>
      <c r="O138" s="18" t="s">
        <v>100</v>
      </c>
      <c r="P138" s="18" t="s">
        <v>101</v>
      </c>
      <c r="Q138" s="18" t="s">
        <v>102</v>
      </c>
      <c r="R138" s="18" t="s">
        <v>103</v>
      </c>
      <c r="S138" s="18" t="s">
        <v>104</v>
      </c>
      <c r="T138" s="18" t="s">
        <v>105</v>
      </c>
      <c r="U138" s="18" t="s">
        <v>106</v>
      </c>
      <c r="V138" s="18" t="s">
        <v>107</v>
      </c>
      <c r="W138" s="18" t="s">
        <v>108</v>
      </c>
      <c r="X138" s="18" t="s">
        <v>109</v>
      </c>
      <c r="Y138" s="18" t="s">
        <v>110</v>
      </c>
      <c r="Z138" s="18" t="s">
        <v>111</v>
      </c>
      <c r="AA138" s="18" t="s">
        <v>112</v>
      </c>
      <c r="AB138" s="18" t="s">
        <v>113</v>
      </c>
      <c r="AC138" s="18" t="s">
        <v>114</v>
      </c>
      <c r="AD138" s="18" t="s">
        <v>115</v>
      </c>
      <c r="AE138" s="18" t="s">
        <v>116</v>
      </c>
    </row>
    <row r="139" spans="1:31" x14ac:dyDescent="0.35">
      <c r="A139" s="28" t="s">
        <v>132</v>
      </c>
      <c r="B139" s="28" t="s">
        <v>24</v>
      </c>
      <c r="C139" s="30">
        <v>0.14561892439217561</v>
      </c>
      <c r="D139" s="30">
        <v>0.14238238731565117</v>
      </c>
      <c r="E139" s="30">
        <v>0.15075734117353795</v>
      </c>
      <c r="F139" s="30">
        <v>0.14707111954514013</v>
      </c>
      <c r="G139" s="30">
        <v>0.13853580583482392</v>
      </c>
      <c r="H139" s="30">
        <v>0.14680989526727473</v>
      </c>
      <c r="I139" s="30">
        <v>0.14662710211934171</v>
      </c>
      <c r="J139" s="30">
        <v>0.139554951487144</v>
      </c>
      <c r="K139" s="30">
        <v>0.14867602954000247</v>
      </c>
      <c r="L139" s="30">
        <v>0.15419567543603216</v>
      </c>
      <c r="M139" s="30">
        <v>0.14739644650099865</v>
      </c>
      <c r="N139" s="30">
        <v>0.15516471499593781</v>
      </c>
      <c r="O139" s="30">
        <v>0.15035081861363189</v>
      </c>
      <c r="P139" s="30">
        <v>0.14236491458518641</v>
      </c>
      <c r="Q139" s="30">
        <v>0.15076999342549452</v>
      </c>
      <c r="R139" s="30">
        <v>0.15153933745554865</v>
      </c>
      <c r="S139" s="30">
        <v>0.14330082700868185</v>
      </c>
      <c r="T139" s="30">
        <v>0.14951911677776825</v>
      </c>
      <c r="U139" s="30">
        <v>0.15495268608877349</v>
      </c>
      <c r="V139" s="30">
        <v>0.14892440158266038</v>
      </c>
      <c r="W139" s="30">
        <v>0.1555469209161997</v>
      </c>
      <c r="X139" s="30">
        <v>0.15160410298412039</v>
      </c>
      <c r="Y139" s="30">
        <v>0.14285285008801762</v>
      </c>
      <c r="Z139" s="30">
        <v>0.15206495843701162</v>
      </c>
      <c r="AA139" s="30">
        <v>0.1516254743618117</v>
      </c>
      <c r="AB139" s="30">
        <v>0.14416614796888469</v>
      </c>
      <c r="AC139" s="30">
        <v>0.1499116734444971</v>
      </c>
      <c r="AD139" s="30">
        <v>0.15582877419616467</v>
      </c>
      <c r="AE139" s="30">
        <v>0.14864495734759081</v>
      </c>
    </row>
    <row r="140" spans="1:31" x14ac:dyDescent="0.35">
      <c r="A140" s="28" t="s">
        <v>132</v>
      </c>
      <c r="B140" s="28" t="s">
        <v>77</v>
      </c>
      <c r="C140" s="30">
        <v>5.865642866239669E-2</v>
      </c>
      <c r="D140" s="30">
        <v>5.9204906967066206E-2</v>
      </c>
      <c r="E140" s="30">
        <v>5.8450802496091463E-2</v>
      </c>
      <c r="F140" s="30">
        <v>5.8082690710742221E-2</v>
      </c>
      <c r="G140" s="30">
        <v>5.798393023215067E-2</v>
      </c>
      <c r="H140" s="30">
        <v>5.7593348950313997E-2</v>
      </c>
      <c r="I140" s="30">
        <v>5.7423434470255698E-2</v>
      </c>
      <c r="J140" s="30">
        <v>5.6647839720069905E-2</v>
      </c>
      <c r="K140" s="30">
        <v>5.6139497755885753E-2</v>
      </c>
      <c r="L140" s="30">
        <v>5.5603645815905579E-2</v>
      </c>
      <c r="M140" s="30">
        <v>5.6652692612811785E-2</v>
      </c>
      <c r="N140" s="30">
        <v>5.6288371192466616E-2</v>
      </c>
      <c r="O140" s="30">
        <v>5.6340166492252729E-2</v>
      </c>
      <c r="P140" s="30">
        <v>5.5769529485075048E-2</v>
      </c>
      <c r="Q140" s="30">
        <v>5.5224591640753121E-2</v>
      </c>
      <c r="R140" s="30">
        <v>5.435942149633316E-2</v>
      </c>
      <c r="S140" s="30">
        <v>5.3541428602032183E-2</v>
      </c>
      <c r="T140" s="30">
        <v>5.2932959735697498E-2</v>
      </c>
      <c r="U140" s="30">
        <v>5.2457752570774188E-2</v>
      </c>
      <c r="V140" s="30">
        <v>5.1719472939224381E-2</v>
      </c>
      <c r="W140" s="30">
        <v>5.1108614288066088E-2</v>
      </c>
      <c r="X140" s="30">
        <v>5.059053909723369E-2</v>
      </c>
      <c r="Y140" s="30">
        <v>5.0182349561605499E-2</v>
      </c>
      <c r="Z140" s="30">
        <v>4.9558548770249219E-2</v>
      </c>
      <c r="AA140" s="30">
        <v>4.9058808585315444E-2</v>
      </c>
      <c r="AB140" s="30">
        <v>4.8441513018162123E-2</v>
      </c>
      <c r="AC140" s="30">
        <v>4.8121643452528125E-2</v>
      </c>
      <c r="AD140" s="30">
        <v>4.7513124888829215E-2</v>
      </c>
      <c r="AE140" s="30">
        <v>4.6957543545762787E-2</v>
      </c>
    </row>
    <row r="141" spans="1:31" x14ac:dyDescent="0.35">
      <c r="A141" s="28" t="s">
        <v>132</v>
      </c>
      <c r="B141" s="28" t="s">
        <v>78</v>
      </c>
      <c r="C141" s="30">
        <v>4.9836442170291935E-2</v>
      </c>
      <c r="D141" s="30">
        <v>5.0301514980587117E-2</v>
      </c>
      <c r="E141" s="30">
        <v>4.9678670034114102E-2</v>
      </c>
      <c r="F141" s="30">
        <v>4.9345264332734819E-2</v>
      </c>
      <c r="G141" s="30">
        <v>4.9257213867686771E-2</v>
      </c>
      <c r="H141" s="30">
        <v>4.8908360282510624E-2</v>
      </c>
      <c r="I141" s="30">
        <v>4.8779989600522607E-2</v>
      </c>
      <c r="J141" s="30">
        <v>4.8100279332250369E-2</v>
      </c>
      <c r="K141" s="30">
        <v>4.7672419133234209E-2</v>
      </c>
      <c r="L141" s="30">
        <v>4.7232427785071286E-2</v>
      </c>
      <c r="M141" s="30">
        <v>4.8153342581768517E-2</v>
      </c>
      <c r="N141" s="30">
        <v>4.7828673659735213E-2</v>
      </c>
      <c r="O141" s="30">
        <v>4.787628461732242E-2</v>
      </c>
      <c r="P141" s="30">
        <v>4.7383659671506179E-2</v>
      </c>
      <c r="Q141" s="30">
        <v>4.6906968136917422E-2</v>
      </c>
      <c r="R141" s="30">
        <v>4.6176372926430675E-2</v>
      </c>
      <c r="S141" s="30">
        <v>4.5474553091715067E-2</v>
      </c>
      <c r="T141" s="30">
        <v>4.4966778262979797E-2</v>
      </c>
      <c r="U141" s="30">
        <v>4.4565932102087938E-2</v>
      </c>
      <c r="V141" s="30">
        <v>4.3910602592696406E-2</v>
      </c>
      <c r="W141" s="30">
        <v>4.3408824780087778E-2</v>
      </c>
      <c r="X141" s="30">
        <v>4.2966679079586331E-2</v>
      </c>
      <c r="Y141" s="30">
        <v>4.2643966713354214E-2</v>
      </c>
      <c r="Z141" s="30">
        <v>4.2089515760305105E-2</v>
      </c>
      <c r="AA141" s="30">
        <v>4.1695244142653722E-2</v>
      </c>
      <c r="AB141" s="30">
        <v>4.1150354320816734E-2</v>
      </c>
      <c r="AC141" s="30">
        <v>4.0861027130832679E-2</v>
      </c>
      <c r="AD141" s="30">
        <v>4.0367304811900907E-2</v>
      </c>
      <c r="AE141" s="30">
        <v>3.9905358827047627E-2</v>
      </c>
    </row>
    <row r="143" spans="1:31" x14ac:dyDescent="0.35">
      <c r="A143" s="18" t="s">
        <v>128</v>
      </c>
      <c r="B143" s="18" t="s">
        <v>129</v>
      </c>
      <c r="C143" s="18" t="s">
        <v>80</v>
      </c>
      <c r="D143" s="18" t="s">
        <v>89</v>
      </c>
      <c r="E143" s="18" t="s">
        <v>90</v>
      </c>
      <c r="F143" s="18" t="s">
        <v>91</v>
      </c>
      <c r="G143" s="18" t="s">
        <v>92</v>
      </c>
      <c r="H143" s="18" t="s">
        <v>93</v>
      </c>
      <c r="I143" s="18" t="s">
        <v>94</v>
      </c>
      <c r="J143" s="18" t="s">
        <v>95</v>
      </c>
      <c r="K143" s="18" t="s">
        <v>96</v>
      </c>
      <c r="L143" s="18" t="s">
        <v>97</v>
      </c>
      <c r="M143" s="18" t="s">
        <v>98</v>
      </c>
      <c r="N143" s="18" t="s">
        <v>99</v>
      </c>
      <c r="O143" s="18" t="s">
        <v>100</v>
      </c>
      <c r="P143" s="18" t="s">
        <v>101</v>
      </c>
      <c r="Q143" s="18" t="s">
        <v>102</v>
      </c>
      <c r="R143" s="18" t="s">
        <v>103</v>
      </c>
      <c r="S143" s="18" t="s">
        <v>104</v>
      </c>
      <c r="T143" s="18" t="s">
        <v>105</v>
      </c>
      <c r="U143" s="18" t="s">
        <v>106</v>
      </c>
      <c r="V143" s="18" t="s">
        <v>107</v>
      </c>
      <c r="W143" s="18" t="s">
        <v>108</v>
      </c>
      <c r="X143" s="18" t="s">
        <v>109</v>
      </c>
      <c r="Y143" s="18" t="s">
        <v>110</v>
      </c>
      <c r="Z143" s="18" t="s">
        <v>111</v>
      </c>
      <c r="AA143" s="18" t="s">
        <v>112</v>
      </c>
      <c r="AB143" s="18" t="s">
        <v>113</v>
      </c>
      <c r="AC143" s="18" t="s">
        <v>114</v>
      </c>
      <c r="AD143" s="18" t="s">
        <v>115</v>
      </c>
      <c r="AE143" s="18" t="s">
        <v>116</v>
      </c>
    </row>
    <row r="144" spans="1:31" x14ac:dyDescent="0.35">
      <c r="A144" s="28" t="s">
        <v>133</v>
      </c>
      <c r="B144" s="28" t="s">
        <v>24</v>
      </c>
      <c r="C144" s="30">
        <v>0.16731991451671185</v>
      </c>
      <c r="D144" s="30">
        <v>0.17268764394866964</v>
      </c>
      <c r="E144" s="30">
        <v>0.17916622811267721</v>
      </c>
      <c r="F144" s="30">
        <v>0.17416256371302058</v>
      </c>
      <c r="G144" s="30">
        <v>0.16441869503121773</v>
      </c>
      <c r="H144" s="30">
        <v>0.17046197929267173</v>
      </c>
      <c r="I144" s="30">
        <v>0.17549825310296013</v>
      </c>
      <c r="J144" s="30">
        <v>0.16626338216789807</v>
      </c>
      <c r="K144" s="30">
        <v>0.17434948182546656</v>
      </c>
      <c r="L144" s="30">
        <v>0.17667040914102569</v>
      </c>
      <c r="M144" s="30">
        <v>0.17638770979114565</v>
      </c>
      <c r="N144" s="30">
        <v>0.18047288114049956</v>
      </c>
      <c r="O144" s="30">
        <v>0.17509463955446555</v>
      </c>
      <c r="P144" s="30">
        <v>0.16600943300002333</v>
      </c>
      <c r="Q144" s="30">
        <v>0.17226844128555499</v>
      </c>
      <c r="R144" s="30">
        <v>0.1773046266524772</v>
      </c>
      <c r="S144" s="30">
        <v>0.16896235042697094</v>
      </c>
      <c r="T144" s="30">
        <v>0.17655915515902709</v>
      </c>
      <c r="U144" s="30">
        <v>0.17881385857932364</v>
      </c>
      <c r="V144" s="30">
        <v>0.17821198607923128</v>
      </c>
      <c r="W144" s="30">
        <v>0.18293098027441335</v>
      </c>
      <c r="X144" s="30">
        <v>0.17661859239387337</v>
      </c>
      <c r="Y144" s="30">
        <v>0.16728113377801954</v>
      </c>
      <c r="Z144" s="30">
        <v>0.17341100672615095</v>
      </c>
      <c r="AA144" s="30">
        <v>0.17899414627349114</v>
      </c>
      <c r="AB144" s="30">
        <v>0.16991981319051663</v>
      </c>
      <c r="AC144" s="30">
        <v>0.17749036906942492</v>
      </c>
      <c r="AD144" s="30">
        <v>0.1795242020672588</v>
      </c>
      <c r="AE144" s="30">
        <v>0.17938648103505095</v>
      </c>
    </row>
    <row r="145" spans="1:31" x14ac:dyDescent="0.35">
      <c r="A145" s="28" t="s">
        <v>133</v>
      </c>
      <c r="B145" s="28" t="s">
        <v>77</v>
      </c>
      <c r="C145" s="30">
        <v>5.9867247867400268E-2</v>
      </c>
      <c r="D145" s="30">
        <v>5.8593426722664273E-2</v>
      </c>
      <c r="E145" s="30">
        <v>5.7676841118534709E-2</v>
      </c>
      <c r="F145" s="30">
        <v>5.6378236756574364E-2</v>
      </c>
      <c r="G145" s="30">
        <v>5.5455273765184297E-2</v>
      </c>
      <c r="H145" s="30">
        <v>5.4725688201214116E-2</v>
      </c>
      <c r="I145" s="30">
        <v>5.4286847498275628E-2</v>
      </c>
      <c r="J145" s="30">
        <v>5.4183312748411497E-2</v>
      </c>
      <c r="K145" s="30">
        <v>5.5027581855934211E-2</v>
      </c>
      <c r="L145" s="30">
        <v>5.4290000164787612E-2</v>
      </c>
      <c r="M145" s="30">
        <v>5.3747524388009796E-2</v>
      </c>
      <c r="N145" s="30">
        <v>5.3047651434870509E-2</v>
      </c>
      <c r="O145" s="30">
        <v>5.2445215557992628E-2</v>
      </c>
      <c r="P145" s="30">
        <v>5.1990739385859137E-2</v>
      </c>
      <c r="Q145" s="30">
        <v>5.1559203966321576E-2</v>
      </c>
      <c r="R145" s="30">
        <v>5.0864924498594345E-2</v>
      </c>
      <c r="S145" s="30">
        <v>5.0237860394688458E-2</v>
      </c>
      <c r="T145" s="30">
        <v>4.9854890226474283E-2</v>
      </c>
      <c r="U145" s="30">
        <v>4.9485273859644671E-2</v>
      </c>
      <c r="V145" s="30">
        <v>4.8863098344646548E-2</v>
      </c>
      <c r="W145" s="30">
        <v>4.8498080928472319E-2</v>
      </c>
      <c r="X145" s="30">
        <v>4.8067350810128355E-2</v>
      </c>
      <c r="Y145" s="30">
        <v>4.7830023943516965E-2</v>
      </c>
      <c r="Z145" s="30">
        <v>4.732348680463358E-2</v>
      </c>
      <c r="AA145" s="30">
        <v>4.6968464556897987E-2</v>
      </c>
      <c r="AB145" s="30">
        <v>4.6547155988383486E-2</v>
      </c>
      <c r="AC145" s="30">
        <v>4.6397472687450321E-2</v>
      </c>
      <c r="AD145" s="30">
        <v>4.5934268659512077E-2</v>
      </c>
      <c r="AE145" s="30">
        <v>4.5628053365091632E-2</v>
      </c>
    </row>
    <row r="146" spans="1:31" x14ac:dyDescent="0.35">
      <c r="A146" s="28" t="s">
        <v>133</v>
      </c>
      <c r="B146" s="28" t="s">
        <v>78</v>
      </c>
      <c r="C146" s="30">
        <v>5.0856805942778166E-2</v>
      </c>
      <c r="D146" s="30">
        <v>4.9804577199817054E-2</v>
      </c>
      <c r="E146" s="30">
        <v>4.9003967028324956E-2</v>
      </c>
      <c r="F146" s="30">
        <v>4.7898383946481271E-2</v>
      </c>
      <c r="G146" s="30">
        <v>4.713572917384292E-2</v>
      </c>
      <c r="H146" s="30">
        <v>4.6470620814238979E-2</v>
      </c>
      <c r="I146" s="30">
        <v>4.6114968202979674E-2</v>
      </c>
      <c r="J146" s="30">
        <v>4.6010256633273225E-2</v>
      </c>
      <c r="K146" s="30">
        <v>4.6762009942625832E-2</v>
      </c>
      <c r="L146" s="30">
        <v>4.6098413411705751E-2</v>
      </c>
      <c r="M146" s="30">
        <v>4.5683801808796359E-2</v>
      </c>
      <c r="N146" s="30">
        <v>4.5047346311714177E-2</v>
      </c>
      <c r="O146" s="30">
        <v>4.4539167382094472E-2</v>
      </c>
      <c r="P146" s="30">
        <v>4.4173787971507283E-2</v>
      </c>
      <c r="Q146" s="30">
        <v>4.380743261141376E-2</v>
      </c>
      <c r="R146" s="30">
        <v>4.3215505167862954E-2</v>
      </c>
      <c r="S146" s="30">
        <v>4.2660303904330329E-2</v>
      </c>
      <c r="T146" s="30">
        <v>4.2344118946008036E-2</v>
      </c>
      <c r="U146" s="30">
        <v>4.206077916940159E-2</v>
      </c>
      <c r="V146" s="30">
        <v>4.149491531871332E-2</v>
      </c>
      <c r="W146" s="30">
        <v>4.1188843491730957E-2</v>
      </c>
      <c r="X146" s="30">
        <v>4.0810026006536083E-2</v>
      </c>
      <c r="Y146" s="30">
        <v>4.062603634752987E-2</v>
      </c>
      <c r="Z146" s="30">
        <v>4.0200707372210931E-2</v>
      </c>
      <c r="AA146" s="30">
        <v>3.989583337207047E-2</v>
      </c>
      <c r="AB146" s="30">
        <v>3.9525366296729307E-2</v>
      </c>
      <c r="AC146" s="30">
        <v>3.9427815619297688E-2</v>
      </c>
      <c r="AD146" s="30">
        <v>3.900173070943825E-2</v>
      </c>
      <c r="AE146" s="30">
        <v>3.8747813795018238E-2</v>
      </c>
    </row>
    <row r="148" spans="1:31" x14ac:dyDescent="0.35">
      <c r="A148" s="18" t="s">
        <v>128</v>
      </c>
      <c r="B148" s="18" t="s">
        <v>129</v>
      </c>
      <c r="C148" s="18" t="s">
        <v>80</v>
      </c>
      <c r="D148" s="18" t="s">
        <v>89</v>
      </c>
      <c r="E148" s="18" t="s">
        <v>90</v>
      </c>
      <c r="F148" s="18" t="s">
        <v>91</v>
      </c>
      <c r="G148" s="18" t="s">
        <v>92</v>
      </c>
      <c r="H148" s="18" t="s">
        <v>93</v>
      </c>
      <c r="I148" s="18" t="s">
        <v>94</v>
      </c>
      <c r="J148" s="18" t="s">
        <v>95</v>
      </c>
      <c r="K148" s="18" t="s">
        <v>96</v>
      </c>
      <c r="L148" s="18" t="s">
        <v>97</v>
      </c>
      <c r="M148" s="18" t="s">
        <v>98</v>
      </c>
      <c r="N148" s="18" t="s">
        <v>99</v>
      </c>
      <c r="O148" s="18" t="s">
        <v>100</v>
      </c>
      <c r="P148" s="18" t="s">
        <v>101</v>
      </c>
      <c r="Q148" s="18" t="s">
        <v>102</v>
      </c>
      <c r="R148" s="18" t="s">
        <v>103</v>
      </c>
      <c r="S148" s="18" t="s">
        <v>104</v>
      </c>
      <c r="T148" s="18" t="s">
        <v>105</v>
      </c>
      <c r="U148" s="18" t="s">
        <v>106</v>
      </c>
      <c r="V148" s="18" t="s">
        <v>107</v>
      </c>
      <c r="W148" s="18" t="s">
        <v>108</v>
      </c>
      <c r="X148" s="18" t="s">
        <v>109</v>
      </c>
      <c r="Y148" s="18" t="s">
        <v>110</v>
      </c>
      <c r="Z148" s="18" t="s">
        <v>111</v>
      </c>
      <c r="AA148" s="18" t="s">
        <v>112</v>
      </c>
      <c r="AB148" s="18" t="s">
        <v>113</v>
      </c>
      <c r="AC148" s="18" t="s">
        <v>114</v>
      </c>
      <c r="AD148" s="18" t="s">
        <v>115</v>
      </c>
      <c r="AE148" s="18" t="s">
        <v>116</v>
      </c>
    </row>
    <row r="149" spans="1:31" x14ac:dyDescent="0.35">
      <c r="A149" s="28" t="s">
        <v>134</v>
      </c>
      <c r="B149" s="28" t="s">
        <v>24</v>
      </c>
      <c r="C149" s="30">
        <v>0.14218199683037847</v>
      </c>
      <c r="D149" s="30">
        <v>0.14137826267198655</v>
      </c>
      <c r="E149" s="30">
        <v>0.14551945398811578</v>
      </c>
      <c r="F149" s="30">
        <v>0.14576945620334761</v>
      </c>
      <c r="G149" s="30">
        <v>0.13779508706096691</v>
      </c>
      <c r="H149" s="30">
        <v>0.14641200834350479</v>
      </c>
      <c r="I149" s="30">
        <v>0.14672059889401509</v>
      </c>
      <c r="J149" s="30">
        <v>0.14160874662559941</v>
      </c>
      <c r="K149" s="30">
        <v>0.14185197418116199</v>
      </c>
      <c r="L149" s="30">
        <v>0.14429507304941697</v>
      </c>
      <c r="M149" s="30">
        <v>0.14231639090278819</v>
      </c>
      <c r="N149" s="30">
        <v>0.14532499066094751</v>
      </c>
      <c r="O149" s="30">
        <v>0.14531558019669533</v>
      </c>
      <c r="P149" s="30">
        <v>0.13793236931785424</v>
      </c>
      <c r="Q149" s="30">
        <v>0.14627549711079826</v>
      </c>
      <c r="R149" s="30">
        <v>0.14592547925409219</v>
      </c>
      <c r="S149" s="30">
        <v>0.14130248124778402</v>
      </c>
      <c r="T149" s="30">
        <v>0.14169225152854328</v>
      </c>
      <c r="U149" s="30">
        <v>0.1444945634367914</v>
      </c>
      <c r="V149" s="30">
        <v>0.14216263030837167</v>
      </c>
      <c r="W149" s="30">
        <v>0.14603243984921072</v>
      </c>
      <c r="X149" s="30">
        <v>0.14545245374608448</v>
      </c>
      <c r="Y149" s="30">
        <v>0.13801930283171185</v>
      </c>
      <c r="Z149" s="30">
        <v>0.14609254325993704</v>
      </c>
      <c r="AA149" s="30">
        <v>0.1464246465986821</v>
      </c>
      <c r="AB149" s="30">
        <v>0.14121347324038555</v>
      </c>
      <c r="AC149" s="30">
        <v>0.14172236805067651</v>
      </c>
      <c r="AD149" s="30">
        <v>0.14428786368574423</v>
      </c>
      <c r="AE149" s="30">
        <v>0.14250856808884443</v>
      </c>
    </row>
    <row r="150" spans="1:31" x14ac:dyDescent="0.35">
      <c r="A150" s="28" t="s">
        <v>134</v>
      </c>
      <c r="B150" s="28" t="s">
        <v>77</v>
      </c>
      <c r="C150" s="30">
        <v>5.8510694870151356E-2</v>
      </c>
      <c r="D150" s="30">
        <v>5.8040125226532638E-2</v>
      </c>
      <c r="E150" s="30">
        <v>5.7156382539005318E-2</v>
      </c>
      <c r="F150" s="30">
        <v>5.677759612133406E-2</v>
      </c>
      <c r="G150" s="30">
        <v>5.650007824114555E-2</v>
      </c>
      <c r="H150" s="30">
        <v>5.6373764246646828E-2</v>
      </c>
      <c r="I150" s="30">
        <v>5.6208085104700968E-2</v>
      </c>
      <c r="J150" s="30">
        <v>5.5511215181527865E-2</v>
      </c>
      <c r="K150" s="30">
        <v>5.5117809278260189E-2</v>
      </c>
      <c r="L150" s="30">
        <v>5.4323416244251681E-2</v>
      </c>
      <c r="M150" s="30">
        <v>5.5361170024227364E-2</v>
      </c>
      <c r="N150" s="30">
        <v>5.4840780214588547E-2</v>
      </c>
      <c r="O150" s="30">
        <v>5.4573974427219722E-2</v>
      </c>
      <c r="P150" s="30">
        <v>5.4006678849066812E-2</v>
      </c>
      <c r="Q150" s="30">
        <v>5.355552312333977E-2</v>
      </c>
      <c r="R150" s="30">
        <v>5.2425206044255698E-2</v>
      </c>
      <c r="S150" s="30">
        <v>5.176337401185923E-2</v>
      </c>
      <c r="T150" s="30">
        <v>5.0918567405322843E-2</v>
      </c>
      <c r="U150" s="30">
        <v>5.0380466204698632E-2</v>
      </c>
      <c r="V150" s="30">
        <v>4.9501029122164017E-2</v>
      </c>
      <c r="W150" s="30">
        <v>4.8681730604421207E-2</v>
      </c>
      <c r="X150" s="30">
        <v>4.7990448870967491E-2</v>
      </c>
      <c r="Y150" s="30">
        <v>4.7514179810332444E-2</v>
      </c>
      <c r="Z150" s="30">
        <v>4.6760739247569107E-2</v>
      </c>
      <c r="AA150" s="30">
        <v>4.5974021787530205E-2</v>
      </c>
      <c r="AB150" s="30">
        <v>4.5290021803188106E-2</v>
      </c>
      <c r="AC150" s="30">
        <v>4.4759503821302407E-2</v>
      </c>
      <c r="AD150" s="30">
        <v>4.3954750814886472E-2</v>
      </c>
      <c r="AE150" s="30">
        <v>4.3293308401060999E-2</v>
      </c>
    </row>
    <row r="151" spans="1:31" x14ac:dyDescent="0.35">
      <c r="A151" s="28" t="s">
        <v>134</v>
      </c>
      <c r="B151" s="28" t="s">
        <v>78</v>
      </c>
      <c r="C151" s="30">
        <v>4.9722220610689156E-2</v>
      </c>
      <c r="D151" s="30">
        <v>4.9274692748799684E-2</v>
      </c>
      <c r="E151" s="30">
        <v>4.8562409118978314E-2</v>
      </c>
      <c r="F151" s="30">
        <v>4.8227812691684087E-2</v>
      </c>
      <c r="G151" s="30">
        <v>4.8019697337230091E-2</v>
      </c>
      <c r="H151" s="30">
        <v>4.7916668427265871E-2</v>
      </c>
      <c r="I151" s="30">
        <v>4.7732283960350154E-2</v>
      </c>
      <c r="J151" s="30">
        <v>4.7175732313543398E-2</v>
      </c>
      <c r="K151" s="30">
        <v>4.6846178620028829E-2</v>
      </c>
      <c r="L151" s="30">
        <v>4.6140716238542635E-2</v>
      </c>
      <c r="M151" s="30">
        <v>4.704800560096075E-2</v>
      </c>
      <c r="N151" s="30">
        <v>4.6580605192923202E-2</v>
      </c>
      <c r="O151" s="30">
        <v>4.6351747543543619E-2</v>
      </c>
      <c r="P151" s="30">
        <v>4.5895775719604723E-2</v>
      </c>
      <c r="Q151" s="30">
        <v>4.5484917676066397E-2</v>
      </c>
      <c r="R151" s="30">
        <v>4.4546694936791843E-2</v>
      </c>
      <c r="S151" s="30">
        <v>4.3997480050678821E-2</v>
      </c>
      <c r="T151" s="30">
        <v>4.3231758597237276E-2</v>
      </c>
      <c r="U151" s="30">
        <v>4.2771763653400442E-2</v>
      </c>
      <c r="V151" s="30">
        <v>4.2051201274126919E-2</v>
      </c>
      <c r="W151" s="30">
        <v>4.1332025614512581E-2</v>
      </c>
      <c r="X151" s="30">
        <v>4.0757524856058484E-2</v>
      </c>
      <c r="Y151" s="30">
        <v>4.0350672142530929E-2</v>
      </c>
      <c r="Z151" s="30">
        <v>3.9714722960333564E-2</v>
      </c>
      <c r="AA151" s="30">
        <v>3.9063077000709157E-2</v>
      </c>
      <c r="AB151" s="30">
        <v>3.8455988382444233E-2</v>
      </c>
      <c r="AC151" s="30">
        <v>3.8022595287377871E-2</v>
      </c>
      <c r="AD151" s="30">
        <v>3.7361794568498065E-2</v>
      </c>
      <c r="AE151" s="30">
        <v>3.6755951904223746E-2</v>
      </c>
    </row>
  </sheetData>
  <sheetProtection algorithmName="SHA-512" hashValue="XHLPdfRNCxVheksGmflC4mpGXGXf1TSOyD189NeIjUsPOO8Rur111OSIg7+v//VEjsatKFuVzEn0qycuFb95Ng==" saltValue="nvierk/a5JNlYZvSBcwWLw==" spinCount="100000" sheet="1" objects="1" scenario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C6095B-54B7-4428-B395-665FF13119AA}">
  <sheetPr codeName="Sheet93">
    <tabColor rgb="FF188736"/>
  </sheetPr>
  <dimension ref="A1:AI151"/>
  <sheetViews>
    <sheetView zoomScale="85" zoomScaleNormal="85" workbookViewId="0"/>
  </sheetViews>
  <sheetFormatPr defaultColWidth="9.1796875" defaultRowHeight="14.5" x14ac:dyDescent="0.35"/>
  <cols>
    <col min="1" max="1" width="16" style="12" customWidth="1"/>
    <col min="2" max="2" width="30.54296875" style="12" customWidth="1"/>
    <col min="3" max="32" width="9.453125" style="12" customWidth="1"/>
    <col min="33" max="33" width="13.81640625" style="12" bestFit="1" customWidth="1"/>
    <col min="34" max="16384" width="9.1796875" style="12"/>
  </cols>
  <sheetData>
    <row r="1" spans="1:35" s="27" customFormat="1" ht="23.25" customHeight="1" x14ac:dyDescent="0.35">
      <c r="A1" s="26" t="s">
        <v>137</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5" s="27" customFormat="1" x14ac:dyDescent="0.35"/>
    <row r="3" spans="1:35" s="27" customFormat="1" x14ac:dyDescent="0.35">
      <c r="AH3" s="12"/>
      <c r="AI3" s="12"/>
    </row>
    <row r="4" spans="1:35" x14ac:dyDescent="0.35">
      <c r="A4" s="17" t="s">
        <v>127</v>
      </c>
      <c r="B4" s="17"/>
      <c r="C4" s="27"/>
      <c r="D4" s="27"/>
      <c r="E4" s="27"/>
      <c r="F4" s="27"/>
      <c r="G4" s="27"/>
      <c r="H4" s="27"/>
      <c r="I4" s="27"/>
      <c r="J4" s="27"/>
      <c r="K4" s="27"/>
      <c r="L4" s="27"/>
      <c r="M4" s="27"/>
      <c r="N4" s="27"/>
      <c r="O4" s="27"/>
      <c r="P4" s="27"/>
      <c r="Q4" s="27"/>
      <c r="R4" s="27"/>
      <c r="S4" s="27"/>
      <c r="T4" s="27"/>
      <c r="U4" s="27"/>
      <c r="V4" s="27"/>
      <c r="W4" s="27"/>
      <c r="X4" s="27"/>
      <c r="Y4" s="27"/>
      <c r="Z4" s="27"/>
      <c r="AA4" s="27"/>
      <c r="AB4" s="27"/>
      <c r="AC4" s="27"/>
      <c r="AD4" s="27"/>
      <c r="AE4" s="27"/>
    </row>
    <row r="5" spans="1:35"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5" x14ac:dyDescent="0.35">
      <c r="A6" s="28" t="s">
        <v>40</v>
      </c>
      <c r="B6" s="28" t="s">
        <v>64</v>
      </c>
      <c r="C6" s="24">
        <v>80156.905189999976</v>
      </c>
      <c r="D6" s="24">
        <v>72046.623770000006</v>
      </c>
      <c r="E6" s="24">
        <v>70900.846850000002</v>
      </c>
      <c r="F6" s="24">
        <v>70690.377095833595</v>
      </c>
      <c r="G6" s="24">
        <v>66353.070840304688</v>
      </c>
      <c r="H6" s="24">
        <v>60040.469877488867</v>
      </c>
      <c r="I6" s="24">
        <v>56746.002871545941</v>
      </c>
      <c r="J6" s="24">
        <v>58375.575937288748</v>
      </c>
      <c r="K6" s="24">
        <v>42804.774448353659</v>
      </c>
      <c r="L6" s="24">
        <v>37489.545588445217</v>
      </c>
      <c r="M6" s="24">
        <v>27062.132371176009</v>
      </c>
      <c r="N6" s="24">
        <v>29466.032961253426</v>
      </c>
      <c r="O6" s="24">
        <v>32156.148171461697</v>
      </c>
      <c r="P6" s="24">
        <v>30637.809778167379</v>
      </c>
      <c r="Q6" s="24">
        <v>27615.484546383104</v>
      </c>
      <c r="R6" s="24">
        <v>29722.352126710317</v>
      </c>
      <c r="S6" s="24">
        <v>30904.376599999989</v>
      </c>
      <c r="T6" s="24">
        <v>30656.468399999991</v>
      </c>
      <c r="U6" s="24">
        <v>28150.1656</v>
      </c>
      <c r="V6" s="24">
        <v>27097.9431</v>
      </c>
      <c r="W6" s="24">
        <v>25440.257999999987</v>
      </c>
      <c r="X6" s="24">
        <v>17761.864399999999</v>
      </c>
      <c r="Y6" s="24">
        <v>14606.744400000001</v>
      </c>
      <c r="Z6" s="24">
        <v>12258.295299999998</v>
      </c>
      <c r="AA6" s="24">
        <v>10758.7402</v>
      </c>
      <c r="AB6" s="24">
        <v>8635.3374000000003</v>
      </c>
      <c r="AC6" s="24">
        <v>8147.4953000000005</v>
      </c>
      <c r="AD6" s="24">
        <v>7681.9111999999895</v>
      </c>
      <c r="AE6" s="24">
        <v>7056.9780000000001</v>
      </c>
    </row>
    <row r="7" spans="1:35" x14ac:dyDescent="0.35">
      <c r="A7" s="28" t="s">
        <v>40</v>
      </c>
      <c r="B7" s="28" t="s">
        <v>71</v>
      </c>
      <c r="C7" s="24">
        <v>26120.705100000003</v>
      </c>
      <c r="D7" s="24">
        <v>22521.321</v>
      </c>
      <c r="E7" s="24">
        <v>24726.8249</v>
      </c>
      <c r="F7" s="24">
        <v>17149.385991354924</v>
      </c>
      <c r="G7" s="24">
        <v>18041.441088289823</v>
      </c>
      <c r="H7" s="24">
        <v>18220.926182059458</v>
      </c>
      <c r="I7" s="24">
        <v>16671.968782813288</v>
      </c>
      <c r="J7" s="24">
        <v>17157.526082184762</v>
      </c>
      <c r="K7" s="24">
        <v>16926.46635713752</v>
      </c>
      <c r="L7" s="24">
        <v>17966.135333720718</v>
      </c>
      <c r="M7" s="24">
        <v>16806.553307647449</v>
      </c>
      <c r="N7" s="24">
        <v>17140.0625</v>
      </c>
      <c r="O7" s="24">
        <v>17824.028699999999</v>
      </c>
      <c r="P7" s="24">
        <v>17701.478399999989</v>
      </c>
      <c r="Q7" s="24">
        <v>17992.314599999998</v>
      </c>
      <c r="R7" s="24">
        <v>17659.236099999991</v>
      </c>
      <c r="S7" s="24">
        <v>16946.327200000003</v>
      </c>
      <c r="T7" s="24">
        <v>17428.376999999989</v>
      </c>
      <c r="U7" s="24">
        <v>15524.312100000001</v>
      </c>
      <c r="V7" s="24">
        <v>16358.951399999991</v>
      </c>
      <c r="W7" s="24">
        <v>17640.540499999988</v>
      </c>
      <c r="X7" s="24">
        <v>17493.882799999999</v>
      </c>
      <c r="Y7" s="24">
        <v>16751.911200000002</v>
      </c>
      <c r="Z7" s="24">
        <v>16779.030999999999</v>
      </c>
      <c r="AA7" s="24">
        <v>16109.050900000002</v>
      </c>
      <c r="AB7" s="24">
        <v>17109.426800000001</v>
      </c>
      <c r="AC7" s="24">
        <v>10451.0412</v>
      </c>
      <c r="AD7" s="24">
        <v>0</v>
      </c>
      <c r="AE7" s="24">
        <v>0</v>
      </c>
    </row>
    <row r="8" spans="1:35" x14ac:dyDescent="0.35">
      <c r="A8" s="28" t="s">
        <v>40</v>
      </c>
      <c r="B8" s="28" t="s">
        <v>20</v>
      </c>
      <c r="C8" s="24">
        <v>2252.5065444669744</v>
      </c>
      <c r="D8" s="24">
        <v>2252.5065444431107</v>
      </c>
      <c r="E8" s="24">
        <v>1795.2938169527567</v>
      </c>
      <c r="F8" s="24">
        <v>1801.4612273050975</v>
      </c>
      <c r="G8" s="24">
        <v>1721.3634658124897</v>
      </c>
      <c r="H8" s="24">
        <v>1943.8109938280543</v>
      </c>
      <c r="I8" s="24">
        <v>1848.2189740777665</v>
      </c>
      <c r="J8" s="24">
        <v>2850.118104771796</v>
      </c>
      <c r="K8" s="24">
        <v>1710.0291475942151</v>
      </c>
      <c r="L8" s="24">
        <v>1710.0291476689069</v>
      </c>
      <c r="M8" s="24">
        <v>1756.787993616098</v>
      </c>
      <c r="N8" s="24">
        <v>2001.6226160278798</v>
      </c>
      <c r="O8" s="24">
        <v>1849.1901719199034</v>
      </c>
      <c r="P8" s="24">
        <v>2068.264368643293</v>
      </c>
      <c r="Q8" s="24">
        <v>1772.3828873127768</v>
      </c>
      <c r="R8" s="24">
        <v>1769.9508266822133</v>
      </c>
      <c r="S8" s="24">
        <v>1563.1948098007595</v>
      </c>
      <c r="T8" s="24">
        <v>2394.0434568355749</v>
      </c>
      <c r="U8" s="24">
        <v>2985.2276490924628</v>
      </c>
      <c r="V8" s="24">
        <v>3027.2353224032636</v>
      </c>
      <c r="W8" s="24">
        <v>2423.0056046055342</v>
      </c>
      <c r="X8" s="24">
        <v>3653.262928813685</v>
      </c>
      <c r="Y8" s="24">
        <v>2450.9588541458447</v>
      </c>
      <c r="Z8" s="24">
        <v>2473.4436949310575</v>
      </c>
      <c r="AA8" s="24">
        <v>1298.4036282437685</v>
      </c>
      <c r="AB8" s="24">
        <v>960.52347129047575</v>
      </c>
      <c r="AC8" s="24">
        <v>963.15513305189438</v>
      </c>
      <c r="AD8" s="24">
        <v>960.52347895567186</v>
      </c>
      <c r="AE8" s="24">
        <v>960.523478453748</v>
      </c>
    </row>
    <row r="9" spans="1:35" x14ac:dyDescent="0.35">
      <c r="A9" s="28" t="s">
        <v>40</v>
      </c>
      <c r="B9" s="28" t="s">
        <v>32</v>
      </c>
      <c r="C9" s="24">
        <v>671.35111200000006</v>
      </c>
      <c r="D9" s="24">
        <v>695.21031033252143</v>
      </c>
      <c r="E9" s="24">
        <v>690.25111000000004</v>
      </c>
      <c r="F9" s="24">
        <v>160.10603659999981</v>
      </c>
      <c r="G9" s="24">
        <v>155.52817619999979</v>
      </c>
      <c r="H9" s="24">
        <v>160.00321579999979</v>
      </c>
      <c r="I9" s="24">
        <v>159.9488346</v>
      </c>
      <c r="J9" s="24">
        <v>220.11513899999989</v>
      </c>
      <c r="K9" s="24">
        <v>154.37713045452853</v>
      </c>
      <c r="L9" s="24">
        <v>155.9025569999998</v>
      </c>
      <c r="M9" s="24">
        <v>157.44953939999999</v>
      </c>
      <c r="N9" s="24">
        <v>163.37102199999981</v>
      </c>
      <c r="O9" s="24">
        <v>159.50923199999983</v>
      </c>
      <c r="P9" s="24">
        <v>156.43652459999981</v>
      </c>
      <c r="Q9" s="24">
        <v>89.169530999999992</v>
      </c>
      <c r="R9" s="24">
        <v>86.3216749999999</v>
      </c>
      <c r="S9" s="24">
        <v>102.13046199999991</v>
      </c>
      <c r="T9" s="24">
        <v>90.612893999999898</v>
      </c>
      <c r="U9" s="24">
        <v>73.957530000000006</v>
      </c>
      <c r="V9" s="24">
        <v>74.860569999999996</v>
      </c>
      <c r="W9" s="24">
        <v>72.804009999999906</v>
      </c>
      <c r="X9" s="24">
        <v>109.04340000000001</v>
      </c>
      <c r="Y9" s="24">
        <v>126.86423499999999</v>
      </c>
      <c r="Z9" s="24">
        <v>121.85581999999999</v>
      </c>
      <c r="AA9" s="24">
        <v>173.98058</v>
      </c>
      <c r="AB9" s="24">
        <v>0</v>
      </c>
      <c r="AC9" s="24">
        <v>0</v>
      </c>
      <c r="AD9" s="24">
        <v>0</v>
      </c>
      <c r="AE9" s="24">
        <v>0</v>
      </c>
    </row>
    <row r="10" spans="1:35" x14ac:dyDescent="0.35">
      <c r="A10" s="28" t="s">
        <v>40</v>
      </c>
      <c r="B10" s="28" t="s">
        <v>66</v>
      </c>
      <c r="C10" s="24">
        <v>23.463296652311634</v>
      </c>
      <c r="D10" s="24">
        <v>14.187698543575642</v>
      </c>
      <c r="E10" s="24">
        <v>69.376963664372809</v>
      </c>
      <c r="F10" s="24">
        <v>59.928559054931185</v>
      </c>
      <c r="G10" s="24">
        <v>16.321786304358259</v>
      </c>
      <c r="H10" s="24">
        <v>52.959553171631853</v>
      </c>
      <c r="I10" s="24">
        <v>27.125025227395273</v>
      </c>
      <c r="J10" s="24">
        <v>182.9011895486278</v>
      </c>
      <c r="K10" s="24">
        <v>3.7627109061069599</v>
      </c>
      <c r="L10" s="24">
        <v>2.6874941056346802</v>
      </c>
      <c r="M10" s="24">
        <v>4.0414172274393403</v>
      </c>
      <c r="N10" s="24">
        <v>58.178723062518998</v>
      </c>
      <c r="O10" s="24">
        <v>34.760220694476395</v>
      </c>
      <c r="P10" s="24">
        <v>13.980689524899789</v>
      </c>
      <c r="Q10" s="24">
        <v>79.879508655746548</v>
      </c>
      <c r="R10" s="24">
        <v>72.205860945776863</v>
      </c>
      <c r="S10" s="24">
        <v>179.94296610059268</v>
      </c>
      <c r="T10" s="24">
        <v>234.73559292686858</v>
      </c>
      <c r="U10" s="24">
        <v>679.05329369895787</v>
      </c>
      <c r="V10" s="24">
        <v>779.78964991884209</v>
      </c>
      <c r="W10" s="24">
        <v>568.12711137014389</v>
      </c>
      <c r="X10" s="24">
        <v>498.61744511748446</v>
      </c>
      <c r="Y10" s="24">
        <v>1858.9022805106679</v>
      </c>
      <c r="Z10" s="24">
        <v>929.00964682698805</v>
      </c>
      <c r="AA10" s="24">
        <v>1408.1099664255603</v>
      </c>
      <c r="AB10" s="24">
        <v>1743.2687462010883</v>
      </c>
      <c r="AC10" s="24">
        <v>2962.9256155944631</v>
      </c>
      <c r="AD10" s="24">
        <v>5218.4175691565115</v>
      </c>
      <c r="AE10" s="24">
        <v>5253.1032831494804</v>
      </c>
    </row>
    <row r="11" spans="1:35" x14ac:dyDescent="0.35">
      <c r="A11" s="28" t="s">
        <v>40</v>
      </c>
      <c r="B11" s="28" t="s">
        <v>65</v>
      </c>
      <c r="C11" s="24">
        <v>13118.583541</v>
      </c>
      <c r="D11" s="24">
        <v>13167.332789999997</v>
      </c>
      <c r="E11" s="24">
        <v>12714.261279999999</v>
      </c>
      <c r="F11" s="24">
        <v>15881.677174999993</v>
      </c>
      <c r="G11" s="24">
        <v>15861.534918999998</v>
      </c>
      <c r="H11" s="24">
        <v>11880.708039565996</v>
      </c>
      <c r="I11" s="24">
        <v>11173.144915443736</v>
      </c>
      <c r="J11" s="24">
        <v>12925.328664247596</v>
      </c>
      <c r="K11" s="24">
        <v>10797.165964551521</v>
      </c>
      <c r="L11" s="24">
        <v>9961.83992891653</v>
      </c>
      <c r="M11" s="24">
        <v>9208.4227956152699</v>
      </c>
      <c r="N11" s="24">
        <v>9416.7871767420984</v>
      </c>
      <c r="O11" s="24">
        <v>9864.415364641578</v>
      </c>
      <c r="P11" s="24">
        <v>10056.860061291998</v>
      </c>
      <c r="Q11" s="24">
        <v>9194.401237918195</v>
      </c>
      <c r="R11" s="24">
        <v>8740.6111053456152</v>
      </c>
      <c r="S11" s="24">
        <v>10472.998280005859</v>
      </c>
      <c r="T11" s="24">
        <v>8986.8080890095171</v>
      </c>
      <c r="U11" s="24">
        <v>8252.7589587185976</v>
      </c>
      <c r="V11" s="24">
        <v>7751.2275877251268</v>
      </c>
      <c r="W11" s="24">
        <v>7642.6277799043992</v>
      </c>
      <c r="X11" s="24">
        <v>8474.9884975303394</v>
      </c>
      <c r="Y11" s="24">
        <v>8496.9465269793291</v>
      </c>
      <c r="Z11" s="24">
        <v>8142.1827454634977</v>
      </c>
      <c r="AA11" s="24">
        <v>7858.4610533931009</v>
      </c>
      <c r="AB11" s="24">
        <v>9797.199150243945</v>
      </c>
      <c r="AC11" s="24">
        <v>8151.8211095411962</v>
      </c>
      <c r="AD11" s="24">
        <v>7297.1985022567578</v>
      </c>
      <c r="AE11" s="24">
        <v>6935.4119341245805</v>
      </c>
    </row>
    <row r="12" spans="1:35" x14ac:dyDescent="0.35">
      <c r="A12" s="28" t="s">
        <v>40</v>
      </c>
      <c r="B12" s="28" t="s">
        <v>69</v>
      </c>
      <c r="C12" s="24">
        <v>26162.658922777697</v>
      </c>
      <c r="D12" s="24">
        <v>33852.691002125241</v>
      </c>
      <c r="E12" s="24">
        <v>33239.775996464465</v>
      </c>
      <c r="F12" s="24">
        <v>39611.17015135783</v>
      </c>
      <c r="G12" s="24">
        <v>44571.766283946519</v>
      </c>
      <c r="H12" s="24">
        <v>48507.116488137843</v>
      </c>
      <c r="I12" s="24">
        <v>52580.402854721033</v>
      </c>
      <c r="J12" s="24">
        <v>50533.863634828704</v>
      </c>
      <c r="K12" s="24">
        <v>49676.987394599477</v>
      </c>
      <c r="L12" s="24">
        <v>50252.809604149617</v>
      </c>
      <c r="M12" s="24">
        <v>55759.497042044044</v>
      </c>
      <c r="N12" s="24">
        <v>52539.091950289861</v>
      </c>
      <c r="O12" s="24">
        <v>51367.172309950336</v>
      </c>
      <c r="P12" s="24">
        <v>54709.195774326276</v>
      </c>
      <c r="Q12" s="24">
        <v>56139.397950723112</v>
      </c>
      <c r="R12" s="24">
        <v>56806.69466654853</v>
      </c>
      <c r="S12" s="24">
        <v>62821.201820215749</v>
      </c>
      <c r="T12" s="24">
        <v>62257.80537740064</v>
      </c>
      <c r="U12" s="24">
        <v>64739.030272041266</v>
      </c>
      <c r="V12" s="24">
        <v>65881.449244903706</v>
      </c>
      <c r="W12" s="24">
        <v>68550.888290459901</v>
      </c>
      <c r="X12" s="24">
        <v>73939.784009637398</v>
      </c>
      <c r="Y12" s="24">
        <v>79747.40074636288</v>
      </c>
      <c r="Z12" s="24">
        <v>81982.752067713867</v>
      </c>
      <c r="AA12" s="24">
        <v>83997.024092516716</v>
      </c>
      <c r="AB12" s="24">
        <v>84833.495163463245</v>
      </c>
      <c r="AC12" s="24">
        <v>88212.505431228768</v>
      </c>
      <c r="AD12" s="24">
        <v>93357.847001712726</v>
      </c>
      <c r="AE12" s="24">
        <v>92220.185923400117</v>
      </c>
    </row>
    <row r="13" spans="1:35" x14ac:dyDescent="0.35">
      <c r="A13" s="28" t="s">
        <v>40</v>
      </c>
      <c r="B13" s="28" t="s">
        <v>68</v>
      </c>
      <c r="C13" s="24">
        <v>14497.889088656502</v>
      </c>
      <c r="D13" s="24">
        <v>17774.023711435733</v>
      </c>
      <c r="E13" s="24">
        <v>18030.216092375398</v>
      </c>
      <c r="F13" s="24">
        <v>17335.548246767979</v>
      </c>
      <c r="G13" s="24">
        <v>16977.458068919896</v>
      </c>
      <c r="H13" s="24">
        <v>18244.773080647836</v>
      </c>
      <c r="I13" s="24">
        <v>19243.95636994372</v>
      </c>
      <c r="J13" s="24">
        <v>17647.683434861505</v>
      </c>
      <c r="K13" s="24">
        <v>20439.874775707092</v>
      </c>
      <c r="L13" s="24">
        <v>23250.625752153628</v>
      </c>
      <c r="M13" s="24">
        <v>30210.452964592987</v>
      </c>
      <c r="N13" s="24">
        <v>30138.062717366542</v>
      </c>
      <c r="O13" s="24">
        <v>29095.093628237948</v>
      </c>
      <c r="P13" s="24">
        <v>28446.204076553815</v>
      </c>
      <c r="Q13" s="24">
        <v>30289.778283783548</v>
      </c>
      <c r="R13" s="24">
        <v>30151.050095353829</v>
      </c>
      <c r="S13" s="24">
        <v>26647.333406585967</v>
      </c>
      <c r="T13" s="24">
        <v>27504.988910118052</v>
      </c>
      <c r="U13" s="24">
        <v>28971.984190576637</v>
      </c>
      <c r="V13" s="24">
        <v>29450.037112256719</v>
      </c>
      <c r="W13" s="24">
        <v>29468.082569888062</v>
      </c>
      <c r="X13" s="24">
        <v>32655.548627974342</v>
      </c>
      <c r="Y13" s="24">
        <v>32147.395899206353</v>
      </c>
      <c r="Z13" s="24">
        <v>33118.023106490953</v>
      </c>
      <c r="AA13" s="24">
        <v>35714.603532191242</v>
      </c>
      <c r="AB13" s="24">
        <v>39891.950735271188</v>
      </c>
      <c r="AC13" s="24">
        <v>43250.482460555388</v>
      </c>
      <c r="AD13" s="24">
        <v>47402.250420942837</v>
      </c>
      <c r="AE13" s="24">
        <v>48664.56155819141</v>
      </c>
    </row>
    <row r="14" spans="1:35" x14ac:dyDescent="0.35">
      <c r="A14" s="28" t="s">
        <v>40</v>
      </c>
      <c r="B14" s="28" t="s">
        <v>36</v>
      </c>
      <c r="C14" s="24">
        <v>146.69447668192436</v>
      </c>
      <c r="D14" s="24">
        <v>224.1177675283692</v>
      </c>
      <c r="E14" s="24">
        <v>259.54432729673141</v>
      </c>
      <c r="F14" s="24">
        <v>339.74261473156247</v>
      </c>
      <c r="G14" s="24">
        <v>356.97870339534933</v>
      </c>
      <c r="H14" s="24">
        <v>368.89420938733366</v>
      </c>
      <c r="I14" s="24">
        <v>363.54498771832277</v>
      </c>
      <c r="J14" s="24">
        <v>344.95448056324216</v>
      </c>
      <c r="K14" s="24">
        <v>318.61698592614772</v>
      </c>
      <c r="L14" s="24">
        <v>325.17424738652994</v>
      </c>
      <c r="M14" s="24">
        <v>324.339941022527</v>
      </c>
      <c r="N14" s="24">
        <v>330.392303203849</v>
      </c>
      <c r="O14" s="24">
        <v>298.53455325932191</v>
      </c>
      <c r="P14" s="24">
        <v>271.97167116132903</v>
      </c>
      <c r="Q14" s="24">
        <v>278.59367633698395</v>
      </c>
      <c r="R14" s="24">
        <v>279.73726023684395</v>
      </c>
      <c r="S14" s="24">
        <v>625.37507914829587</v>
      </c>
      <c r="T14" s="24">
        <v>629.91836876123205</v>
      </c>
      <c r="U14" s="24">
        <v>804.53532424666594</v>
      </c>
      <c r="V14" s="24">
        <v>863.975101078335</v>
      </c>
      <c r="W14" s="24">
        <v>2673.5468700928864</v>
      </c>
      <c r="X14" s="24">
        <v>2990.5745672076355</v>
      </c>
      <c r="Y14" s="24">
        <v>3158.6151535446606</v>
      </c>
      <c r="Z14" s="24">
        <v>4794.5768024218069</v>
      </c>
      <c r="AA14" s="24">
        <v>4844.9542409062333</v>
      </c>
      <c r="AB14" s="24">
        <v>4665.4203576427517</v>
      </c>
      <c r="AC14" s="24">
        <v>4687.3557144894912</v>
      </c>
      <c r="AD14" s="24">
        <v>5557.4877863509937</v>
      </c>
      <c r="AE14" s="24">
        <v>5709.4423081104414</v>
      </c>
      <c r="AH14" s="27"/>
      <c r="AI14" s="27"/>
    </row>
    <row r="15" spans="1:35" x14ac:dyDescent="0.35">
      <c r="A15" s="28" t="s">
        <v>40</v>
      </c>
      <c r="B15" s="28" t="s">
        <v>73</v>
      </c>
      <c r="C15" s="24">
        <v>84.834037999999993</v>
      </c>
      <c r="D15" s="24">
        <v>210.09433799999999</v>
      </c>
      <c r="E15" s="24">
        <v>243.52742775920572</v>
      </c>
      <c r="F15" s="24">
        <v>1050.0473302128348</v>
      </c>
      <c r="G15" s="24">
        <v>4825.2401195182492</v>
      </c>
      <c r="H15" s="24">
        <v>5080.2489549898301</v>
      </c>
      <c r="I15" s="24">
        <v>5074.9031640462172</v>
      </c>
      <c r="J15" s="24">
        <v>6037.849324215983</v>
      </c>
      <c r="K15" s="24">
        <v>7341.4056690153202</v>
      </c>
      <c r="L15" s="24">
        <v>8496.3019445210084</v>
      </c>
      <c r="M15" s="24">
        <v>9684.9618556941296</v>
      </c>
      <c r="N15" s="24">
        <v>10706.986681494087</v>
      </c>
      <c r="O15" s="24">
        <v>10025.457053264543</v>
      </c>
      <c r="P15" s="24">
        <v>10387.950571249361</v>
      </c>
      <c r="Q15" s="24">
        <v>10770.819701027383</v>
      </c>
      <c r="R15" s="24">
        <v>10502.309579930614</v>
      </c>
      <c r="S15" s="24">
        <v>10297.702055962825</v>
      </c>
      <c r="T15" s="24">
        <v>9737.8220270053425</v>
      </c>
      <c r="U15" s="24">
        <v>10975.343332611559</v>
      </c>
      <c r="V15" s="24">
        <v>10195.182999331653</v>
      </c>
      <c r="W15" s="24">
        <v>10932.223430980988</v>
      </c>
      <c r="X15" s="24">
        <v>11368.175437319733</v>
      </c>
      <c r="Y15" s="24">
        <v>11529.662324443319</v>
      </c>
      <c r="Z15" s="24">
        <v>11970.964114860741</v>
      </c>
      <c r="AA15" s="24">
        <v>13079.612086842717</v>
      </c>
      <c r="AB15" s="24">
        <v>15635.792875040428</v>
      </c>
      <c r="AC15" s="24">
        <v>15621.703534081133</v>
      </c>
      <c r="AD15" s="24">
        <v>17707.74229032829</v>
      </c>
      <c r="AE15" s="24">
        <v>15577.279074305596</v>
      </c>
      <c r="AH15" s="27"/>
      <c r="AI15" s="27"/>
    </row>
    <row r="16" spans="1:35" x14ac:dyDescent="0.35">
      <c r="A16" s="28" t="s">
        <v>40</v>
      </c>
      <c r="B16" s="28" t="s">
        <v>56</v>
      </c>
      <c r="C16" s="24">
        <v>11.76488164719999</v>
      </c>
      <c r="D16" s="24">
        <v>17.39646626799999</v>
      </c>
      <c r="E16" s="24">
        <v>21.264661142999987</v>
      </c>
      <c r="F16" s="24">
        <v>31.839412211500001</v>
      </c>
      <c r="G16" s="24">
        <v>46.122447949999994</v>
      </c>
      <c r="H16" s="24">
        <v>57.181187013999995</v>
      </c>
      <c r="I16" s="24">
        <v>70.533766435999993</v>
      </c>
      <c r="J16" s="24">
        <v>78.778528365</v>
      </c>
      <c r="K16" s="24">
        <v>84.55307861</v>
      </c>
      <c r="L16" s="24">
        <v>91.446849909999997</v>
      </c>
      <c r="M16" s="24">
        <v>112.15504721000001</v>
      </c>
      <c r="N16" s="24">
        <v>130.68875629999999</v>
      </c>
      <c r="O16" s="24">
        <v>149.96652724999998</v>
      </c>
      <c r="P16" s="24">
        <v>160.32271240999978</v>
      </c>
      <c r="Q16" s="24">
        <v>165.4448855499999</v>
      </c>
      <c r="R16" s="24">
        <v>171.62462260999999</v>
      </c>
      <c r="S16" s="24">
        <v>172.17815908999998</v>
      </c>
      <c r="T16" s="24">
        <v>176.65131955000001</v>
      </c>
      <c r="U16" s="24">
        <v>176.45931846999991</v>
      </c>
      <c r="V16" s="24">
        <v>177.81222612999997</v>
      </c>
      <c r="W16" s="24">
        <v>166.09768652999998</v>
      </c>
      <c r="X16" s="24">
        <v>169.32939730999999</v>
      </c>
      <c r="Y16" s="24">
        <v>166.9285955</v>
      </c>
      <c r="Z16" s="24">
        <v>167.99047119000002</v>
      </c>
      <c r="AA16" s="24">
        <v>171.46001216999971</v>
      </c>
      <c r="AB16" s="24">
        <v>170.29947475999998</v>
      </c>
      <c r="AC16" s="24">
        <v>171.3628199799999</v>
      </c>
      <c r="AD16" s="24">
        <v>141.33749510999991</v>
      </c>
      <c r="AE16" s="24">
        <v>124.37610976999989</v>
      </c>
      <c r="AH16" s="27"/>
      <c r="AI16" s="27"/>
    </row>
    <row r="17" spans="1:35" x14ac:dyDescent="0.35">
      <c r="A17" s="31" t="s">
        <v>138</v>
      </c>
      <c r="B17" s="31"/>
      <c r="C17" s="32">
        <v>163004.06279555344</v>
      </c>
      <c r="D17" s="32">
        <v>162323.89682688017</v>
      </c>
      <c r="E17" s="32">
        <v>162166.84700945701</v>
      </c>
      <c r="F17" s="32">
        <v>162689.65448327435</v>
      </c>
      <c r="G17" s="32">
        <v>163698.48462877778</v>
      </c>
      <c r="H17" s="32">
        <v>159050.76743069969</v>
      </c>
      <c r="I17" s="32">
        <v>158450.76862837287</v>
      </c>
      <c r="J17" s="32">
        <v>159893.11218673174</v>
      </c>
      <c r="K17" s="32">
        <v>142513.43792930411</v>
      </c>
      <c r="L17" s="32">
        <v>140789.57540616026</v>
      </c>
      <c r="M17" s="32">
        <v>140965.33743131929</v>
      </c>
      <c r="N17" s="32">
        <v>140923.20966674233</v>
      </c>
      <c r="O17" s="32">
        <v>142350.31779890595</v>
      </c>
      <c r="P17" s="32">
        <v>143790.22967310765</v>
      </c>
      <c r="Q17" s="32">
        <v>143172.80854577647</v>
      </c>
      <c r="R17" s="32">
        <v>145008.42245658627</v>
      </c>
      <c r="S17" s="32">
        <v>149637.50554470893</v>
      </c>
      <c r="T17" s="32">
        <v>149553.83972029062</v>
      </c>
      <c r="U17" s="32">
        <v>149376.48959412792</v>
      </c>
      <c r="V17" s="32">
        <v>150421.49398720765</v>
      </c>
      <c r="W17" s="32">
        <v>151806.333866228</v>
      </c>
      <c r="X17" s="32">
        <v>154586.99210907324</v>
      </c>
      <c r="Y17" s="32">
        <v>156187.12414220508</v>
      </c>
      <c r="Z17" s="32">
        <v>155804.59338142636</v>
      </c>
      <c r="AA17" s="32">
        <v>157318.3739527704</v>
      </c>
      <c r="AB17" s="32">
        <v>162971.20146646994</v>
      </c>
      <c r="AC17" s="32">
        <v>162139.42624997173</v>
      </c>
      <c r="AD17" s="32">
        <v>161918.1481730245</v>
      </c>
      <c r="AE17" s="32">
        <v>161090.76417731933</v>
      </c>
      <c r="AF17" s="27"/>
      <c r="AG17" s="27"/>
      <c r="AH17" s="27"/>
      <c r="AI17" s="27"/>
    </row>
    <row r="18" spans="1:35" x14ac:dyDescent="0.35">
      <c r="AF18" s="27"/>
      <c r="AG18" s="27"/>
      <c r="AH18" s="27"/>
      <c r="AI18" s="27"/>
    </row>
    <row r="19" spans="1:35"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c r="AF19" s="27"/>
      <c r="AG19" s="27"/>
      <c r="AH19" s="27"/>
      <c r="AI19" s="27"/>
    </row>
    <row r="20" spans="1:35" x14ac:dyDescent="0.35">
      <c r="A20" s="28" t="s">
        <v>130</v>
      </c>
      <c r="B20" s="28" t="s">
        <v>64</v>
      </c>
      <c r="C20" s="24">
        <v>39946.597300000001</v>
      </c>
      <c r="D20" s="24">
        <v>35777.44709999999</v>
      </c>
      <c r="E20" s="24">
        <v>31092.629099999987</v>
      </c>
      <c r="F20" s="24">
        <v>35107.561329999997</v>
      </c>
      <c r="G20" s="24">
        <v>28584.055963736089</v>
      </c>
      <c r="H20" s="24">
        <v>27125.472665103869</v>
      </c>
      <c r="I20" s="24">
        <v>25618.93986033526</v>
      </c>
      <c r="J20" s="24">
        <v>28933.08675173805</v>
      </c>
      <c r="K20" s="24">
        <v>16270.540229557851</v>
      </c>
      <c r="L20" s="24">
        <v>12135.093980998823</v>
      </c>
      <c r="M20" s="24">
        <v>5573.6104000718087</v>
      </c>
      <c r="N20" s="24">
        <v>5575.8533529828073</v>
      </c>
      <c r="O20" s="24">
        <v>7587.3089543012811</v>
      </c>
      <c r="P20" s="24">
        <v>6601.8225594536216</v>
      </c>
      <c r="Q20" s="24">
        <v>5244.5673999999999</v>
      </c>
      <c r="R20" s="24">
        <v>7052.8212999999996</v>
      </c>
      <c r="S20" s="24">
        <v>8337.3297999999995</v>
      </c>
      <c r="T20" s="24">
        <v>8275</v>
      </c>
      <c r="U20" s="24">
        <v>7250.6718999999994</v>
      </c>
      <c r="V20" s="24">
        <v>6232.0075999999999</v>
      </c>
      <c r="W20" s="24">
        <v>5306.0649999999896</v>
      </c>
      <c r="X20" s="24">
        <v>0</v>
      </c>
      <c r="Y20" s="24">
        <v>0</v>
      </c>
      <c r="Z20" s="24">
        <v>0</v>
      </c>
      <c r="AA20" s="24">
        <v>0</v>
      </c>
      <c r="AB20" s="24">
        <v>0</v>
      </c>
      <c r="AC20" s="24">
        <v>0</v>
      </c>
      <c r="AD20" s="24">
        <v>0</v>
      </c>
      <c r="AE20" s="24">
        <v>0</v>
      </c>
      <c r="AF20" s="27"/>
      <c r="AG20" s="27"/>
      <c r="AH20" s="27"/>
      <c r="AI20" s="27"/>
    </row>
    <row r="21" spans="1:35" s="27" customFormat="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5" s="27" customFormat="1" x14ac:dyDescent="0.35">
      <c r="A22" s="28" t="s">
        <v>130</v>
      </c>
      <c r="B22" s="28" t="s">
        <v>20</v>
      </c>
      <c r="C22" s="24">
        <v>33.648915840651817</v>
      </c>
      <c r="D22" s="24">
        <v>33.648915836922278</v>
      </c>
      <c r="E22" s="24">
        <v>101.22330691484932</v>
      </c>
      <c r="F22" s="24">
        <v>63.708446799578503</v>
      </c>
      <c r="G22" s="24">
        <v>63.559057179759741</v>
      </c>
      <c r="H22" s="24">
        <v>63.559057156949102</v>
      </c>
      <c r="I22" s="24">
        <v>63.73319221580828</v>
      </c>
      <c r="J22" s="24">
        <v>63.559057371764062</v>
      </c>
      <c r="K22" s="24">
        <v>63.559057329876431</v>
      </c>
      <c r="L22" s="24">
        <v>63.559057345835804</v>
      </c>
      <c r="M22" s="24">
        <v>63.7331923024894</v>
      </c>
      <c r="N22" s="24">
        <v>63.559057707344543</v>
      </c>
      <c r="O22" s="24">
        <v>63.559057650015141</v>
      </c>
      <c r="P22" s="24">
        <v>90.90157289752679</v>
      </c>
      <c r="Q22" s="24">
        <v>63.733192756589261</v>
      </c>
      <c r="R22" s="24">
        <v>63.559057803519295</v>
      </c>
      <c r="S22" s="24">
        <v>63.852158516046202</v>
      </c>
      <c r="T22" s="24">
        <v>582.2810746851502</v>
      </c>
      <c r="U22" s="24">
        <v>1066.2885852893039</v>
      </c>
      <c r="V22" s="24">
        <v>1139.5704983942869</v>
      </c>
      <c r="W22" s="24">
        <v>744.65054995419996</v>
      </c>
      <c r="X22" s="24">
        <v>1203.0802726568377</v>
      </c>
      <c r="Y22" s="24">
        <v>0.64472554627500001</v>
      </c>
      <c r="Z22" s="24">
        <v>6.9700729999999999E-6</v>
      </c>
      <c r="AA22" s="24">
        <v>7.1652284999999899E-6</v>
      </c>
      <c r="AB22" s="24">
        <v>9.3616420000000002E-6</v>
      </c>
      <c r="AC22" s="24">
        <v>9.713262E-6</v>
      </c>
      <c r="AD22" s="24">
        <v>9.5062370000000001E-6</v>
      </c>
      <c r="AE22" s="24">
        <v>9.3252599999999992E-6</v>
      </c>
    </row>
    <row r="23" spans="1:35" s="27" customFormat="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5" s="27" customFormat="1" x14ac:dyDescent="0.35">
      <c r="A24" s="28" t="s">
        <v>130</v>
      </c>
      <c r="B24" s="28" t="s">
        <v>66</v>
      </c>
      <c r="C24" s="24">
        <v>1.5520642199999991E-6</v>
      </c>
      <c r="D24" s="24">
        <v>1.5377074000000001E-6</v>
      </c>
      <c r="E24" s="24">
        <v>3.1722384080075039</v>
      </c>
      <c r="F24" s="24">
        <v>33.322497929588749</v>
      </c>
      <c r="G24" s="24">
        <v>5.7572960126928399</v>
      </c>
      <c r="H24" s="24">
        <v>12.805856096158569</v>
      </c>
      <c r="I24" s="24">
        <v>5.6786521251657502</v>
      </c>
      <c r="J24" s="24">
        <v>11.18916282758282</v>
      </c>
      <c r="K24" s="24">
        <v>2.0268769000000001E-6</v>
      </c>
      <c r="L24" s="24">
        <v>2.082617759999999E-6</v>
      </c>
      <c r="M24" s="24">
        <v>1.982497649999999E-6</v>
      </c>
      <c r="N24" s="24">
        <v>13.32026699081308</v>
      </c>
      <c r="O24" s="24">
        <v>2.6043284694176796</v>
      </c>
      <c r="P24" s="24">
        <v>3.8587123102464305</v>
      </c>
      <c r="Q24" s="24">
        <v>12.672368072594701</v>
      </c>
      <c r="R24" s="24">
        <v>6.9873821330275403</v>
      </c>
      <c r="S24" s="24">
        <v>20.148052992698243</v>
      </c>
      <c r="T24" s="24">
        <v>6.5489013979418402</v>
      </c>
      <c r="U24" s="24">
        <v>122.0172872772158</v>
      </c>
      <c r="V24" s="24">
        <v>136.17666529258969</v>
      </c>
      <c r="W24" s="24">
        <v>109.9813782289345</v>
      </c>
      <c r="X24" s="24">
        <v>81.780764369197598</v>
      </c>
      <c r="Y24" s="24">
        <v>783.19334667412988</v>
      </c>
      <c r="Z24" s="24">
        <v>438.10610320018469</v>
      </c>
      <c r="AA24" s="24">
        <v>622.61173376467309</v>
      </c>
      <c r="AB24" s="24">
        <v>534.27124442781599</v>
      </c>
      <c r="AC24" s="24">
        <v>1642.578136891744</v>
      </c>
      <c r="AD24" s="24">
        <v>1912.881811480275</v>
      </c>
      <c r="AE24" s="24">
        <v>2407.7154810329762</v>
      </c>
    </row>
    <row r="25" spans="1:35" s="27" customFormat="1" x14ac:dyDescent="0.35">
      <c r="A25" s="28" t="s">
        <v>130</v>
      </c>
      <c r="B25" s="28" t="s">
        <v>65</v>
      </c>
      <c r="C25" s="24">
        <v>2050.9752599999988</v>
      </c>
      <c r="D25" s="24">
        <v>2170.9416000000001</v>
      </c>
      <c r="E25" s="24">
        <v>1961.5422500000002</v>
      </c>
      <c r="F25" s="24">
        <v>2562.5736699999989</v>
      </c>
      <c r="G25" s="24">
        <v>2651.9483639999999</v>
      </c>
      <c r="H25" s="24">
        <v>2468.9146499999988</v>
      </c>
      <c r="I25" s="24">
        <v>2393.5458199999998</v>
      </c>
      <c r="J25" s="24">
        <v>3387.554345</v>
      </c>
      <c r="K25" s="24">
        <v>2356.607</v>
      </c>
      <c r="L25" s="24">
        <v>2193.1828500000001</v>
      </c>
      <c r="M25" s="24">
        <v>2325.3645259999998</v>
      </c>
      <c r="N25" s="24">
        <v>2591.2776260000001</v>
      </c>
      <c r="O25" s="24">
        <v>2728.922149999999</v>
      </c>
      <c r="P25" s="24">
        <v>3146.5727499999998</v>
      </c>
      <c r="Q25" s="24">
        <v>2703.5052199999991</v>
      </c>
      <c r="R25" s="24">
        <v>2592.9575649999988</v>
      </c>
      <c r="S25" s="24">
        <v>3654.6777799999991</v>
      </c>
      <c r="T25" s="24">
        <v>2978.2597499999988</v>
      </c>
      <c r="U25" s="24">
        <v>2533.30159</v>
      </c>
      <c r="V25" s="24">
        <v>2459.067743999999</v>
      </c>
      <c r="W25" s="24">
        <v>2251.2489180000002</v>
      </c>
      <c r="X25" s="24">
        <v>2936.4561400000002</v>
      </c>
      <c r="Y25" s="24">
        <v>3076.7367050000003</v>
      </c>
      <c r="Z25" s="24">
        <v>2862.2513300000001</v>
      </c>
      <c r="AA25" s="24">
        <v>2841.2768550000001</v>
      </c>
      <c r="AB25" s="24">
        <v>3746.2859100000001</v>
      </c>
      <c r="AC25" s="24">
        <v>3028.1821149999982</v>
      </c>
      <c r="AD25" s="24">
        <v>2619.5558540000002</v>
      </c>
      <c r="AE25" s="24">
        <v>2417.468742</v>
      </c>
    </row>
    <row r="26" spans="1:35" s="27" customFormat="1" x14ac:dyDescent="0.35">
      <c r="A26" s="28" t="s">
        <v>130</v>
      </c>
      <c r="B26" s="28" t="s">
        <v>69</v>
      </c>
      <c r="C26" s="24">
        <v>6247.7116567776293</v>
      </c>
      <c r="D26" s="24">
        <v>9107.1211349785717</v>
      </c>
      <c r="E26" s="24">
        <v>10569.470890010645</v>
      </c>
      <c r="F26" s="24">
        <v>12303.671140326491</v>
      </c>
      <c r="G26" s="24">
        <v>15427.340207393698</v>
      </c>
      <c r="H26" s="24">
        <v>17757.983167020877</v>
      </c>
      <c r="I26" s="24">
        <v>18953.744477576562</v>
      </c>
      <c r="J26" s="24">
        <v>18097.243694580204</v>
      </c>
      <c r="K26" s="24">
        <v>16734.274083118707</v>
      </c>
      <c r="L26" s="24">
        <v>17829.580344745864</v>
      </c>
      <c r="M26" s="24">
        <v>22225.609336297694</v>
      </c>
      <c r="N26" s="24">
        <v>21950.527347250485</v>
      </c>
      <c r="O26" s="24">
        <v>21442.112393426261</v>
      </c>
      <c r="P26" s="24">
        <v>22915.607668356646</v>
      </c>
      <c r="Q26" s="24">
        <v>23713.684461490197</v>
      </c>
      <c r="R26" s="24">
        <v>23595.502352907162</v>
      </c>
      <c r="S26" s="24">
        <v>20947.185561713031</v>
      </c>
      <c r="T26" s="24">
        <v>18773.568028720325</v>
      </c>
      <c r="U26" s="24">
        <v>20260.86009518514</v>
      </c>
      <c r="V26" s="24">
        <v>19939.177265091901</v>
      </c>
      <c r="W26" s="24">
        <v>25237.060924283822</v>
      </c>
      <c r="X26" s="24">
        <v>29875.699278537821</v>
      </c>
      <c r="Y26" s="24">
        <v>31805.266595381298</v>
      </c>
      <c r="Z26" s="24">
        <v>33378.43220884075</v>
      </c>
      <c r="AA26" s="24">
        <v>33344.528579626814</v>
      </c>
      <c r="AB26" s="24">
        <v>30201.744472014234</v>
      </c>
      <c r="AC26" s="24">
        <v>27797.451128294913</v>
      </c>
      <c r="AD26" s="24">
        <v>29098.615389125152</v>
      </c>
      <c r="AE26" s="24">
        <v>28781.828925927686</v>
      </c>
    </row>
    <row r="27" spans="1:35" s="27" customFormat="1" x14ac:dyDescent="0.35">
      <c r="A27" s="28" t="s">
        <v>130</v>
      </c>
      <c r="B27" s="28" t="s">
        <v>68</v>
      </c>
      <c r="C27" s="24">
        <v>5342.8112451854167</v>
      </c>
      <c r="D27" s="24">
        <v>6499.5898000858342</v>
      </c>
      <c r="E27" s="24">
        <v>6543.0277844503435</v>
      </c>
      <c r="F27" s="24">
        <v>6299.1536618122018</v>
      </c>
      <c r="G27" s="24">
        <v>5994.6269750682122</v>
      </c>
      <c r="H27" s="24">
        <v>6758.1318998608485</v>
      </c>
      <c r="I27" s="24">
        <v>7576.0343407355049</v>
      </c>
      <c r="J27" s="24">
        <v>7551.6075469850693</v>
      </c>
      <c r="K27" s="24">
        <v>9654.0155487095108</v>
      </c>
      <c r="L27" s="24">
        <v>12172.55009496568</v>
      </c>
      <c r="M27" s="24">
        <v>18957.913112600345</v>
      </c>
      <c r="N27" s="24">
        <v>18712.355367084572</v>
      </c>
      <c r="O27" s="24">
        <v>18171.502711422338</v>
      </c>
      <c r="P27" s="24">
        <v>17510.866502784644</v>
      </c>
      <c r="Q27" s="24">
        <v>18862.26821396919</v>
      </c>
      <c r="R27" s="24">
        <v>18882.685937980412</v>
      </c>
      <c r="S27" s="24">
        <v>17002.831524653888</v>
      </c>
      <c r="T27" s="24">
        <v>17176.004844447627</v>
      </c>
      <c r="U27" s="24">
        <v>18275.248848978219</v>
      </c>
      <c r="V27" s="24">
        <v>18676.395131987865</v>
      </c>
      <c r="W27" s="24">
        <v>18433.561777387837</v>
      </c>
      <c r="X27" s="24">
        <v>19761.052980188932</v>
      </c>
      <c r="Y27" s="24">
        <v>19058.38151598191</v>
      </c>
      <c r="Z27" s="24">
        <v>20424.259449852143</v>
      </c>
      <c r="AA27" s="24">
        <v>21329.700959627935</v>
      </c>
      <c r="AB27" s="24">
        <v>23837.036610668387</v>
      </c>
      <c r="AC27" s="24">
        <v>25388.055163469377</v>
      </c>
      <c r="AD27" s="24">
        <v>26626.741523163728</v>
      </c>
      <c r="AE27" s="24">
        <v>26113.892992143577</v>
      </c>
    </row>
    <row r="28" spans="1:35" s="27" customFormat="1" x14ac:dyDescent="0.35">
      <c r="A28" s="28" t="s">
        <v>130</v>
      </c>
      <c r="B28" s="28" t="s">
        <v>36</v>
      </c>
      <c r="C28" s="24">
        <v>6.2201589999999997E-6</v>
      </c>
      <c r="D28" s="24">
        <v>6.3051709999999899E-6</v>
      </c>
      <c r="E28" s="24">
        <v>6.2716158999999897E-6</v>
      </c>
      <c r="F28" s="24">
        <v>6.2064777999999997E-6</v>
      </c>
      <c r="G28" s="24">
        <v>6.00356839999999E-6</v>
      </c>
      <c r="H28" s="24">
        <v>6.156631399999989E-6</v>
      </c>
      <c r="I28" s="24">
        <v>7.0750907E-6</v>
      </c>
      <c r="J28" s="24">
        <v>7.4713773999999902E-6</v>
      </c>
      <c r="K28" s="24">
        <v>2.25008797E-5</v>
      </c>
      <c r="L28" s="24">
        <v>2.3236018000000002E-5</v>
      </c>
      <c r="M28" s="24">
        <v>2.5870734000000003E-5</v>
      </c>
      <c r="N28" s="24">
        <v>2.6239017000000001E-5</v>
      </c>
      <c r="O28" s="24">
        <v>2.6818592999999999E-5</v>
      </c>
      <c r="P28" s="24">
        <v>2.6788477999999999E-5</v>
      </c>
      <c r="Q28" s="24">
        <v>2.9293508999999998E-5</v>
      </c>
      <c r="R28" s="24">
        <v>2.9673601000000003E-5</v>
      </c>
      <c r="S28" s="24">
        <v>2.8336162000000001E-5</v>
      </c>
      <c r="T28" s="24">
        <v>2.8598311E-5</v>
      </c>
      <c r="U28" s="24">
        <v>3.3382305000000001E-5</v>
      </c>
      <c r="V28" s="24">
        <v>3.3394488000000001E-5</v>
      </c>
      <c r="W28" s="24">
        <v>6.7441421000000005E-5</v>
      </c>
      <c r="X28" s="24">
        <v>6.7495648000000003E-5</v>
      </c>
      <c r="Y28" s="24">
        <v>174.94645725650699</v>
      </c>
      <c r="Z28" s="24">
        <v>464.08419302931395</v>
      </c>
      <c r="AA28" s="24">
        <v>512.10232448805607</v>
      </c>
      <c r="AB28" s="24">
        <v>502.168062762386</v>
      </c>
      <c r="AC28" s="24">
        <v>497.67468310581</v>
      </c>
      <c r="AD28" s="24">
        <v>506.732888678743</v>
      </c>
      <c r="AE28" s="24">
        <v>480.53142350552901</v>
      </c>
    </row>
    <row r="29" spans="1:35" s="27" customFormat="1" x14ac:dyDescent="0.35">
      <c r="A29" s="28" t="s">
        <v>130</v>
      </c>
      <c r="B29" s="28" t="s">
        <v>73</v>
      </c>
      <c r="C29" s="24">
        <v>43.828688</v>
      </c>
      <c r="D29" s="24">
        <v>96.766717999999997</v>
      </c>
      <c r="E29" s="24">
        <v>114.98986000822549</v>
      </c>
      <c r="F29" s="24">
        <v>643.37967053627381</v>
      </c>
      <c r="G29" s="24">
        <v>4323.9668879357296</v>
      </c>
      <c r="H29" s="24">
        <v>4556.2317206648859</v>
      </c>
      <c r="I29" s="24">
        <v>4623.9155271264208</v>
      </c>
      <c r="J29" s="24">
        <v>5371.1037436436072</v>
      </c>
      <c r="K29" s="24">
        <v>6985.5055778763017</v>
      </c>
      <c r="L29" s="24">
        <v>8079.4198821714472</v>
      </c>
      <c r="M29" s="24">
        <v>9247.9204912804616</v>
      </c>
      <c r="N29" s="24">
        <v>10040.662228167987</v>
      </c>
      <c r="O29" s="24">
        <v>9447.5462283930083</v>
      </c>
      <c r="P29" s="24">
        <v>9724.5991112724023</v>
      </c>
      <c r="Q29" s="24">
        <v>10189.436036164005</v>
      </c>
      <c r="R29" s="24">
        <v>9930.8773092971151</v>
      </c>
      <c r="S29" s="24">
        <v>9633.5662195362238</v>
      </c>
      <c r="T29" s="24">
        <v>9046.7579430557089</v>
      </c>
      <c r="U29" s="24">
        <v>9508.1598486086586</v>
      </c>
      <c r="V29" s="24">
        <v>8852.147435549472</v>
      </c>
      <c r="W29" s="24">
        <v>9383.6831831083528</v>
      </c>
      <c r="X29" s="24">
        <v>9125.4717885855516</v>
      </c>
      <c r="Y29" s="24">
        <v>9389.3209741770825</v>
      </c>
      <c r="Z29" s="24">
        <v>9914.6762591961851</v>
      </c>
      <c r="AA29" s="24">
        <v>9584.8710270669035</v>
      </c>
      <c r="AB29" s="24">
        <v>10312.671384423764</v>
      </c>
      <c r="AC29" s="24">
        <v>9667.8510905406547</v>
      </c>
      <c r="AD29" s="24">
        <v>10192.103124771038</v>
      </c>
      <c r="AE29" s="24">
        <v>9117.594991770613</v>
      </c>
    </row>
    <row r="30" spans="1:35" s="27" customFormat="1" x14ac:dyDescent="0.35">
      <c r="A30" s="28" t="s">
        <v>130</v>
      </c>
      <c r="B30" s="28" t="s">
        <v>56</v>
      </c>
      <c r="C30" s="24">
        <v>5.8445887000000001</v>
      </c>
      <c r="D30" s="24">
        <v>7.9473207300000004</v>
      </c>
      <c r="E30" s="24">
        <v>8.3167005999999901</v>
      </c>
      <c r="F30" s="24">
        <v>11.600447729999999</v>
      </c>
      <c r="G30" s="24">
        <v>16.793073099999997</v>
      </c>
      <c r="H30" s="24">
        <v>21.5340682</v>
      </c>
      <c r="I30" s="24">
        <v>26.465994999999999</v>
      </c>
      <c r="J30" s="24">
        <v>29.7605869</v>
      </c>
      <c r="K30" s="24">
        <v>31.5793885</v>
      </c>
      <c r="L30" s="24">
        <v>33.264252300000003</v>
      </c>
      <c r="M30" s="24">
        <v>39.906378700000005</v>
      </c>
      <c r="N30" s="24">
        <v>47.306194699999999</v>
      </c>
      <c r="O30" s="24">
        <v>54.917782499999987</v>
      </c>
      <c r="P30" s="24">
        <v>58.437318999999903</v>
      </c>
      <c r="Q30" s="24">
        <v>59.781398499999902</v>
      </c>
      <c r="R30" s="24">
        <v>62.298024500000004</v>
      </c>
      <c r="S30" s="24">
        <v>62.431691200000003</v>
      </c>
      <c r="T30" s="24">
        <v>62.068720200000001</v>
      </c>
      <c r="U30" s="24">
        <v>64.757929399999995</v>
      </c>
      <c r="V30" s="24">
        <v>64.077164299999993</v>
      </c>
      <c r="W30" s="24">
        <v>67.9597713</v>
      </c>
      <c r="X30" s="24">
        <v>68.730978399999998</v>
      </c>
      <c r="Y30" s="24">
        <v>66.772176999999999</v>
      </c>
      <c r="Z30" s="24">
        <v>67.708065200000007</v>
      </c>
      <c r="AA30" s="24">
        <v>67.127528099999907</v>
      </c>
      <c r="AB30" s="24">
        <v>68.472317599999997</v>
      </c>
      <c r="AC30" s="24">
        <v>66.431256000000005</v>
      </c>
      <c r="AD30" s="24">
        <v>56.023827799999886</v>
      </c>
      <c r="AE30" s="24">
        <v>52.226693099999999</v>
      </c>
    </row>
    <row r="31" spans="1:35" s="27" customFormat="1" x14ac:dyDescent="0.35">
      <c r="A31" s="31" t="s">
        <v>138</v>
      </c>
      <c r="B31" s="31"/>
      <c r="C31" s="32">
        <v>53621.744379355769</v>
      </c>
      <c r="D31" s="32">
        <v>53588.748552439029</v>
      </c>
      <c r="E31" s="32">
        <v>50271.065569783837</v>
      </c>
      <c r="F31" s="32">
        <v>56369.990746867865</v>
      </c>
      <c r="G31" s="32">
        <v>52727.287863390447</v>
      </c>
      <c r="H31" s="32">
        <v>54186.867295238699</v>
      </c>
      <c r="I31" s="32">
        <v>54611.676342988299</v>
      </c>
      <c r="J31" s="32">
        <v>58044.240558502672</v>
      </c>
      <c r="K31" s="32">
        <v>45078.995920742826</v>
      </c>
      <c r="L31" s="32">
        <v>44393.966330138821</v>
      </c>
      <c r="M31" s="32">
        <v>49146.23056925484</v>
      </c>
      <c r="N31" s="32">
        <v>48906.893018016024</v>
      </c>
      <c r="O31" s="32">
        <v>49996.009595269308</v>
      </c>
      <c r="P31" s="32">
        <v>50269.629765802682</v>
      </c>
      <c r="Q31" s="32">
        <v>50600.430856288571</v>
      </c>
      <c r="R31" s="32">
        <v>52194.513595824115</v>
      </c>
      <c r="S31" s="32">
        <v>50026.024877875665</v>
      </c>
      <c r="T31" s="32">
        <v>47791.662599251045</v>
      </c>
      <c r="U31" s="32">
        <v>49508.388306729874</v>
      </c>
      <c r="V31" s="32">
        <v>48582.394904766639</v>
      </c>
      <c r="W31" s="32">
        <v>52082.568547854782</v>
      </c>
      <c r="X31" s="32">
        <v>53858.069435752783</v>
      </c>
      <c r="Y31" s="32">
        <v>54724.222888583608</v>
      </c>
      <c r="Z31" s="32">
        <v>57103.04909886315</v>
      </c>
      <c r="AA31" s="32">
        <v>58138.118135184646</v>
      </c>
      <c r="AB31" s="32">
        <v>58319.338246472078</v>
      </c>
      <c r="AC31" s="32">
        <v>57856.266553369293</v>
      </c>
      <c r="AD31" s="32">
        <v>60257.794587275392</v>
      </c>
      <c r="AE31" s="32">
        <v>59720.906150429502</v>
      </c>
    </row>
    <row r="32" spans="1:35" s="27" customFormat="1" x14ac:dyDescent="0.35"/>
    <row r="33" spans="1:31" s="27" customFormat="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s="27" customFormat="1" x14ac:dyDescent="0.35">
      <c r="A34" s="28" t="s">
        <v>131</v>
      </c>
      <c r="B34" s="28" t="s">
        <v>64</v>
      </c>
      <c r="C34" s="24">
        <v>40210.307889999975</v>
      </c>
      <c r="D34" s="24">
        <v>36269.176670000008</v>
      </c>
      <c r="E34" s="24">
        <v>39808.217750000011</v>
      </c>
      <c r="F34" s="24">
        <v>35582.815765833591</v>
      </c>
      <c r="G34" s="24">
        <v>37769.014876568603</v>
      </c>
      <c r="H34" s="24">
        <v>32914.997212385002</v>
      </c>
      <c r="I34" s="24">
        <v>31127.063011210681</v>
      </c>
      <c r="J34" s="24">
        <v>29442.489185550698</v>
      </c>
      <c r="K34" s="24">
        <v>26534.234218795806</v>
      </c>
      <c r="L34" s="24">
        <v>25354.451607446394</v>
      </c>
      <c r="M34" s="24">
        <v>21488.521971104201</v>
      </c>
      <c r="N34" s="24">
        <v>23890.179608270621</v>
      </c>
      <c r="O34" s="24">
        <v>24568.839217160414</v>
      </c>
      <c r="P34" s="24">
        <v>24035.987218713755</v>
      </c>
      <c r="Q34" s="24">
        <v>22370.917146383104</v>
      </c>
      <c r="R34" s="24">
        <v>22669.530826710317</v>
      </c>
      <c r="S34" s="24">
        <v>22567.046799999989</v>
      </c>
      <c r="T34" s="24">
        <v>22381.468399999991</v>
      </c>
      <c r="U34" s="24">
        <v>20899.493699999999</v>
      </c>
      <c r="V34" s="24">
        <v>20865.9355</v>
      </c>
      <c r="W34" s="24">
        <v>20134.192999999999</v>
      </c>
      <c r="X34" s="24">
        <v>17761.864399999999</v>
      </c>
      <c r="Y34" s="24">
        <v>14606.744400000001</v>
      </c>
      <c r="Z34" s="24">
        <v>12258.295299999998</v>
      </c>
      <c r="AA34" s="24">
        <v>10758.7402</v>
      </c>
      <c r="AB34" s="24">
        <v>8635.3374000000003</v>
      </c>
      <c r="AC34" s="24">
        <v>8147.4953000000005</v>
      </c>
      <c r="AD34" s="24">
        <v>7681.9111999999895</v>
      </c>
      <c r="AE34" s="24">
        <v>7056.9780000000001</v>
      </c>
    </row>
    <row r="35" spans="1:31" s="27" customFormat="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s="27" customFormat="1" x14ac:dyDescent="0.35">
      <c r="A36" s="28" t="s">
        <v>131</v>
      </c>
      <c r="B36" s="28" t="s">
        <v>20</v>
      </c>
      <c r="C36" s="24">
        <v>1104.0250147442077</v>
      </c>
      <c r="D36" s="24">
        <v>1104.0250147468607</v>
      </c>
      <c r="E36" s="24">
        <v>1232.2761658165387</v>
      </c>
      <c r="F36" s="24">
        <v>1288.2509161323562</v>
      </c>
      <c r="G36" s="24">
        <v>1208.3025441818609</v>
      </c>
      <c r="H36" s="24">
        <v>1430.7500722562686</v>
      </c>
      <c r="I36" s="24">
        <v>1333.7523772948596</v>
      </c>
      <c r="J36" s="24">
        <v>2337.057182558287</v>
      </c>
      <c r="K36" s="24">
        <v>1196.9682254229481</v>
      </c>
      <c r="L36" s="24">
        <v>1196.9682254340812</v>
      </c>
      <c r="M36" s="24">
        <v>1242.3213964235758</v>
      </c>
      <c r="N36" s="24">
        <v>1488.5616927077431</v>
      </c>
      <c r="O36" s="24">
        <v>1336.1292486829366</v>
      </c>
      <c r="P36" s="24">
        <v>1527.8609297876753</v>
      </c>
      <c r="Q36" s="24">
        <v>1257.9162887242519</v>
      </c>
      <c r="R36" s="24">
        <v>1256.8899027662837</v>
      </c>
      <c r="S36" s="24">
        <v>1499.3426435066074</v>
      </c>
      <c r="T36" s="24">
        <v>1811.762373686438</v>
      </c>
      <c r="U36" s="24">
        <v>1918.939053882473</v>
      </c>
      <c r="V36" s="24">
        <v>1887.6648138782061</v>
      </c>
      <c r="W36" s="24">
        <v>1678.355044041404</v>
      </c>
      <c r="X36" s="24">
        <v>2450.1826453499129</v>
      </c>
      <c r="Y36" s="24">
        <v>2450.3141154497152</v>
      </c>
      <c r="Z36" s="24">
        <v>2473.4436754563935</v>
      </c>
      <c r="AA36" s="24">
        <v>1298.4036079341361</v>
      </c>
      <c r="AB36" s="24">
        <v>960.52344789589654</v>
      </c>
      <c r="AC36" s="24">
        <v>963.15510808101499</v>
      </c>
      <c r="AD36" s="24">
        <v>960.52344783773106</v>
      </c>
      <c r="AE36" s="24">
        <v>960.52344761126506</v>
      </c>
    </row>
    <row r="37" spans="1:31" s="27" customFormat="1" x14ac:dyDescent="0.35">
      <c r="A37" s="28" t="s">
        <v>131</v>
      </c>
      <c r="B37" s="28" t="s">
        <v>32</v>
      </c>
      <c r="C37" s="24">
        <v>37.115769999999998</v>
      </c>
      <c r="D37" s="24">
        <v>37.115769999999998</v>
      </c>
      <c r="E37" s="24">
        <v>73.719189999999998</v>
      </c>
      <c r="F37" s="24">
        <v>72.804009999999906</v>
      </c>
      <c r="G37" s="24">
        <v>72.804009999999906</v>
      </c>
      <c r="H37" s="24">
        <v>72.804009999999906</v>
      </c>
      <c r="I37" s="24">
        <v>73.003469999999993</v>
      </c>
      <c r="J37" s="24">
        <v>131.48403999999999</v>
      </c>
      <c r="K37" s="24">
        <v>72.804009999999906</v>
      </c>
      <c r="L37" s="24">
        <v>72.804009999999906</v>
      </c>
      <c r="M37" s="24">
        <v>73.003469999999993</v>
      </c>
      <c r="N37" s="24">
        <v>72.804009999999906</v>
      </c>
      <c r="O37" s="24">
        <v>72.804009999999906</v>
      </c>
      <c r="P37" s="24">
        <v>72.804009999999906</v>
      </c>
      <c r="Q37" s="24">
        <v>73.003469999999993</v>
      </c>
      <c r="R37" s="24">
        <v>72.804009999999906</v>
      </c>
      <c r="S37" s="24">
        <v>72.804009999999906</v>
      </c>
      <c r="T37" s="24">
        <v>72.804009999999906</v>
      </c>
      <c r="U37" s="24">
        <v>73.957530000000006</v>
      </c>
      <c r="V37" s="24">
        <v>74.860569999999996</v>
      </c>
      <c r="W37" s="24">
        <v>72.804009999999906</v>
      </c>
      <c r="X37" s="24">
        <v>109.04340000000001</v>
      </c>
      <c r="Y37" s="24">
        <v>126.86423499999999</v>
      </c>
      <c r="Z37" s="24">
        <v>121.85581999999999</v>
      </c>
      <c r="AA37" s="24">
        <v>173.98058</v>
      </c>
      <c r="AB37" s="24">
        <v>0</v>
      </c>
      <c r="AC37" s="24">
        <v>0</v>
      </c>
      <c r="AD37" s="24">
        <v>0</v>
      </c>
      <c r="AE37" s="24">
        <v>0</v>
      </c>
    </row>
    <row r="38" spans="1:31" s="27" customFormat="1" x14ac:dyDescent="0.35">
      <c r="A38" s="28" t="s">
        <v>131</v>
      </c>
      <c r="B38" s="28" t="s">
        <v>66</v>
      </c>
      <c r="C38" s="24">
        <v>2.6626803499999987E-6</v>
      </c>
      <c r="D38" s="24">
        <v>2.6603644299999978E-6</v>
      </c>
      <c r="E38" s="24">
        <v>2.7798746289999971E-6</v>
      </c>
      <c r="F38" s="24">
        <v>19.149239126446005</v>
      </c>
      <c r="G38" s="24">
        <v>6.4204916970852892</v>
      </c>
      <c r="H38" s="24">
        <v>31.004828902524487</v>
      </c>
      <c r="I38" s="24">
        <v>14.716308470527881</v>
      </c>
      <c r="J38" s="24">
        <v>159.55388541949938</v>
      </c>
      <c r="K38" s="24">
        <v>3.7626981429780799</v>
      </c>
      <c r="L38" s="24">
        <v>0.66665840935219001</v>
      </c>
      <c r="M38" s="24">
        <v>1.5807606580618099</v>
      </c>
      <c r="N38" s="24">
        <v>29.328132218954202</v>
      </c>
      <c r="O38" s="24">
        <v>25.972862377870413</v>
      </c>
      <c r="P38" s="24">
        <v>5.584882671788149</v>
      </c>
      <c r="Q38" s="24">
        <v>23.640083934790098</v>
      </c>
      <c r="R38" s="24">
        <v>24.835056632917226</v>
      </c>
      <c r="S38" s="24">
        <v>57.230195072053753</v>
      </c>
      <c r="T38" s="24">
        <v>32.256283865558224</v>
      </c>
      <c r="U38" s="24">
        <v>119.6331361352744</v>
      </c>
      <c r="V38" s="24">
        <v>77.900834648564413</v>
      </c>
      <c r="W38" s="24">
        <v>114.83341460309269</v>
      </c>
      <c r="X38" s="24">
        <v>85.042906262219418</v>
      </c>
      <c r="Y38" s="24">
        <v>241.44044601886748</v>
      </c>
      <c r="Z38" s="24">
        <v>331.76730974238058</v>
      </c>
      <c r="AA38" s="24">
        <v>635.77146845912227</v>
      </c>
      <c r="AB38" s="24">
        <v>1069.7544466868442</v>
      </c>
      <c r="AC38" s="24">
        <v>1065.57118776785</v>
      </c>
      <c r="AD38" s="24">
        <v>1694.3355769296709</v>
      </c>
      <c r="AE38" s="24">
        <v>1267.1020658242828</v>
      </c>
    </row>
    <row r="39" spans="1:31" s="27" customFormat="1" x14ac:dyDescent="0.35">
      <c r="A39" s="28" t="s">
        <v>131</v>
      </c>
      <c r="B39" s="28" t="s">
        <v>65</v>
      </c>
      <c r="C39" s="24">
        <v>676.75144999999998</v>
      </c>
      <c r="D39" s="24">
        <v>673.06809999999905</v>
      </c>
      <c r="E39" s="24">
        <v>672.52710999999999</v>
      </c>
      <c r="F39" s="24">
        <v>666.06457999999998</v>
      </c>
      <c r="G39" s="24">
        <v>662.36069999999995</v>
      </c>
      <c r="H39" s="24">
        <v>659.1848</v>
      </c>
      <c r="I39" s="24">
        <v>658.04174999999896</v>
      </c>
      <c r="J39" s="24">
        <v>652.21381999999801</v>
      </c>
      <c r="K39" s="24">
        <v>648.42515000000003</v>
      </c>
      <c r="L39" s="24">
        <v>637.47938999999997</v>
      </c>
      <c r="M39" s="24">
        <v>643.18625999999995</v>
      </c>
      <c r="N39" s="24">
        <v>637.24416999999994</v>
      </c>
      <c r="O39" s="24">
        <v>633.60803999999894</v>
      </c>
      <c r="P39" s="24">
        <v>630.08014999999909</v>
      </c>
      <c r="Q39" s="24">
        <v>628.80839000000003</v>
      </c>
      <c r="R39" s="24">
        <v>623.02438999999902</v>
      </c>
      <c r="S39" s="24">
        <v>232.648179999999</v>
      </c>
      <c r="T39" s="24">
        <v>231.89937</v>
      </c>
      <c r="U39" s="24">
        <v>230.92502999999999</v>
      </c>
      <c r="V39" s="24">
        <v>228.90187</v>
      </c>
      <c r="W39" s="24">
        <v>227.79846000000001</v>
      </c>
      <c r="X39" s="24">
        <v>0</v>
      </c>
      <c r="Y39" s="24">
        <v>0</v>
      </c>
      <c r="Z39" s="24">
        <v>0</v>
      </c>
      <c r="AA39" s="24">
        <v>0</v>
      </c>
      <c r="AB39" s="24">
        <v>0</v>
      </c>
      <c r="AC39" s="24">
        <v>0</v>
      </c>
      <c r="AD39" s="24">
        <v>0</v>
      </c>
      <c r="AE39" s="24">
        <v>0</v>
      </c>
    </row>
    <row r="40" spans="1:31" s="27" customFormat="1" x14ac:dyDescent="0.35">
      <c r="A40" s="28" t="s">
        <v>131</v>
      </c>
      <c r="B40" s="28" t="s">
        <v>69</v>
      </c>
      <c r="C40" s="24">
        <v>2128.5831384771673</v>
      </c>
      <c r="D40" s="24">
        <v>3572.0294049925128</v>
      </c>
      <c r="E40" s="24">
        <v>3555.4563697905423</v>
      </c>
      <c r="F40" s="24">
        <v>5616.3555115410818</v>
      </c>
      <c r="G40" s="24">
        <v>6691.7525472178004</v>
      </c>
      <c r="H40" s="24">
        <v>6893.4362844437437</v>
      </c>
      <c r="I40" s="24">
        <v>9273.3626131918081</v>
      </c>
      <c r="J40" s="24">
        <v>9565.8265927958473</v>
      </c>
      <c r="K40" s="24">
        <v>9454.4702342212859</v>
      </c>
      <c r="L40" s="24">
        <v>9633.929324533161</v>
      </c>
      <c r="M40" s="24">
        <v>8969.1866087897433</v>
      </c>
      <c r="N40" s="24">
        <v>8505.8192726717371</v>
      </c>
      <c r="O40" s="24">
        <v>7479.6579692688128</v>
      </c>
      <c r="P40" s="24">
        <v>8987.1538157857831</v>
      </c>
      <c r="Q40" s="24">
        <v>8828.2272873303191</v>
      </c>
      <c r="R40" s="24">
        <v>9440.2916708067096</v>
      </c>
      <c r="S40" s="24">
        <v>16241.076211077174</v>
      </c>
      <c r="T40" s="24">
        <v>16108.702125561435</v>
      </c>
      <c r="U40" s="24">
        <v>16429.677393171969</v>
      </c>
      <c r="V40" s="24">
        <v>15894.288535060905</v>
      </c>
      <c r="W40" s="24">
        <v>15899.751878442492</v>
      </c>
      <c r="X40" s="24">
        <v>16260.042385783869</v>
      </c>
      <c r="Y40" s="24">
        <v>20354.756625021622</v>
      </c>
      <c r="Z40" s="24">
        <v>19421.274868883651</v>
      </c>
      <c r="AA40" s="24">
        <v>21672.399301024132</v>
      </c>
      <c r="AB40" s="24">
        <v>25613.978475274347</v>
      </c>
      <c r="AC40" s="24">
        <v>25579.196431095628</v>
      </c>
      <c r="AD40" s="24">
        <v>25560.976042891314</v>
      </c>
      <c r="AE40" s="24">
        <v>24949.196350536284</v>
      </c>
    </row>
    <row r="41" spans="1:31" s="27" customFormat="1" x14ac:dyDescent="0.35">
      <c r="A41" s="28" t="s">
        <v>131</v>
      </c>
      <c r="B41" s="28" t="s">
        <v>68</v>
      </c>
      <c r="C41" s="24">
        <v>5555.0976225428185</v>
      </c>
      <c r="D41" s="24">
        <v>7538.3555417249809</v>
      </c>
      <c r="E41" s="24">
        <v>7674.8910356710512</v>
      </c>
      <c r="F41" s="24">
        <v>7343.9849859816222</v>
      </c>
      <c r="G41" s="24">
        <v>7448.1655010791792</v>
      </c>
      <c r="H41" s="24">
        <v>7800.5725919197903</v>
      </c>
      <c r="I41" s="24">
        <v>7893.2139292129787</v>
      </c>
      <c r="J41" s="24">
        <v>6593.3674772626637</v>
      </c>
      <c r="K41" s="24">
        <v>7141.3870002227377</v>
      </c>
      <c r="L41" s="24">
        <v>7427.2567295807967</v>
      </c>
      <c r="M41" s="24">
        <v>7545.9957376247212</v>
      </c>
      <c r="N41" s="24">
        <v>7657.0414410907952</v>
      </c>
      <c r="O41" s="24">
        <v>7324.5988681182043</v>
      </c>
      <c r="P41" s="24">
        <v>7442.0212235258523</v>
      </c>
      <c r="Q41" s="24">
        <v>7808.3698398293145</v>
      </c>
      <c r="R41" s="24">
        <v>7530.2133239302748</v>
      </c>
      <c r="S41" s="24">
        <v>6167.2445492911902</v>
      </c>
      <c r="T41" s="24">
        <v>6692.194197855214</v>
      </c>
      <c r="U41" s="24">
        <v>6975.6667291219374</v>
      </c>
      <c r="V41" s="24">
        <v>7044.2451479170713</v>
      </c>
      <c r="W41" s="24">
        <v>7178.9952831859464</v>
      </c>
      <c r="X41" s="24">
        <v>9101.590377145465</v>
      </c>
      <c r="Y41" s="24">
        <v>8958.7564327159052</v>
      </c>
      <c r="Z41" s="24">
        <v>8886.7083896339282</v>
      </c>
      <c r="AA41" s="24">
        <v>10217.989218409037</v>
      </c>
      <c r="AB41" s="24">
        <v>12192.332388802606</v>
      </c>
      <c r="AC41" s="24">
        <v>12593.315145310376</v>
      </c>
      <c r="AD41" s="24">
        <v>11686.300077585174</v>
      </c>
      <c r="AE41" s="24">
        <v>13018.014332259161</v>
      </c>
    </row>
    <row r="42" spans="1:31" s="27" customFormat="1" x14ac:dyDescent="0.35">
      <c r="A42" s="28" t="s">
        <v>131</v>
      </c>
      <c r="B42" s="28" t="s">
        <v>36</v>
      </c>
      <c r="C42" s="24">
        <v>4.2324770000000001E-6</v>
      </c>
      <c r="D42" s="24">
        <v>29.402714296146499</v>
      </c>
      <c r="E42" s="24">
        <v>28.698240304747497</v>
      </c>
      <c r="F42" s="24">
        <v>31.797140244674498</v>
      </c>
      <c r="G42" s="24">
        <v>35.412754181999006</v>
      </c>
      <c r="H42" s="24">
        <v>34.675327227093497</v>
      </c>
      <c r="I42" s="24">
        <v>34.548299701843298</v>
      </c>
      <c r="J42" s="24">
        <v>34.676542607838002</v>
      </c>
      <c r="K42" s="24">
        <v>32.020310409662002</v>
      </c>
      <c r="L42" s="24">
        <v>32.178170569761996</v>
      </c>
      <c r="M42" s="24">
        <v>31.691301078261997</v>
      </c>
      <c r="N42" s="24">
        <v>32.244173398118001</v>
      </c>
      <c r="O42" s="24">
        <v>32.727926782792899</v>
      </c>
      <c r="P42" s="24">
        <v>33.486684931871999</v>
      </c>
      <c r="Q42" s="24">
        <v>32.496207876317996</v>
      </c>
      <c r="R42" s="24">
        <v>32.484187774459002</v>
      </c>
      <c r="S42" s="24">
        <v>389.17564699999991</v>
      </c>
      <c r="T42" s="24">
        <v>389.13452100000001</v>
      </c>
      <c r="U42" s="24">
        <v>390.76035000000002</v>
      </c>
      <c r="V42" s="24">
        <v>459.01022</v>
      </c>
      <c r="W42" s="24">
        <v>1159.499</v>
      </c>
      <c r="X42" s="24">
        <v>1533.1425999999999</v>
      </c>
      <c r="Y42" s="24">
        <v>1551.3616999999999</v>
      </c>
      <c r="Z42" s="24">
        <v>2127.6912000000002</v>
      </c>
      <c r="AA42" s="24">
        <v>2115.7363</v>
      </c>
      <c r="AB42" s="24">
        <v>2025.6659999999999</v>
      </c>
      <c r="AC42" s="24">
        <v>2069.9814000000001</v>
      </c>
      <c r="AD42" s="24">
        <v>2042.3243</v>
      </c>
      <c r="AE42" s="24">
        <v>2468.2889999999902</v>
      </c>
    </row>
    <row r="43" spans="1:31" s="27" customFormat="1" x14ac:dyDescent="0.35">
      <c r="A43" s="28" t="s">
        <v>131</v>
      </c>
      <c r="B43" s="28" t="s">
        <v>73</v>
      </c>
      <c r="C43" s="24">
        <v>41.00535</v>
      </c>
      <c r="D43" s="24">
        <v>113.32762</v>
      </c>
      <c r="E43" s="24">
        <v>128.53754481207702</v>
      </c>
      <c r="F43" s="24">
        <v>406.66763582279339</v>
      </c>
      <c r="G43" s="24">
        <v>501.27320596037129</v>
      </c>
      <c r="H43" s="24">
        <v>524.01720694564506</v>
      </c>
      <c r="I43" s="24">
        <v>450.987606960471</v>
      </c>
      <c r="J43" s="24">
        <v>666.74554972474698</v>
      </c>
      <c r="K43" s="24">
        <v>355.90005941891803</v>
      </c>
      <c r="L43" s="24">
        <v>416.88202956177901</v>
      </c>
      <c r="M43" s="24">
        <v>437.04132985410297</v>
      </c>
      <c r="N43" s="24">
        <v>666.32441245223993</v>
      </c>
      <c r="O43" s="24">
        <v>577.91078291494841</v>
      </c>
      <c r="P43" s="24">
        <v>663.35141315289502</v>
      </c>
      <c r="Q43" s="24">
        <v>581.383613212451</v>
      </c>
      <c r="R43" s="24">
        <v>571.43221316524796</v>
      </c>
      <c r="S43" s="24">
        <v>664.13564114460007</v>
      </c>
      <c r="T43" s="24">
        <v>656.10043540449999</v>
      </c>
      <c r="U43" s="24">
        <v>610.03940095919995</v>
      </c>
      <c r="V43" s="24">
        <v>544.05468943862002</v>
      </c>
      <c r="W43" s="24">
        <v>732.79110000000003</v>
      </c>
      <c r="X43" s="24">
        <v>1458.4262999999901</v>
      </c>
      <c r="Y43" s="24">
        <v>1419.9320599999999</v>
      </c>
      <c r="Z43" s="24">
        <v>1308.1136000000001</v>
      </c>
      <c r="AA43" s="24">
        <v>2394.5268999999998</v>
      </c>
      <c r="AB43" s="24">
        <v>4249.7875299999996</v>
      </c>
      <c r="AC43" s="24">
        <v>4463.7728799999995</v>
      </c>
      <c r="AD43" s="24">
        <v>4267.7807000000003</v>
      </c>
      <c r="AE43" s="24">
        <v>3452.7820149999998</v>
      </c>
    </row>
    <row r="44" spans="1:31" s="27" customFormat="1" x14ac:dyDescent="0.35">
      <c r="A44" s="28" t="s">
        <v>131</v>
      </c>
      <c r="B44" s="28" t="s">
        <v>56</v>
      </c>
      <c r="C44" s="24">
        <v>1.8371976800000001</v>
      </c>
      <c r="D44" s="24">
        <v>2.5258417299999998</v>
      </c>
      <c r="E44" s="24">
        <v>2.7980127499999998</v>
      </c>
      <c r="F44" s="24">
        <v>4.2617589200000001</v>
      </c>
      <c r="G44" s="24">
        <v>7.2475934500000001</v>
      </c>
      <c r="H44" s="24">
        <v>8.5944731499999989</v>
      </c>
      <c r="I44" s="24">
        <v>11.1903738</v>
      </c>
      <c r="J44" s="24">
        <v>12.9654872</v>
      </c>
      <c r="K44" s="24">
        <v>13.477036029999999</v>
      </c>
      <c r="L44" s="24">
        <v>14.649465449999999</v>
      </c>
      <c r="M44" s="24">
        <v>18.640270659999999</v>
      </c>
      <c r="N44" s="24">
        <v>20.951739600000003</v>
      </c>
      <c r="O44" s="24">
        <v>24.8715236</v>
      </c>
      <c r="P44" s="24">
        <v>26.897396999999998</v>
      </c>
      <c r="Q44" s="24">
        <v>27.070422799999999</v>
      </c>
      <c r="R44" s="24">
        <v>28.221978799999999</v>
      </c>
      <c r="S44" s="24">
        <v>27.059446899999998</v>
      </c>
      <c r="T44" s="24">
        <v>27.482379999999999</v>
      </c>
      <c r="U44" s="24">
        <v>28.9984708</v>
      </c>
      <c r="V44" s="24">
        <v>29.584001699999998</v>
      </c>
      <c r="W44" s="24">
        <v>25.376741299999999</v>
      </c>
      <c r="X44" s="24">
        <v>25.500631299999998</v>
      </c>
      <c r="Y44" s="24">
        <v>25.843056499999999</v>
      </c>
      <c r="Z44" s="24">
        <v>25.3651917</v>
      </c>
      <c r="AA44" s="24">
        <v>26.233087199999893</v>
      </c>
      <c r="AB44" s="24">
        <v>23.794966899999999</v>
      </c>
      <c r="AC44" s="24">
        <v>25.376864699999899</v>
      </c>
      <c r="AD44" s="24">
        <v>21.22538256</v>
      </c>
      <c r="AE44" s="24">
        <v>16.803722</v>
      </c>
    </row>
    <row r="45" spans="1:31" s="27" customFormat="1" x14ac:dyDescent="0.35">
      <c r="A45" s="31" t="s">
        <v>138</v>
      </c>
      <c r="B45" s="31"/>
      <c r="C45" s="32">
        <v>49711.880888426844</v>
      </c>
      <c r="D45" s="32">
        <v>49193.770504124725</v>
      </c>
      <c r="E45" s="32">
        <v>53017.087624058026</v>
      </c>
      <c r="F45" s="32">
        <v>50589.425008615093</v>
      </c>
      <c r="G45" s="32">
        <v>53858.820670744528</v>
      </c>
      <c r="H45" s="32">
        <v>49802.749799907324</v>
      </c>
      <c r="I45" s="32">
        <v>50373.153459380854</v>
      </c>
      <c r="J45" s="32">
        <v>48881.99218358699</v>
      </c>
      <c r="K45" s="32">
        <v>45052.051536805753</v>
      </c>
      <c r="L45" s="32">
        <v>44323.555945403787</v>
      </c>
      <c r="M45" s="32">
        <v>39963.796204600301</v>
      </c>
      <c r="N45" s="32">
        <v>42280.978326959856</v>
      </c>
      <c r="O45" s="32">
        <v>41441.610215608242</v>
      </c>
      <c r="P45" s="32">
        <v>42701.492230484851</v>
      </c>
      <c r="Q45" s="32">
        <v>40990.882506201779</v>
      </c>
      <c r="R45" s="32">
        <v>41617.589180846509</v>
      </c>
      <c r="S45" s="32">
        <v>46837.392588947012</v>
      </c>
      <c r="T45" s="32">
        <v>47331.086760968632</v>
      </c>
      <c r="U45" s="32">
        <v>46648.29257231165</v>
      </c>
      <c r="V45" s="32">
        <v>46073.797271504751</v>
      </c>
      <c r="W45" s="32">
        <v>45306.731090272937</v>
      </c>
      <c r="X45" s="32">
        <v>45767.76611454146</v>
      </c>
      <c r="Y45" s="32">
        <v>46738.876254206116</v>
      </c>
      <c r="Z45" s="32">
        <v>43493.345363716347</v>
      </c>
      <c r="AA45" s="32">
        <v>44757.284375826428</v>
      </c>
      <c r="AB45" s="32">
        <v>48471.926158659699</v>
      </c>
      <c r="AC45" s="32">
        <v>48348.73317225487</v>
      </c>
      <c r="AD45" s="32">
        <v>47584.046345243878</v>
      </c>
      <c r="AE45" s="32">
        <v>47251.814196230989</v>
      </c>
    </row>
    <row r="46" spans="1:31" s="27" customFormat="1" x14ac:dyDescent="0.35"/>
    <row r="47" spans="1:31" s="27" customFormat="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s="27" customFormat="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s="27" customFormat="1" x14ac:dyDescent="0.35">
      <c r="A49" s="28" t="s">
        <v>132</v>
      </c>
      <c r="B49" s="28" t="s">
        <v>71</v>
      </c>
      <c r="C49" s="24">
        <v>26120.705100000003</v>
      </c>
      <c r="D49" s="24">
        <v>22521.321</v>
      </c>
      <c r="E49" s="24">
        <v>24726.8249</v>
      </c>
      <c r="F49" s="24">
        <v>17149.385991354924</v>
      </c>
      <c r="G49" s="24">
        <v>18041.441088289823</v>
      </c>
      <c r="H49" s="24">
        <v>18220.926182059458</v>
      </c>
      <c r="I49" s="24">
        <v>16671.968782813288</v>
      </c>
      <c r="J49" s="24">
        <v>17157.526082184762</v>
      </c>
      <c r="K49" s="24">
        <v>16926.46635713752</v>
      </c>
      <c r="L49" s="24">
        <v>17966.135333720718</v>
      </c>
      <c r="M49" s="24">
        <v>16806.553307647449</v>
      </c>
      <c r="N49" s="24">
        <v>17140.0625</v>
      </c>
      <c r="O49" s="24">
        <v>17824.028699999999</v>
      </c>
      <c r="P49" s="24">
        <v>17701.478399999989</v>
      </c>
      <c r="Q49" s="24">
        <v>17992.314599999998</v>
      </c>
      <c r="R49" s="24">
        <v>17659.236099999991</v>
      </c>
      <c r="S49" s="24">
        <v>16946.327200000003</v>
      </c>
      <c r="T49" s="24">
        <v>17428.376999999989</v>
      </c>
      <c r="U49" s="24">
        <v>15524.312100000001</v>
      </c>
      <c r="V49" s="24">
        <v>16358.951399999991</v>
      </c>
      <c r="W49" s="24">
        <v>17640.540499999988</v>
      </c>
      <c r="X49" s="24">
        <v>17493.882799999999</v>
      </c>
      <c r="Y49" s="24">
        <v>16751.911200000002</v>
      </c>
      <c r="Z49" s="24">
        <v>16779.030999999999</v>
      </c>
      <c r="AA49" s="24">
        <v>16109.050900000002</v>
      </c>
      <c r="AB49" s="24">
        <v>17109.426800000001</v>
      </c>
      <c r="AC49" s="24">
        <v>10451.0412</v>
      </c>
      <c r="AD49" s="24">
        <v>0</v>
      </c>
      <c r="AE49" s="24">
        <v>0</v>
      </c>
    </row>
    <row r="50" spans="1:31" s="27" customFormat="1" x14ac:dyDescent="0.35">
      <c r="A50" s="28" t="s">
        <v>132</v>
      </c>
      <c r="B50" s="28" t="s">
        <v>20</v>
      </c>
      <c r="C50" s="24">
        <v>1.382748E-6</v>
      </c>
      <c r="D50" s="24">
        <v>1.3706048000000001E-6</v>
      </c>
      <c r="E50" s="24">
        <v>1.3720946000000001E-6</v>
      </c>
      <c r="F50" s="24">
        <v>1.543242E-6</v>
      </c>
      <c r="G50" s="24">
        <v>1.5750296E-6</v>
      </c>
      <c r="H50" s="24">
        <v>1.5602419000000001E-6</v>
      </c>
      <c r="I50" s="24">
        <v>1.6568151000000001E-6</v>
      </c>
      <c r="J50" s="24">
        <v>1.7448020000000001E-6</v>
      </c>
      <c r="K50" s="24">
        <v>1.7278642E-6</v>
      </c>
      <c r="L50" s="24">
        <v>1.7338351000000001E-6</v>
      </c>
      <c r="M50" s="24">
        <v>1.7225133999999999E-6</v>
      </c>
      <c r="N50" s="24">
        <v>2.0173762999999999E-6</v>
      </c>
      <c r="O50" s="24">
        <v>1.9904949E-6</v>
      </c>
      <c r="P50" s="24">
        <v>2.1055841000000001E-6</v>
      </c>
      <c r="Q50" s="24">
        <v>2.0383622999999999E-6</v>
      </c>
      <c r="R50" s="24">
        <v>2.1105836E-6</v>
      </c>
      <c r="S50" s="24">
        <v>2.9418747999999998E-6</v>
      </c>
      <c r="T50" s="24">
        <v>3.1893337E-6</v>
      </c>
      <c r="U50" s="24">
        <v>3.8240659999999999E-6</v>
      </c>
      <c r="V50" s="24">
        <v>3.8213365999999999E-6</v>
      </c>
      <c r="W50" s="24">
        <v>3.9827254999999998E-6</v>
      </c>
      <c r="X50" s="24">
        <v>4.0297213999999901E-6</v>
      </c>
      <c r="Y50" s="24">
        <v>4.8354770000000001E-6</v>
      </c>
      <c r="Z50" s="24">
        <v>4.553756E-6</v>
      </c>
      <c r="AA50" s="24">
        <v>4.7596972999999901E-6</v>
      </c>
      <c r="AB50" s="24">
        <v>5.0996495999999998E-6</v>
      </c>
      <c r="AC50" s="24">
        <v>5.9380726999999996E-6</v>
      </c>
      <c r="AD50" s="24">
        <v>1.00557539999999E-5</v>
      </c>
      <c r="AE50" s="24">
        <v>1.0015532E-5</v>
      </c>
    </row>
    <row r="51" spans="1:31" s="27" customFormat="1" x14ac:dyDescent="0.35">
      <c r="A51" s="28" t="s">
        <v>132</v>
      </c>
      <c r="B51" s="28" t="s">
        <v>32</v>
      </c>
      <c r="C51" s="24">
        <v>1.5403420000000001</v>
      </c>
      <c r="D51" s="24">
        <v>3.3252144E-7</v>
      </c>
      <c r="E51" s="24">
        <v>3.3104800000000001</v>
      </c>
      <c r="F51" s="24">
        <v>5.7289066000000002</v>
      </c>
      <c r="G51" s="24">
        <v>1.1510461999999999</v>
      </c>
      <c r="H51" s="24">
        <v>5.6260858000000002</v>
      </c>
      <c r="I51" s="24">
        <v>5.1487545999999904</v>
      </c>
      <c r="J51" s="24">
        <v>7.0579789999999996</v>
      </c>
      <c r="K51" s="24">
        <v>4.5452872999999998E-7</v>
      </c>
      <c r="L51" s="24">
        <v>1.5254270000000001</v>
      </c>
      <c r="M51" s="24">
        <v>2.6494593999999898</v>
      </c>
      <c r="N51" s="24">
        <v>8.9938920000000007</v>
      </c>
      <c r="O51" s="24">
        <v>5.1321019999999997</v>
      </c>
      <c r="P51" s="24">
        <v>2.0593946000000001</v>
      </c>
      <c r="Q51" s="24">
        <v>16.166060999999999</v>
      </c>
      <c r="R51" s="24">
        <v>13.517664999999999</v>
      </c>
      <c r="S51" s="24">
        <v>29.326452</v>
      </c>
      <c r="T51" s="24">
        <v>17.808883999999999</v>
      </c>
      <c r="U51" s="24">
        <v>0</v>
      </c>
      <c r="V51" s="24">
        <v>0</v>
      </c>
      <c r="W51" s="24">
        <v>0</v>
      </c>
      <c r="X51" s="24">
        <v>0</v>
      </c>
      <c r="Y51" s="24">
        <v>0</v>
      </c>
      <c r="Z51" s="24">
        <v>0</v>
      </c>
      <c r="AA51" s="24">
        <v>0</v>
      </c>
      <c r="AB51" s="24">
        <v>0</v>
      </c>
      <c r="AC51" s="24">
        <v>0</v>
      </c>
      <c r="AD51" s="24">
        <v>0</v>
      </c>
      <c r="AE51" s="24">
        <v>0</v>
      </c>
    </row>
    <row r="52" spans="1:31" s="27" customFormat="1" x14ac:dyDescent="0.35">
      <c r="A52" s="28" t="s">
        <v>132</v>
      </c>
      <c r="B52" s="28" t="s">
        <v>66</v>
      </c>
      <c r="C52" s="24">
        <v>4.5755370701520012E-2</v>
      </c>
      <c r="D52" s="24">
        <v>2.4021540299999978E-6</v>
      </c>
      <c r="E52" s="24">
        <v>1.6784842330887602</v>
      </c>
      <c r="F52" s="24">
        <v>0.51331519238158996</v>
      </c>
      <c r="G52" s="24">
        <v>3.074006209999997E-6</v>
      </c>
      <c r="H52" s="24">
        <v>0.10023016207574999</v>
      </c>
      <c r="I52" s="24">
        <v>0.85570887379468008</v>
      </c>
      <c r="J52" s="24">
        <v>3.4965043599999988E-6</v>
      </c>
      <c r="K52" s="24">
        <v>3.3253804600000002E-6</v>
      </c>
      <c r="L52" s="24">
        <v>3.5018055964899993E-2</v>
      </c>
      <c r="M52" s="24">
        <v>0.48271192478066999</v>
      </c>
      <c r="N52" s="24">
        <v>4.4455093435196495</v>
      </c>
      <c r="O52" s="24">
        <v>1.66324222520702</v>
      </c>
      <c r="P52" s="24">
        <v>4.049826509999997E-6</v>
      </c>
      <c r="Q52" s="24">
        <v>8.8102030970100706</v>
      </c>
      <c r="R52" s="24">
        <v>11.44855898146136</v>
      </c>
      <c r="S52" s="24">
        <v>12.166491000855629</v>
      </c>
      <c r="T52" s="24">
        <v>10.96933364443673</v>
      </c>
      <c r="U52" s="24">
        <v>27.777749160082891</v>
      </c>
      <c r="V52" s="24">
        <v>34.230841483096896</v>
      </c>
      <c r="W52" s="24">
        <v>25.397142943418299</v>
      </c>
      <c r="X52" s="24">
        <v>7.0945712692985996</v>
      </c>
      <c r="Y52" s="24">
        <v>20.8938557045552</v>
      </c>
      <c r="Z52" s="24">
        <v>64.125872184954403</v>
      </c>
      <c r="AA52" s="24">
        <v>66.32027033428399</v>
      </c>
      <c r="AB52" s="24">
        <v>29.5953055790836</v>
      </c>
      <c r="AC52" s="24">
        <v>43.206525503628995</v>
      </c>
      <c r="AD52" s="24">
        <v>994.62121613687293</v>
      </c>
      <c r="AE52" s="24">
        <v>994.40763981140708</v>
      </c>
    </row>
    <row r="53" spans="1:31" s="27" customFormat="1" x14ac:dyDescent="0.35">
      <c r="A53" s="28" t="s">
        <v>132</v>
      </c>
      <c r="B53" s="28" t="s">
        <v>65</v>
      </c>
      <c r="C53" s="24">
        <v>2699.426136</v>
      </c>
      <c r="D53" s="24">
        <v>2719.7808000000005</v>
      </c>
      <c r="E53" s="24">
        <v>2455.7802500000003</v>
      </c>
      <c r="F53" s="24">
        <v>3014.1804749999988</v>
      </c>
      <c r="G53" s="24">
        <v>3081.5409549999995</v>
      </c>
      <c r="H53" s="24">
        <v>2904.296073999999</v>
      </c>
      <c r="I53" s="24">
        <v>2928.4406119999999</v>
      </c>
      <c r="J53" s="24">
        <v>3689.3624349999986</v>
      </c>
      <c r="K53" s="24">
        <v>3038.8499420000003</v>
      </c>
      <c r="L53" s="24">
        <v>2595.5254340000001</v>
      </c>
      <c r="M53" s="24">
        <v>2616.0918349999997</v>
      </c>
      <c r="N53" s="24">
        <v>2357.0277749999996</v>
      </c>
      <c r="O53" s="24">
        <v>2886.3095599999992</v>
      </c>
      <c r="P53" s="24">
        <v>2978.6776519999999</v>
      </c>
      <c r="Q53" s="24">
        <v>2812.6375449999978</v>
      </c>
      <c r="R53" s="24">
        <v>2812.7314049999986</v>
      </c>
      <c r="S53" s="24">
        <v>3533.5172870000001</v>
      </c>
      <c r="T53" s="24">
        <v>2925.9745999999996</v>
      </c>
      <c r="U53" s="24">
        <v>2511.1209299999987</v>
      </c>
      <c r="V53" s="24">
        <v>2502.4913439999996</v>
      </c>
      <c r="W53" s="24">
        <v>2271.2918339999997</v>
      </c>
      <c r="X53" s="24">
        <v>2769.2190359999991</v>
      </c>
      <c r="Y53" s="24">
        <v>2866.5935549999986</v>
      </c>
      <c r="Z53" s="24">
        <v>2695.601909999998</v>
      </c>
      <c r="AA53" s="24">
        <v>2711.3124849999999</v>
      </c>
      <c r="AB53" s="24">
        <v>3386.7088939999981</v>
      </c>
      <c r="AC53" s="24">
        <v>2814.2578679999992</v>
      </c>
      <c r="AD53" s="24">
        <v>2418.0977529999986</v>
      </c>
      <c r="AE53" s="24">
        <v>2413.7997560000003</v>
      </c>
    </row>
    <row r="54" spans="1:31" s="27" customFormat="1" x14ac:dyDescent="0.35">
      <c r="A54" s="28" t="s">
        <v>132</v>
      </c>
      <c r="B54" s="28" t="s">
        <v>69</v>
      </c>
      <c r="C54" s="24">
        <v>10402.357164503999</v>
      </c>
      <c r="D54" s="24">
        <v>12921.897237830983</v>
      </c>
      <c r="E54" s="24">
        <v>11138.659160073921</v>
      </c>
      <c r="F54" s="24">
        <v>12130.984811565786</v>
      </c>
      <c r="G54" s="24">
        <v>12336.624456748397</v>
      </c>
      <c r="H54" s="24">
        <v>12552.275373732969</v>
      </c>
      <c r="I54" s="24">
        <v>12513.727947006151</v>
      </c>
      <c r="J54" s="24">
        <v>11317.502775286937</v>
      </c>
      <c r="K54" s="24">
        <v>11681.741718733489</v>
      </c>
      <c r="L54" s="24">
        <v>11067.290386186856</v>
      </c>
      <c r="M54" s="24">
        <v>12131.814172082702</v>
      </c>
      <c r="N54" s="24">
        <v>10440.63348620029</v>
      </c>
      <c r="O54" s="24">
        <v>10697.033946726089</v>
      </c>
      <c r="P54" s="24">
        <v>10803.646261066842</v>
      </c>
      <c r="Q54" s="24">
        <v>11386.670489145365</v>
      </c>
      <c r="R54" s="24">
        <v>11633.114212177014</v>
      </c>
      <c r="S54" s="24">
        <v>10519.95467074656</v>
      </c>
      <c r="T54" s="24">
        <v>10159.135385939349</v>
      </c>
      <c r="U54" s="24">
        <v>10436.479006627884</v>
      </c>
      <c r="V54" s="24">
        <v>11583.35350775993</v>
      </c>
      <c r="W54" s="24">
        <v>10237.660589974634</v>
      </c>
      <c r="X54" s="24">
        <v>10476.494580841954</v>
      </c>
      <c r="Y54" s="24">
        <v>11173.434620964012</v>
      </c>
      <c r="Z54" s="24">
        <v>11394.599852043295</v>
      </c>
      <c r="AA54" s="24">
        <v>12137.950612590761</v>
      </c>
      <c r="AB54" s="24">
        <v>12310.970634242609</v>
      </c>
      <c r="AC54" s="24">
        <v>18608.659923869556</v>
      </c>
      <c r="AD54" s="24">
        <v>24012.957793272948</v>
      </c>
      <c r="AE54" s="24">
        <v>23422.691976576378</v>
      </c>
    </row>
    <row r="55" spans="1:31" s="27" customFormat="1" x14ac:dyDescent="0.35">
      <c r="A55" s="28" t="s">
        <v>132</v>
      </c>
      <c r="B55" s="28" t="s">
        <v>68</v>
      </c>
      <c r="C55" s="24">
        <v>2655.4241008345243</v>
      </c>
      <c r="D55" s="24">
        <v>2634.6529249832238</v>
      </c>
      <c r="E55" s="24">
        <v>2713.7686461146895</v>
      </c>
      <c r="F55" s="24">
        <v>2624.9491221431936</v>
      </c>
      <c r="G55" s="24">
        <v>2493.1716560605469</v>
      </c>
      <c r="H55" s="24">
        <v>2619.7867120860037</v>
      </c>
      <c r="I55" s="24">
        <v>2675.4355723006256</v>
      </c>
      <c r="J55" s="24">
        <v>2459.3088323657316</v>
      </c>
      <c r="K55" s="24">
        <v>2558.1845975988235</v>
      </c>
      <c r="L55" s="24">
        <v>2560.4558369724086</v>
      </c>
      <c r="M55" s="24">
        <v>2603.8763229882584</v>
      </c>
      <c r="N55" s="24">
        <v>2655.4227941688778</v>
      </c>
      <c r="O55" s="24">
        <v>2537.0236540768442</v>
      </c>
      <c r="P55" s="24">
        <v>2452.8027443118826</v>
      </c>
      <c r="Q55" s="24">
        <v>2561.1857943502059</v>
      </c>
      <c r="R55" s="24">
        <v>2641.6711750735317</v>
      </c>
      <c r="S55" s="24">
        <v>2438.4979418100788</v>
      </c>
      <c r="T55" s="24">
        <v>2552.132623839098</v>
      </c>
      <c r="U55" s="24">
        <v>2621.8782517740656</v>
      </c>
      <c r="V55" s="24">
        <v>2627.3298367122479</v>
      </c>
      <c r="W55" s="24">
        <v>2734.4793316542077</v>
      </c>
      <c r="X55" s="24">
        <v>2622.9161501279686</v>
      </c>
      <c r="Y55" s="24">
        <v>2496.2016771153094</v>
      </c>
      <c r="Z55" s="24">
        <v>2413.8634933731214</v>
      </c>
      <c r="AA55" s="24">
        <v>2383.0239693192757</v>
      </c>
      <c r="AB55" s="24">
        <v>2231.2819742190263</v>
      </c>
      <c r="AC55" s="24">
        <v>3028.6905405119192</v>
      </c>
      <c r="AD55" s="24">
        <v>6725.1171999999988</v>
      </c>
      <c r="AE55" s="24">
        <v>7376.7620200000001</v>
      </c>
    </row>
    <row r="56" spans="1:31" s="27" customFormat="1" x14ac:dyDescent="0.35">
      <c r="A56" s="28" t="s">
        <v>132</v>
      </c>
      <c r="B56" s="28" t="s">
        <v>36</v>
      </c>
      <c r="C56" s="24">
        <v>61.58412042000699</v>
      </c>
      <c r="D56" s="24">
        <v>115.785827178701</v>
      </c>
      <c r="E56" s="24">
        <v>126.25209607349029</v>
      </c>
      <c r="F56" s="24">
        <v>196.49406844920688</v>
      </c>
      <c r="G56" s="24">
        <v>204.14861939139229</v>
      </c>
      <c r="H56" s="24">
        <v>213.84232581006742</v>
      </c>
      <c r="I56" s="24">
        <v>210.57649339501097</v>
      </c>
      <c r="J56" s="24">
        <v>196.577017209796</v>
      </c>
      <c r="K56" s="24">
        <v>184.46892414140402</v>
      </c>
      <c r="L56" s="24">
        <v>188.37087559928497</v>
      </c>
      <c r="M56" s="24">
        <v>190.11961207424801</v>
      </c>
      <c r="N56" s="24">
        <v>195.60367533621098</v>
      </c>
      <c r="O56" s="24">
        <v>160.89666575882703</v>
      </c>
      <c r="P56" s="24">
        <v>155.34552201396801</v>
      </c>
      <c r="Q56" s="24">
        <v>163.08596187785599</v>
      </c>
      <c r="R56" s="24">
        <v>163.53052557436899</v>
      </c>
      <c r="S56" s="24">
        <v>152.70749863382503</v>
      </c>
      <c r="T56" s="24">
        <v>156.39479124913797</v>
      </c>
      <c r="U56" s="24">
        <v>333.44061099999999</v>
      </c>
      <c r="V56" s="24">
        <v>328.80271199999999</v>
      </c>
      <c r="W56" s="24">
        <v>674.79805999999996</v>
      </c>
      <c r="X56" s="24">
        <v>623.43677000000002</v>
      </c>
      <c r="Y56" s="24">
        <v>598.001159999999</v>
      </c>
      <c r="Z56" s="24">
        <v>1118.5535</v>
      </c>
      <c r="AA56" s="24">
        <v>1110.3271</v>
      </c>
      <c r="AB56" s="24">
        <v>1053.6521</v>
      </c>
      <c r="AC56" s="24">
        <v>1042.7942</v>
      </c>
      <c r="AD56" s="24">
        <v>1978.5426</v>
      </c>
      <c r="AE56" s="24">
        <v>1841.5577000000001</v>
      </c>
    </row>
    <row r="57" spans="1:31" s="27" customFormat="1" x14ac:dyDescent="0.35">
      <c r="A57" s="28" t="s">
        <v>132</v>
      </c>
      <c r="B57" s="28" t="s">
        <v>73</v>
      </c>
      <c r="C57" s="24">
        <v>0</v>
      </c>
      <c r="D57" s="24">
        <v>0</v>
      </c>
      <c r="E57" s="24">
        <v>5.5201400000000001E-6</v>
      </c>
      <c r="F57" s="24">
        <v>6.3743631999999998E-6</v>
      </c>
      <c r="G57" s="24">
        <v>6.8438509999999999E-6</v>
      </c>
      <c r="H57" s="24">
        <v>7.1937092999999997E-6</v>
      </c>
      <c r="I57" s="24">
        <v>8.7035849999999998E-6</v>
      </c>
      <c r="J57" s="24">
        <v>8.7166420000000004E-6</v>
      </c>
      <c r="K57" s="24">
        <v>8.7193570000000006E-6</v>
      </c>
      <c r="L57" s="24">
        <v>8.8447519999999906E-6</v>
      </c>
      <c r="M57" s="24">
        <v>9.1174929999999995E-6</v>
      </c>
      <c r="N57" s="24">
        <v>1.3308369499999999E-5</v>
      </c>
      <c r="O57" s="24">
        <v>1.3308677000000001E-5</v>
      </c>
      <c r="P57" s="24">
        <v>1.6590199999999999E-5</v>
      </c>
      <c r="Q57" s="24">
        <v>1.89369949999999E-5</v>
      </c>
      <c r="R57" s="24">
        <v>1.8984276000000002E-5</v>
      </c>
      <c r="S57" s="24">
        <v>1.5604949999999999E-4</v>
      </c>
      <c r="T57" s="24">
        <v>34.963608000000001</v>
      </c>
      <c r="U57" s="24">
        <v>857.14404000000002</v>
      </c>
      <c r="V57" s="24">
        <v>798.98082999999997</v>
      </c>
      <c r="W57" s="24">
        <v>815.7491</v>
      </c>
      <c r="X57" s="24">
        <v>784.27729999999997</v>
      </c>
      <c r="Y57" s="24">
        <v>720.40923999999995</v>
      </c>
      <c r="Z57" s="24">
        <v>748.17420000000004</v>
      </c>
      <c r="AA57" s="24">
        <v>1100.2140999999999</v>
      </c>
      <c r="AB57" s="24">
        <v>1073.3339000000001</v>
      </c>
      <c r="AC57" s="24">
        <v>1490.0795000000001</v>
      </c>
      <c r="AD57" s="24">
        <v>3247.8584000000001</v>
      </c>
      <c r="AE57" s="24">
        <v>3006.902</v>
      </c>
    </row>
    <row r="58" spans="1:31" s="27" customFormat="1" x14ac:dyDescent="0.35">
      <c r="A58" s="28" t="s">
        <v>132</v>
      </c>
      <c r="B58" s="28" t="s">
        <v>56</v>
      </c>
      <c r="C58" s="24">
        <v>1.54392857999999</v>
      </c>
      <c r="D58" s="24">
        <v>2.8567501899999996</v>
      </c>
      <c r="E58" s="24">
        <v>3.7664210799999998</v>
      </c>
      <c r="F58" s="24">
        <v>7.9638230600000002</v>
      </c>
      <c r="G58" s="24">
        <v>11.65276117</v>
      </c>
      <c r="H58" s="24">
        <v>14.407142440000001</v>
      </c>
      <c r="I58" s="24">
        <v>17.743885540000001</v>
      </c>
      <c r="J58" s="24">
        <v>19.355282000000003</v>
      </c>
      <c r="K58" s="24">
        <v>21.82386043</v>
      </c>
      <c r="L58" s="24">
        <v>24.379154960000001</v>
      </c>
      <c r="M58" s="24">
        <v>32.659218000000003</v>
      </c>
      <c r="N58" s="24">
        <v>40.015688399999995</v>
      </c>
      <c r="O58" s="24">
        <v>45.994872699999995</v>
      </c>
      <c r="P58" s="24">
        <v>49.735863599999895</v>
      </c>
      <c r="Q58" s="24">
        <v>52.427529</v>
      </c>
      <c r="R58" s="24">
        <v>53.728697500000003</v>
      </c>
      <c r="S58" s="24">
        <v>53.959102000000001</v>
      </c>
      <c r="T58" s="24">
        <v>57.142169000000003</v>
      </c>
      <c r="U58" s="24">
        <v>53.327151999999906</v>
      </c>
      <c r="V58" s="24">
        <v>54.498286499999999</v>
      </c>
      <c r="W58" s="24">
        <v>48.716953400000001</v>
      </c>
      <c r="X58" s="24">
        <v>50.316682100000001</v>
      </c>
      <c r="Y58" s="24">
        <v>49.086084499999998</v>
      </c>
      <c r="Z58" s="24">
        <v>49.429190200000001</v>
      </c>
      <c r="AA58" s="24">
        <v>50.699767000000001</v>
      </c>
      <c r="AB58" s="24">
        <v>50.361710299999999</v>
      </c>
      <c r="AC58" s="24">
        <v>50.680507399999996</v>
      </c>
      <c r="AD58" s="24">
        <v>39.2902627</v>
      </c>
      <c r="AE58" s="24">
        <v>34.667202750000001</v>
      </c>
    </row>
    <row r="59" spans="1:31" s="27" customFormat="1" x14ac:dyDescent="0.35">
      <c r="A59" s="31" t="s">
        <v>138</v>
      </c>
      <c r="B59" s="31"/>
      <c r="C59" s="32">
        <v>41879.498600091982</v>
      </c>
      <c r="D59" s="32">
        <v>40797.651966919489</v>
      </c>
      <c r="E59" s="32">
        <v>41040.021921793792</v>
      </c>
      <c r="F59" s="32">
        <v>34925.742623399528</v>
      </c>
      <c r="G59" s="32">
        <v>35953.929206947803</v>
      </c>
      <c r="H59" s="32">
        <v>36303.010659400745</v>
      </c>
      <c r="I59" s="32">
        <v>34795.577379250673</v>
      </c>
      <c r="J59" s="32">
        <v>34630.758109078735</v>
      </c>
      <c r="K59" s="32">
        <v>34205.242620977609</v>
      </c>
      <c r="L59" s="32">
        <v>34190.967437669788</v>
      </c>
      <c r="M59" s="32">
        <v>34161.467810765709</v>
      </c>
      <c r="N59" s="32">
        <v>32606.585958730062</v>
      </c>
      <c r="O59" s="32">
        <v>33951.19120701863</v>
      </c>
      <c r="P59" s="32">
        <v>33938.664458134124</v>
      </c>
      <c r="Q59" s="32">
        <v>34777.784694630936</v>
      </c>
      <c r="R59" s="32">
        <v>34771.719118342582</v>
      </c>
      <c r="S59" s="32">
        <v>33479.790045499372</v>
      </c>
      <c r="T59" s="32">
        <v>33094.397830612201</v>
      </c>
      <c r="U59" s="32">
        <v>31121.568041386097</v>
      </c>
      <c r="V59" s="32">
        <v>33106.356933776602</v>
      </c>
      <c r="W59" s="32">
        <v>32909.36940255497</v>
      </c>
      <c r="X59" s="32">
        <v>33369.607142268942</v>
      </c>
      <c r="Y59" s="32">
        <v>33309.034913619354</v>
      </c>
      <c r="Z59" s="32">
        <v>33347.222132155126</v>
      </c>
      <c r="AA59" s="32">
        <v>33407.658242004021</v>
      </c>
      <c r="AB59" s="32">
        <v>35067.983613140372</v>
      </c>
      <c r="AC59" s="32">
        <v>34945.856063823172</v>
      </c>
      <c r="AD59" s="32">
        <v>34150.793972465573</v>
      </c>
      <c r="AE59" s="32">
        <v>34207.661402403319</v>
      </c>
    </row>
    <row r="60" spans="1:31" s="27" customFormat="1" x14ac:dyDescent="0.35"/>
    <row r="61" spans="1:31" s="27" customFormat="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s="27" customFormat="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s="27" customFormat="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s="27" customFormat="1" x14ac:dyDescent="0.35">
      <c r="A64" s="28" t="s">
        <v>133</v>
      </c>
      <c r="B64" s="28" t="s">
        <v>20</v>
      </c>
      <c r="C64" s="24">
        <v>1114.8326113263192</v>
      </c>
      <c r="D64" s="24">
        <v>1114.8326113233416</v>
      </c>
      <c r="E64" s="24">
        <v>461.79434168179716</v>
      </c>
      <c r="F64" s="24">
        <v>449.50186166455751</v>
      </c>
      <c r="G64" s="24">
        <v>449.50186171063729</v>
      </c>
      <c r="H64" s="24">
        <v>449.501861683676</v>
      </c>
      <c r="I64" s="24">
        <v>450.7334017218534</v>
      </c>
      <c r="J64" s="24">
        <v>449.50186187746652</v>
      </c>
      <c r="K64" s="24">
        <v>449.50186185786453</v>
      </c>
      <c r="L64" s="24">
        <v>449.50186186876061</v>
      </c>
      <c r="M64" s="24">
        <v>450.73340184749844</v>
      </c>
      <c r="N64" s="24">
        <v>449.50186223424339</v>
      </c>
      <c r="O64" s="24">
        <v>449.50186218981099</v>
      </c>
      <c r="P64" s="24">
        <v>449.50186241023567</v>
      </c>
      <c r="Q64" s="24">
        <v>450.73340230685119</v>
      </c>
      <c r="R64" s="24">
        <v>449.50186247026397</v>
      </c>
      <c r="S64" s="24">
        <v>3.2444019999999999E-6</v>
      </c>
      <c r="T64" s="24">
        <v>3.6265227999999899E-6</v>
      </c>
      <c r="U64" s="24">
        <v>4.3810686999999998E-6</v>
      </c>
      <c r="V64" s="24">
        <v>4.542128E-6</v>
      </c>
      <c r="W64" s="24">
        <v>4.7895404999999996E-6</v>
      </c>
      <c r="X64" s="24">
        <v>4.8711835999999897E-6</v>
      </c>
      <c r="Y64" s="24">
        <v>6.3371759999999901E-6</v>
      </c>
      <c r="Z64" s="24">
        <v>5.9056237999999998E-6</v>
      </c>
      <c r="AA64" s="24">
        <v>6.2670280000000002E-6</v>
      </c>
      <c r="AB64" s="24">
        <v>6.7321565999999998E-6</v>
      </c>
      <c r="AC64" s="24">
        <v>7.0338446999999901E-6</v>
      </c>
      <c r="AD64" s="24">
        <v>9.1936910000000001E-6</v>
      </c>
      <c r="AE64" s="24">
        <v>9.0540419999999999E-6</v>
      </c>
    </row>
    <row r="65" spans="1:31" s="27" customFormat="1" x14ac:dyDescent="0.35">
      <c r="A65" s="28" t="s">
        <v>133</v>
      </c>
      <c r="B65" s="28" t="s">
        <v>32</v>
      </c>
      <c r="C65" s="24">
        <v>632.69500000000005</v>
      </c>
      <c r="D65" s="24">
        <v>658.09454000000005</v>
      </c>
      <c r="E65" s="24">
        <v>613.22144000000003</v>
      </c>
      <c r="F65" s="24">
        <v>81.573119999999903</v>
      </c>
      <c r="G65" s="24">
        <v>81.573119999999903</v>
      </c>
      <c r="H65" s="24">
        <v>81.573119999999903</v>
      </c>
      <c r="I65" s="24">
        <v>81.796610000000001</v>
      </c>
      <c r="J65" s="24">
        <v>81.573119999999903</v>
      </c>
      <c r="K65" s="24">
        <v>81.573119999999903</v>
      </c>
      <c r="L65" s="24">
        <v>81.573119999999903</v>
      </c>
      <c r="M65" s="24">
        <v>81.796610000000001</v>
      </c>
      <c r="N65" s="24">
        <v>81.573119999999903</v>
      </c>
      <c r="O65" s="24">
        <v>81.573119999999903</v>
      </c>
      <c r="P65" s="24">
        <v>81.573119999999903</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s="27" customFormat="1" x14ac:dyDescent="0.35">
      <c r="A66" s="28" t="s">
        <v>133</v>
      </c>
      <c r="B66" s="28" t="s">
        <v>66</v>
      </c>
      <c r="C66" s="24">
        <v>23.417536108141757</v>
      </c>
      <c r="D66" s="24">
        <v>14.187691013123493</v>
      </c>
      <c r="E66" s="24">
        <v>64.526237327580432</v>
      </c>
      <c r="F66" s="24">
        <v>6.9435058870217601</v>
      </c>
      <c r="G66" s="24">
        <v>4.1439945982692095</v>
      </c>
      <c r="H66" s="24">
        <v>9.0486370554103779</v>
      </c>
      <c r="I66" s="24">
        <v>5.8743547763652604</v>
      </c>
      <c r="J66" s="24">
        <v>12.158136794620072</v>
      </c>
      <c r="K66" s="24">
        <v>6.3651101699999937E-6</v>
      </c>
      <c r="L66" s="24">
        <v>1.98581449099879</v>
      </c>
      <c r="M66" s="24">
        <v>1.9779415725382903</v>
      </c>
      <c r="N66" s="24">
        <v>11.084813385253481</v>
      </c>
      <c r="O66" s="24">
        <v>4.5197864574073998</v>
      </c>
      <c r="P66" s="24">
        <v>4.5370893021657004</v>
      </c>
      <c r="Q66" s="24">
        <v>34.756852326630067</v>
      </c>
      <c r="R66" s="24">
        <v>28.934861939705701</v>
      </c>
      <c r="S66" s="24">
        <v>90.398225719306438</v>
      </c>
      <c r="T66" s="24">
        <v>184.96107267291734</v>
      </c>
      <c r="U66" s="24">
        <v>409.62511972610474</v>
      </c>
      <c r="V66" s="24">
        <v>531.48130732863251</v>
      </c>
      <c r="W66" s="24">
        <v>317.91517438404856</v>
      </c>
      <c r="X66" s="24">
        <v>324.69920195462072</v>
      </c>
      <c r="Y66" s="24">
        <v>813.37463081690601</v>
      </c>
      <c r="Z66" s="24">
        <v>95.010360356158884</v>
      </c>
      <c r="AA66" s="24">
        <v>83.406492483751293</v>
      </c>
      <c r="AB66" s="24">
        <v>109.6477480555549</v>
      </c>
      <c r="AC66" s="24">
        <v>211.56976392617099</v>
      </c>
      <c r="AD66" s="24">
        <v>616.57896304899702</v>
      </c>
      <c r="AE66" s="24">
        <v>583.87809487722507</v>
      </c>
    </row>
    <row r="67" spans="1:31" s="27" customFormat="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s="27" customFormat="1" x14ac:dyDescent="0.35">
      <c r="A68" s="28" t="s">
        <v>133</v>
      </c>
      <c r="B68" s="28" t="s">
        <v>69</v>
      </c>
      <c r="C68" s="24">
        <v>6057.8588505885755</v>
      </c>
      <c r="D68" s="24">
        <v>6648.9633011455098</v>
      </c>
      <c r="E68" s="24">
        <v>5959.3160240056332</v>
      </c>
      <c r="F68" s="24">
        <v>6968.1816717622605</v>
      </c>
      <c r="G68" s="24">
        <v>6816.721418750798</v>
      </c>
      <c r="H68" s="24">
        <v>7542.3880400082098</v>
      </c>
      <c r="I68" s="24">
        <v>7509.1346402553572</v>
      </c>
      <c r="J68" s="24">
        <v>6986.5163140524519</v>
      </c>
      <c r="K68" s="24">
        <v>6791.8564243800001</v>
      </c>
      <c r="L68" s="24">
        <v>6528.5648636235555</v>
      </c>
      <c r="M68" s="24">
        <v>6539.5058531700151</v>
      </c>
      <c r="N68" s="24">
        <v>5828.1907978636318</v>
      </c>
      <c r="O68" s="24">
        <v>5698.3316573571428</v>
      </c>
      <c r="P68" s="24">
        <v>5476.4640816209321</v>
      </c>
      <c r="Q68" s="24">
        <v>5473.0643475733896</v>
      </c>
      <c r="R68" s="24">
        <v>5017.1381695987657</v>
      </c>
      <c r="S68" s="24">
        <v>8119.6436651194363</v>
      </c>
      <c r="T68" s="24">
        <v>10134.16631912185</v>
      </c>
      <c r="U68" s="24">
        <v>10627.336761726836</v>
      </c>
      <c r="V68" s="24">
        <v>11121.547270082814</v>
      </c>
      <c r="W68" s="24">
        <v>10043.968954252856</v>
      </c>
      <c r="X68" s="24">
        <v>10308.107448822571</v>
      </c>
      <c r="Y68" s="24">
        <v>9184.3075218723607</v>
      </c>
      <c r="Z68" s="24">
        <v>10573.383304087956</v>
      </c>
      <c r="AA68" s="24">
        <v>9523.5769660909718</v>
      </c>
      <c r="AB68" s="24">
        <v>9802.0055273221587</v>
      </c>
      <c r="AC68" s="24">
        <v>9608.3878397439603</v>
      </c>
      <c r="AD68" s="24">
        <v>9111.1373762104904</v>
      </c>
      <c r="AE68" s="24">
        <v>9569.8128285227558</v>
      </c>
    </row>
    <row r="69" spans="1:31" s="27" customFormat="1" x14ac:dyDescent="0.35">
      <c r="A69" s="28" t="s">
        <v>133</v>
      </c>
      <c r="B69" s="28" t="s">
        <v>68</v>
      </c>
      <c r="C69" s="24">
        <v>944.55611982227504</v>
      </c>
      <c r="D69" s="24">
        <v>1101.4254442384051</v>
      </c>
      <c r="E69" s="24">
        <v>1098.5286254402936</v>
      </c>
      <c r="F69" s="24">
        <v>1067.4604760443053</v>
      </c>
      <c r="G69" s="24">
        <v>1041.4939360309093</v>
      </c>
      <c r="H69" s="24">
        <v>1066.2818759687316</v>
      </c>
      <c r="I69" s="24">
        <v>1099.2725267598655</v>
      </c>
      <c r="J69" s="24">
        <v>1043.3995772228359</v>
      </c>
      <c r="K69" s="24">
        <v>1086.2876277825987</v>
      </c>
      <c r="L69" s="24">
        <v>1090.3630888613247</v>
      </c>
      <c r="M69" s="24">
        <v>1102.6677888050365</v>
      </c>
      <c r="N69" s="24">
        <v>1113.2431124376972</v>
      </c>
      <c r="O69" s="24">
        <v>1061.9683920125185</v>
      </c>
      <c r="P69" s="24">
        <v>1040.5136036207425</v>
      </c>
      <c r="Q69" s="24">
        <v>1057.9544331516558</v>
      </c>
      <c r="R69" s="24">
        <v>1096.4796559754266</v>
      </c>
      <c r="S69" s="24">
        <v>1038.7593879513604</v>
      </c>
      <c r="T69" s="24">
        <v>1084.6572404589947</v>
      </c>
      <c r="U69" s="24">
        <v>1099.1903569572175</v>
      </c>
      <c r="V69" s="24">
        <v>1102.0669903224402</v>
      </c>
      <c r="W69" s="24">
        <v>1121.046172319252</v>
      </c>
      <c r="X69" s="24">
        <v>1169.989115138118</v>
      </c>
      <c r="Y69" s="24">
        <v>1634.0562686213495</v>
      </c>
      <c r="Z69" s="24">
        <v>1393.191768488799</v>
      </c>
      <c r="AA69" s="24">
        <v>1783.8893799207274</v>
      </c>
      <c r="AB69" s="24">
        <v>1631.2997566134898</v>
      </c>
      <c r="AC69" s="24">
        <v>2240.4216060788031</v>
      </c>
      <c r="AD69" s="24">
        <v>2364.0916151472211</v>
      </c>
      <c r="AE69" s="24">
        <v>2155.8922088416043</v>
      </c>
    </row>
    <row r="70" spans="1:31" s="27" customFormat="1" x14ac:dyDescent="0.35">
      <c r="A70" s="28" t="s">
        <v>133</v>
      </c>
      <c r="B70" s="28" t="s">
        <v>36</v>
      </c>
      <c r="C70" s="24">
        <v>85.110341381862995</v>
      </c>
      <c r="D70" s="24">
        <v>78.929215259859291</v>
      </c>
      <c r="E70" s="24">
        <v>104.59398017221369</v>
      </c>
      <c r="F70" s="24">
        <v>111.451395362648</v>
      </c>
      <c r="G70" s="24">
        <v>117.4173192561196</v>
      </c>
      <c r="H70" s="24">
        <v>120.3765454343433</v>
      </c>
      <c r="I70" s="24">
        <v>118.42018232673949</v>
      </c>
      <c r="J70" s="24">
        <v>113.70090714585299</v>
      </c>
      <c r="K70" s="24">
        <v>102.12772004255</v>
      </c>
      <c r="L70" s="24">
        <v>104.62516860274799</v>
      </c>
      <c r="M70" s="24">
        <v>102.52899218742698</v>
      </c>
      <c r="N70" s="24">
        <v>102.544417514736</v>
      </c>
      <c r="O70" s="24">
        <v>104.90992293340601</v>
      </c>
      <c r="P70" s="24">
        <v>83.139425300786002</v>
      </c>
      <c r="Q70" s="24">
        <v>83.011464528600996</v>
      </c>
      <c r="R70" s="24">
        <v>83.722503508610004</v>
      </c>
      <c r="S70" s="24">
        <v>83.491890720219899</v>
      </c>
      <c r="T70" s="24">
        <v>84.389012769560011</v>
      </c>
      <c r="U70" s="24">
        <v>80.334313557049995</v>
      </c>
      <c r="V70" s="24">
        <v>76.162117532530004</v>
      </c>
      <c r="W70" s="24">
        <v>839.24972400000001</v>
      </c>
      <c r="X70" s="24">
        <v>833.99510999999995</v>
      </c>
      <c r="Y70" s="24">
        <v>834.30581499999994</v>
      </c>
      <c r="Z70" s="24">
        <v>1084.247887</v>
      </c>
      <c r="AA70" s="24">
        <v>1106.788493</v>
      </c>
      <c r="AB70" s="24">
        <v>1083.93417</v>
      </c>
      <c r="AC70" s="24">
        <v>1076.905405</v>
      </c>
      <c r="AD70" s="24">
        <v>1029.88797</v>
      </c>
      <c r="AE70" s="24">
        <v>919.06415500000003</v>
      </c>
    </row>
    <row r="71" spans="1:31" s="27" customFormat="1" x14ac:dyDescent="0.35">
      <c r="A71" s="28" t="s">
        <v>133</v>
      </c>
      <c r="B71" s="28" t="s">
        <v>73</v>
      </c>
      <c r="C71" s="24">
        <v>0</v>
      </c>
      <c r="D71" s="24">
        <v>0</v>
      </c>
      <c r="E71" s="24">
        <v>4.6062680000000002E-6</v>
      </c>
      <c r="F71" s="24">
        <v>4.3759164000000001E-6</v>
      </c>
      <c r="G71" s="24">
        <v>4.2998927000000003E-6</v>
      </c>
      <c r="H71" s="24">
        <v>4.4677149999999998E-6</v>
      </c>
      <c r="I71" s="24">
        <v>4.6591960000000001E-6</v>
      </c>
      <c r="J71" s="24">
        <v>4.9077502999999902E-6</v>
      </c>
      <c r="K71" s="24">
        <v>4.91371929999999E-6</v>
      </c>
      <c r="L71" s="24">
        <v>5.0528605999999997E-6</v>
      </c>
      <c r="M71" s="24">
        <v>5.2735395000000001E-6</v>
      </c>
      <c r="N71" s="24">
        <v>6.6291322999999996E-6</v>
      </c>
      <c r="O71" s="24">
        <v>6.6703630000000002E-6</v>
      </c>
      <c r="P71" s="24">
        <v>7.1818216999999999E-6</v>
      </c>
      <c r="Q71" s="24">
        <v>8.336434E-6</v>
      </c>
      <c r="R71" s="24">
        <v>1.3085699999999901E-5</v>
      </c>
      <c r="S71" s="24">
        <v>1.2892329E-5</v>
      </c>
      <c r="T71" s="24">
        <v>1.303333E-5</v>
      </c>
      <c r="U71" s="24">
        <v>1.4389891999999901E-5</v>
      </c>
      <c r="V71" s="24">
        <v>1.4347098999999999E-5</v>
      </c>
      <c r="W71" s="24">
        <v>1.6810815999999999E-5</v>
      </c>
      <c r="X71" s="24">
        <v>1.6417144999999999E-5</v>
      </c>
      <c r="Y71" s="24">
        <v>1.6287215E-5</v>
      </c>
      <c r="Z71" s="24">
        <v>2.0328495999999999E-5</v>
      </c>
      <c r="AA71" s="24">
        <v>2.2864484000000001E-5</v>
      </c>
      <c r="AB71" s="24">
        <v>2.2404969000000002E-5</v>
      </c>
      <c r="AC71" s="24">
        <v>2.34176879999999E-5</v>
      </c>
      <c r="AD71" s="24">
        <v>2.3743578000000001E-5</v>
      </c>
      <c r="AE71" s="24">
        <v>2.3684398999999899E-5</v>
      </c>
    </row>
    <row r="72" spans="1:31" s="27" customFormat="1" x14ac:dyDescent="0.35">
      <c r="A72" s="28" t="s">
        <v>133</v>
      </c>
      <c r="B72" s="28" t="s">
        <v>56</v>
      </c>
      <c r="C72" s="24">
        <v>2.4923303940000001</v>
      </c>
      <c r="D72" s="24">
        <v>3.9394986699999901</v>
      </c>
      <c r="E72" s="24">
        <v>6.26776278</v>
      </c>
      <c r="F72" s="24">
        <v>7.9103044799999997</v>
      </c>
      <c r="G72" s="24">
        <v>10.124301429999999</v>
      </c>
      <c r="H72" s="24">
        <v>12.0453844</v>
      </c>
      <c r="I72" s="24">
        <v>14.185011829999999</v>
      </c>
      <c r="J72" s="24">
        <v>15.60039235</v>
      </c>
      <c r="K72" s="24">
        <v>16.397797600000001</v>
      </c>
      <c r="L72" s="24">
        <v>17.620216299999999</v>
      </c>
      <c r="M72" s="24">
        <v>18.3840562</v>
      </c>
      <c r="N72" s="24">
        <v>19.693469199999996</v>
      </c>
      <c r="O72" s="24">
        <v>21.094109929999998</v>
      </c>
      <c r="P72" s="24">
        <v>22.166164299999998</v>
      </c>
      <c r="Q72" s="24">
        <v>23.05965917</v>
      </c>
      <c r="R72" s="24">
        <v>24.202066560000002</v>
      </c>
      <c r="S72" s="24">
        <v>25.6947473</v>
      </c>
      <c r="T72" s="24">
        <v>26.7867426</v>
      </c>
      <c r="U72" s="24">
        <v>26.157550099999998</v>
      </c>
      <c r="V72" s="24">
        <v>26.588640600000002</v>
      </c>
      <c r="W72" s="24">
        <v>20.752486299999997</v>
      </c>
      <c r="X72" s="24">
        <v>21.514305539999999</v>
      </c>
      <c r="Y72" s="24">
        <v>22.034654400000001</v>
      </c>
      <c r="Z72" s="24">
        <v>22.363231849999998</v>
      </c>
      <c r="AA72" s="24">
        <v>24.156211999999897</v>
      </c>
      <c r="AB72" s="24">
        <v>24.105799299999997</v>
      </c>
      <c r="AC72" s="24">
        <v>25.06588386</v>
      </c>
      <c r="AD72" s="24">
        <v>21.351927239999998</v>
      </c>
      <c r="AE72" s="24">
        <v>17.726356699999901</v>
      </c>
    </row>
    <row r="73" spans="1:31" s="27" customFormat="1" x14ac:dyDescent="0.35">
      <c r="A73" s="31" t="s">
        <v>138</v>
      </c>
      <c r="B73" s="31"/>
      <c r="C73" s="32">
        <v>8773.3601178453118</v>
      </c>
      <c r="D73" s="32">
        <v>9537.5035877203791</v>
      </c>
      <c r="E73" s="32">
        <v>8197.3866684553032</v>
      </c>
      <c r="F73" s="32">
        <v>8573.6606353581446</v>
      </c>
      <c r="G73" s="32">
        <v>8393.4343310906133</v>
      </c>
      <c r="H73" s="32">
        <v>9148.7935347160274</v>
      </c>
      <c r="I73" s="32">
        <v>9146.8115335134407</v>
      </c>
      <c r="J73" s="32">
        <v>8573.149009947374</v>
      </c>
      <c r="K73" s="32">
        <v>8409.219040385573</v>
      </c>
      <c r="L73" s="32">
        <v>8151.9887488446402</v>
      </c>
      <c r="M73" s="32">
        <v>8176.6815953950882</v>
      </c>
      <c r="N73" s="32">
        <v>7483.5937059208254</v>
      </c>
      <c r="O73" s="32">
        <v>7295.8948180168791</v>
      </c>
      <c r="P73" s="32">
        <v>7052.5897569540757</v>
      </c>
      <c r="Q73" s="32">
        <v>7016.5090353585274</v>
      </c>
      <c r="R73" s="32">
        <v>6592.0545499841619</v>
      </c>
      <c r="S73" s="32">
        <v>9248.8012820345048</v>
      </c>
      <c r="T73" s="32">
        <v>11403.784635880285</v>
      </c>
      <c r="U73" s="32">
        <v>12136.152242791226</v>
      </c>
      <c r="V73" s="32">
        <v>12755.095572276015</v>
      </c>
      <c r="W73" s="32">
        <v>11482.930305745696</v>
      </c>
      <c r="X73" s="32">
        <v>11802.795770786493</v>
      </c>
      <c r="Y73" s="32">
        <v>11631.738427647791</v>
      </c>
      <c r="Z73" s="32">
        <v>12061.585438838538</v>
      </c>
      <c r="AA73" s="32">
        <v>11390.872844762478</v>
      </c>
      <c r="AB73" s="32">
        <v>11542.953038723359</v>
      </c>
      <c r="AC73" s="32">
        <v>12060.379216782778</v>
      </c>
      <c r="AD73" s="32">
        <v>12091.807963600399</v>
      </c>
      <c r="AE73" s="32">
        <v>12309.583141295627</v>
      </c>
    </row>
    <row r="74" spans="1:31" s="27" customFormat="1" x14ac:dyDescent="0.35"/>
    <row r="75" spans="1:31" s="27" customFormat="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s="27" customFormat="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s="27" customFormat="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s="27" customFormat="1" x14ac:dyDescent="0.35">
      <c r="A78" s="28" t="s">
        <v>134</v>
      </c>
      <c r="B78" s="28" t="s">
        <v>20</v>
      </c>
      <c r="C78" s="24">
        <v>1.1730474E-6</v>
      </c>
      <c r="D78" s="24">
        <v>1.1653814999999999E-6</v>
      </c>
      <c r="E78" s="24">
        <v>1.1674771999999999E-6</v>
      </c>
      <c r="F78" s="24">
        <v>1.1653633E-6</v>
      </c>
      <c r="G78" s="24">
        <v>1.1652023999999999E-6</v>
      </c>
      <c r="H78" s="24">
        <v>1.1709188000000001E-6</v>
      </c>
      <c r="I78" s="24">
        <v>1.1884302E-6</v>
      </c>
      <c r="J78" s="24">
        <v>1.2194762E-6</v>
      </c>
      <c r="K78" s="24">
        <v>1.2556621000000001E-6</v>
      </c>
      <c r="L78" s="24">
        <v>1.2863942999999999E-6</v>
      </c>
      <c r="M78" s="24">
        <v>1.3200207999999999E-6</v>
      </c>
      <c r="N78" s="24">
        <v>1.3611723999999901E-6</v>
      </c>
      <c r="O78" s="24">
        <v>1.4066457999999999E-6</v>
      </c>
      <c r="P78" s="24">
        <v>1.4422707E-6</v>
      </c>
      <c r="Q78" s="24">
        <v>1.4867223000000001E-6</v>
      </c>
      <c r="R78" s="24">
        <v>1.5315625E-6</v>
      </c>
      <c r="S78" s="24">
        <v>1.5918289E-6</v>
      </c>
      <c r="T78" s="24">
        <v>1.6481305E-6</v>
      </c>
      <c r="U78" s="24">
        <v>1.7155514E-6</v>
      </c>
      <c r="V78" s="24">
        <v>1.7673058999999901E-6</v>
      </c>
      <c r="W78" s="24">
        <v>1.8376645E-6</v>
      </c>
      <c r="X78" s="24">
        <v>1.9060294999999999E-6</v>
      </c>
      <c r="Y78" s="24">
        <v>1.9772019999999999E-6</v>
      </c>
      <c r="Z78" s="24">
        <v>2.0452114000000002E-6</v>
      </c>
      <c r="AA78" s="24">
        <v>2.1176785999999999E-6</v>
      </c>
      <c r="AB78" s="24">
        <v>2.2011310000000002E-6</v>
      </c>
      <c r="AC78" s="24">
        <v>2.2857E-6</v>
      </c>
      <c r="AD78" s="24">
        <v>2.3622587999999999E-6</v>
      </c>
      <c r="AE78" s="24">
        <v>2.4476489999999999E-6</v>
      </c>
    </row>
    <row r="79" spans="1:31" s="27" customFormat="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s="27" customFormat="1" x14ac:dyDescent="0.35">
      <c r="A80" s="28" t="s">
        <v>134</v>
      </c>
      <c r="B80" s="28" t="s">
        <v>66</v>
      </c>
      <c r="C80" s="24">
        <v>9.5872378999999908E-7</v>
      </c>
      <c r="D80" s="24">
        <v>9.3022628999999902E-7</v>
      </c>
      <c r="E80" s="24">
        <v>9.1582148999999895E-7</v>
      </c>
      <c r="F80" s="24">
        <v>9.1949307999999898E-7</v>
      </c>
      <c r="G80" s="24">
        <v>9.2230470999999797E-7</v>
      </c>
      <c r="H80" s="24">
        <v>9.554626699999999E-7</v>
      </c>
      <c r="I80" s="24">
        <v>9.8154169999999991E-7</v>
      </c>
      <c r="J80" s="24">
        <v>1.0104211800000001E-6</v>
      </c>
      <c r="K80" s="24">
        <v>1.04576135E-6</v>
      </c>
      <c r="L80" s="24">
        <v>1.0667010399999979E-6</v>
      </c>
      <c r="M80" s="24">
        <v>1.0895609199999981E-6</v>
      </c>
      <c r="N80" s="24">
        <v>1.12397858E-6</v>
      </c>
      <c r="O80" s="24">
        <v>1.164573879999997E-6</v>
      </c>
      <c r="P80" s="24">
        <v>1.1908729999999989E-6</v>
      </c>
      <c r="Q80" s="24">
        <v>1.2247216100000001E-6</v>
      </c>
      <c r="R80" s="24">
        <v>1.2586650299999991E-6</v>
      </c>
      <c r="S80" s="24">
        <v>1.3156786199999999E-6</v>
      </c>
      <c r="T80" s="24">
        <v>1.3460144299999999E-6</v>
      </c>
      <c r="U80" s="24">
        <v>1.4002799299999989E-6</v>
      </c>
      <c r="V80" s="24">
        <v>1.16595856E-6</v>
      </c>
      <c r="W80" s="24">
        <v>1.2106499000000001E-6</v>
      </c>
      <c r="X80" s="24">
        <v>1.2621481499999991E-6</v>
      </c>
      <c r="Y80" s="24">
        <v>1.29620953E-6</v>
      </c>
      <c r="Z80" s="24">
        <v>1.34330948E-6</v>
      </c>
      <c r="AA80" s="24">
        <v>1.38372977E-6</v>
      </c>
      <c r="AB80" s="24">
        <v>1.4517896299999999E-6</v>
      </c>
      <c r="AC80" s="24">
        <v>1.5050693399999989E-6</v>
      </c>
      <c r="AD80" s="24">
        <v>1.5606955500000001E-6</v>
      </c>
      <c r="AE80" s="24">
        <v>1.6035894199999991E-6</v>
      </c>
    </row>
    <row r="81" spans="1:35" s="27" customFormat="1" x14ac:dyDescent="0.35">
      <c r="A81" s="28" t="s">
        <v>134</v>
      </c>
      <c r="B81" s="28" t="s">
        <v>65</v>
      </c>
      <c r="C81" s="24">
        <v>7691.4306950000009</v>
      </c>
      <c r="D81" s="24">
        <v>7603.5422899999976</v>
      </c>
      <c r="E81" s="24">
        <v>7624.4116699999986</v>
      </c>
      <c r="F81" s="24">
        <v>9638.8584499999961</v>
      </c>
      <c r="G81" s="24">
        <v>9465.6848999999984</v>
      </c>
      <c r="H81" s="24">
        <v>5848.3125155659982</v>
      </c>
      <c r="I81" s="24">
        <v>5193.1167334437387</v>
      </c>
      <c r="J81" s="24">
        <v>5196.1980642475992</v>
      </c>
      <c r="K81" s="24">
        <v>4753.2838725515203</v>
      </c>
      <c r="L81" s="24">
        <v>4535.6522549165293</v>
      </c>
      <c r="M81" s="24">
        <v>3623.7801746152709</v>
      </c>
      <c r="N81" s="24">
        <v>3831.2376057420993</v>
      </c>
      <c r="O81" s="24">
        <v>3615.5756146415806</v>
      </c>
      <c r="P81" s="24">
        <v>3301.5295092919996</v>
      </c>
      <c r="Q81" s="24">
        <v>3049.4500829181984</v>
      </c>
      <c r="R81" s="24">
        <v>2711.8977453456196</v>
      </c>
      <c r="S81" s="24">
        <v>3052.1550330058603</v>
      </c>
      <c r="T81" s="24">
        <v>2850.6743690095186</v>
      </c>
      <c r="U81" s="24">
        <v>2977.4114087185994</v>
      </c>
      <c r="V81" s="24">
        <v>2560.766629725128</v>
      </c>
      <c r="W81" s="24">
        <v>2892.2885679043993</v>
      </c>
      <c r="X81" s="24">
        <v>2769.3133215303396</v>
      </c>
      <c r="Y81" s="24">
        <v>2553.6162669793302</v>
      </c>
      <c r="Z81" s="24">
        <v>2584.3295054634991</v>
      </c>
      <c r="AA81" s="24">
        <v>2305.8717133931</v>
      </c>
      <c r="AB81" s="24">
        <v>2664.2043462439469</v>
      </c>
      <c r="AC81" s="24">
        <v>2309.3811265411987</v>
      </c>
      <c r="AD81" s="24">
        <v>2259.5448952567594</v>
      </c>
      <c r="AE81" s="24">
        <v>2104.1434361245801</v>
      </c>
    </row>
    <row r="82" spans="1:35" s="27" customFormat="1" x14ac:dyDescent="0.35">
      <c r="A82" s="28" t="s">
        <v>134</v>
      </c>
      <c r="B82" s="28" t="s">
        <v>69</v>
      </c>
      <c r="C82" s="24">
        <v>1326.148112430323</v>
      </c>
      <c r="D82" s="24">
        <v>1602.6799231776693</v>
      </c>
      <c r="E82" s="24">
        <v>2016.8735525837221</v>
      </c>
      <c r="F82" s="24">
        <v>2591.9770161622178</v>
      </c>
      <c r="G82" s="24">
        <v>3299.3276538358241</v>
      </c>
      <c r="H82" s="24">
        <v>3761.0336229320351</v>
      </c>
      <c r="I82" s="24">
        <v>4330.4331766911491</v>
      </c>
      <c r="J82" s="24">
        <v>4566.7742581132643</v>
      </c>
      <c r="K82" s="24">
        <v>5014.6449341459956</v>
      </c>
      <c r="L82" s="24">
        <v>5193.4446850601789</v>
      </c>
      <c r="M82" s="24">
        <v>5893.381071703895</v>
      </c>
      <c r="N82" s="24">
        <v>5813.9210463037152</v>
      </c>
      <c r="O82" s="24">
        <v>6050.0363431720325</v>
      </c>
      <c r="P82" s="24">
        <v>6526.3239474960719</v>
      </c>
      <c r="Q82" s="24">
        <v>6737.7513651838472</v>
      </c>
      <c r="R82" s="24">
        <v>7120.6482610588846</v>
      </c>
      <c r="S82" s="24">
        <v>6993.3417115595548</v>
      </c>
      <c r="T82" s="24">
        <v>7082.2335180576783</v>
      </c>
      <c r="U82" s="24">
        <v>6984.6770153294401</v>
      </c>
      <c r="V82" s="24">
        <v>7343.0826669081534</v>
      </c>
      <c r="W82" s="24">
        <v>7132.4459435060999</v>
      </c>
      <c r="X82" s="24">
        <v>7019.4403156511817</v>
      </c>
      <c r="Y82" s="24">
        <v>7229.6353831235847</v>
      </c>
      <c r="Z82" s="24">
        <v>7215.0618338582181</v>
      </c>
      <c r="AA82" s="24">
        <v>7318.5686331840479</v>
      </c>
      <c r="AB82" s="24">
        <v>6904.7960546098948</v>
      </c>
      <c r="AC82" s="24">
        <v>6618.8101082247103</v>
      </c>
      <c r="AD82" s="24">
        <v>5574.1604002128188</v>
      </c>
      <c r="AE82" s="24">
        <v>5496.6558418370059</v>
      </c>
    </row>
    <row r="83" spans="1:35" s="27" customFormat="1" x14ac:dyDescent="0.35">
      <c r="A83" s="28" t="s">
        <v>134</v>
      </c>
      <c r="B83" s="28" t="s">
        <v>68</v>
      </c>
      <c r="C83" s="24">
        <v>2.7146879999999902E-7</v>
      </c>
      <c r="D83" s="24">
        <v>4.0328699999999998E-7</v>
      </c>
      <c r="E83" s="24">
        <v>6.9901930000000002E-7</v>
      </c>
      <c r="F83" s="24">
        <v>7.8665820000000001E-7</v>
      </c>
      <c r="G83" s="24">
        <v>6.8104884999999998E-7</v>
      </c>
      <c r="H83" s="24">
        <v>8.1246213000000001E-7</v>
      </c>
      <c r="I83" s="24">
        <v>9.3474614E-7</v>
      </c>
      <c r="J83" s="24">
        <v>1.0252052999999999E-6</v>
      </c>
      <c r="K83" s="24">
        <v>1.3934232E-6</v>
      </c>
      <c r="L83" s="24">
        <v>1.7734206E-6</v>
      </c>
      <c r="M83" s="24">
        <v>2.5746264999999999E-6</v>
      </c>
      <c r="N83" s="24">
        <v>2.5846032E-6</v>
      </c>
      <c r="O83" s="24">
        <v>2.608045E-6</v>
      </c>
      <c r="P83" s="24">
        <v>2.3106898E-6</v>
      </c>
      <c r="Q83" s="24">
        <v>2.4831831999999998E-6</v>
      </c>
      <c r="R83" s="24">
        <v>2.3941874999999999E-6</v>
      </c>
      <c r="S83" s="24">
        <v>2.8794522999999999E-6</v>
      </c>
      <c r="T83" s="24">
        <v>3.5171219999999999E-6</v>
      </c>
      <c r="U83" s="24">
        <v>3.7451989999999999E-6</v>
      </c>
      <c r="V83" s="24">
        <v>5.3170956999999902E-6</v>
      </c>
      <c r="W83" s="24">
        <v>5.3408185000000004E-6</v>
      </c>
      <c r="X83" s="24">
        <v>5.3738613000000001E-6</v>
      </c>
      <c r="Y83" s="24">
        <v>4.7718785999999901E-6</v>
      </c>
      <c r="Z83" s="24">
        <v>5.1429574000000002E-6</v>
      </c>
      <c r="AA83" s="24">
        <v>4.9142654000000004E-6</v>
      </c>
      <c r="AB83" s="24">
        <v>4.9676819999999998E-6</v>
      </c>
      <c r="AC83" s="24">
        <v>5.1849149999999902E-6</v>
      </c>
      <c r="AD83" s="24">
        <v>5.0467146999999999E-6</v>
      </c>
      <c r="AE83" s="24">
        <v>4.9470639999999901E-6</v>
      </c>
    </row>
    <row r="84" spans="1:35" s="27" customFormat="1" x14ac:dyDescent="0.35">
      <c r="A84" s="28" t="s">
        <v>134</v>
      </c>
      <c r="B84" s="28" t="s">
        <v>36</v>
      </c>
      <c r="C84" s="24">
        <v>4.4274184E-6</v>
      </c>
      <c r="D84" s="24">
        <v>4.4884913999999996E-6</v>
      </c>
      <c r="E84" s="24">
        <v>4.4746640000000004E-6</v>
      </c>
      <c r="F84" s="24">
        <v>4.4685552999999999E-6</v>
      </c>
      <c r="G84" s="24">
        <v>4.5622699999999999E-6</v>
      </c>
      <c r="H84" s="24">
        <v>4.7591979999999996E-6</v>
      </c>
      <c r="I84" s="24">
        <v>5.2196383000000004E-6</v>
      </c>
      <c r="J84" s="24">
        <v>6.1283776999999996E-6</v>
      </c>
      <c r="K84" s="24">
        <v>8.8316519999999992E-6</v>
      </c>
      <c r="L84" s="24">
        <v>9.3787170000000003E-6</v>
      </c>
      <c r="M84" s="24">
        <v>9.8118559999999997E-6</v>
      </c>
      <c r="N84" s="24">
        <v>1.0715767E-5</v>
      </c>
      <c r="O84" s="24">
        <v>1.0965703000000001E-5</v>
      </c>
      <c r="P84" s="24">
        <v>1.2126224999999999E-5</v>
      </c>
      <c r="Q84" s="24">
        <v>1.27607E-5</v>
      </c>
      <c r="R84" s="24">
        <v>1.3705805E-5</v>
      </c>
      <c r="S84" s="24">
        <v>1.4458089E-5</v>
      </c>
      <c r="T84" s="24">
        <v>1.5144222999999999E-5</v>
      </c>
      <c r="U84" s="24">
        <v>1.6307310999999999E-5</v>
      </c>
      <c r="V84" s="24">
        <v>1.8151317E-5</v>
      </c>
      <c r="W84" s="24">
        <v>1.8651466E-5</v>
      </c>
      <c r="X84" s="24">
        <v>1.9711987999999899E-5</v>
      </c>
      <c r="Y84" s="24">
        <v>2.1288155000000001E-5</v>
      </c>
      <c r="Z84" s="24">
        <v>2.2392493E-5</v>
      </c>
      <c r="AA84" s="24">
        <v>2.3418176999999999E-5</v>
      </c>
      <c r="AB84" s="24">
        <v>2.4880366E-5</v>
      </c>
      <c r="AC84" s="24">
        <v>2.6383681000000001E-5</v>
      </c>
      <c r="AD84" s="24">
        <v>2.7672250999999999E-5</v>
      </c>
      <c r="AE84" s="24">
        <v>2.9604921999999999E-5</v>
      </c>
    </row>
    <row r="85" spans="1:35" s="27" customFormat="1" x14ac:dyDescent="0.35">
      <c r="A85" s="28" t="s">
        <v>134</v>
      </c>
      <c r="B85" s="28" t="s">
        <v>73</v>
      </c>
      <c r="C85" s="24">
        <v>0</v>
      </c>
      <c r="D85" s="24">
        <v>0</v>
      </c>
      <c r="E85" s="24">
        <v>1.2812495199999979E-5</v>
      </c>
      <c r="F85" s="24">
        <v>1.31034881E-5</v>
      </c>
      <c r="G85" s="24">
        <v>1.4478404499999999E-5</v>
      </c>
      <c r="H85" s="24">
        <v>1.5717874700000001E-5</v>
      </c>
      <c r="I85" s="24">
        <v>1.6596544999999999E-5</v>
      </c>
      <c r="J85" s="24">
        <v>1.7223236499999998E-5</v>
      </c>
      <c r="K85" s="24">
        <v>1.8087023499999999E-5</v>
      </c>
      <c r="L85" s="24">
        <v>1.88901705E-5</v>
      </c>
      <c r="M85" s="24">
        <v>2.0168532000000003E-5</v>
      </c>
      <c r="N85" s="24">
        <v>2.0936357000000001E-5</v>
      </c>
      <c r="O85" s="24">
        <v>2.1977544999999899E-5</v>
      </c>
      <c r="P85" s="24">
        <v>2.3052042E-5</v>
      </c>
      <c r="Q85" s="24">
        <v>2.43774999999999E-5</v>
      </c>
      <c r="R85" s="24">
        <v>2.5398273999999999E-5</v>
      </c>
      <c r="S85" s="24">
        <v>2.63401729999999E-5</v>
      </c>
      <c r="T85" s="24">
        <v>2.7511804000000001E-5</v>
      </c>
      <c r="U85" s="24">
        <v>2.8653807999999999E-5</v>
      </c>
      <c r="V85" s="24">
        <v>2.9996461000000003E-5</v>
      </c>
      <c r="W85" s="24">
        <v>3.1061818000000004E-5</v>
      </c>
      <c r="X85" s="24">
        <v>3.2317046999999998E-5</v>
      </c>
      <c r="Y85" s="24">
        <v>3.3979023999999993E-5</v>
      </c>
      <c r="Z85" s="24">
        <v>3.5336058999999996E-5</v>
      </c>
      <c r="AA85" s="24">
        <v>3.6911329999999995E-5</v>
      </c>
      <c r="AB85" s="24">
        <v>3.82116959999999E-5</v>
      </c>
      <c r="AC85" s="24">
        <v>4.0122789999999899E-5</v>
      </c>
      <c r="AD85" s="24">
        <v>4.1813674000000005E-5</v>
      </c>
      <c r="AE85" s="24">
        <v>4.3850584000000006E-5</v>
      </c>
    </row>
    <row r="86" spans="1:35" s="27" customFormat="1" x14ac:dyDescent="0.35">
      <c r="A86" s="28" t="s">
        <v>134</v>
      </c>
      <c r="B86" s="28" t="s">
        <v>56</v>
      </c>
      <c r="C86" s="24">
        <v>4.68362931999999E-2</v>
      </c>
      <c r="D86" s="24">
        <v>0.127054948</v>
      </c>
      <c r="E86" s="24">
        <v>0.11576393300000001</v>
      </c>
      <c r="F86" s="24">
        <v>0.10307802150000001</v>
      </c>
      <c r="G86" s="24">
        <v>0.30471879999999996</v>
      </c>
      <c r="H86" s="24">
        <v>0.60011882399999905</v>
      </c>
      <c r="I86" s="24">
        <v>0.94850026599999993</v>
      </c>
      <c r="J86" s="24">
        <v>1.0967799149999999</v>
      </c>
      <c r="K86" s="24">
        <v>1.2749960499999999</v>
      </c>
      <c r="L86" s="24">
        <v>1.5337608999999901</v>
      </c>
      <c r="M86" s="24">
        <v>2.5651236499999901</v>
      </c>
      <c r="N86" s="24">
        <v>2.721664399999999</v>
      </c>
      <c r="O86" s="24">
        <v>3.08823852</v>
      </c>
      <c r="P86" s="24">
        <v>3.0859685099999998</v>
      </c>
      <c r="Q86" s="24">
        <v>3.1058760799999998</v>
      </c>
      <c r="R86" s="24">
        <v>3.1738552500000003</v>
      </c>
      <c r="S86" s="24">
        <v>3.0331716900000001</v>
      </c>
      <c r="T86" s="24">
        <v>3.17130775</v>
      </c>
      <c r="U86" s="24">
        <v>3.2182161699999998</v>
      </c>
      <c r="V86" s="24">
        <v>3.0641330300000003</v>
      </c>
      <c r="W86" s="24">
        <v>3.2917342299999999</v>
      </c>
      <c r="X86" s="24">
        <v>3.2667999699999899</v>
      </c>
      <c r="Y86" s="24">
        <v>3.1926230999999987</v>
      </c>
      <c r="Z86" s="24">
        <v>3.1247922400000001</v>
      </c>
      <c r="AA86" s="24">
        <v>3.24341787</v>
      </c>
      <c r="AB86" s="24">
        <v>3.5646806600000001</v>
      </c>
      <c r="AC86" s="24">
        <v>3.8083080200000001</v>
      </c>
      <c r="AD86" s="24">
        <v>3.44609481</v>
      </c>
      <c r="AE86" s="24">
        <v>2.95213521999999</v>
      </c>
      <c r="AH86" s="12"/>
      <c r="AI86" s="12"/>
    </row>
    <row r="87" spans="1:35" s="27" customFormat="1" x14ac:dyDescent="0.35">
      <c r="A87" s="31" t="s">
        <v>138</v>
      </c>
      <c r="B87" s="31"/>
      <c r="C87" s="32">
        <v>9017.5788098335652</v>
      </c>
      <c r="D87" s="32">
        <v>9206.2222156765602</v>
      </c>
      <c r="E87" s="32">
        <v>9641.2852253660385</v>
      </c>
      <c r="F87" s="32">
        <v>12230.835469033729</v>
      </c>
      <c r="G87" s="32">
        <v>12765.012556604379</v>
      </c>
      <c r="H87" s="32">
        <v>9609.3461414368776</v>
      </c>
      <c r="I87" s="32">
        <v>9523.5499132396053</v>
      </c>
      <c r="J87" s="32">
        <v>9762.9723256159668</v>
      </c>
      <c r="K87" s="32">
        <v>9767.9288103923627</v>
      </c>
      <c r="L87" s="32">
        <v>9729.0969441032248</v>
      </c>
      <c r="M87" s="32">
        <v>9517.1612513033742</v>
      </c>
      <c r="N87" s="32">
        <v>9645.1586571155694</v>
      </c>
      <c r="O87" s="32">
        <v>9665.611962992878</v>
      </c>
      <c r="P87" s="32">
        <v>9827.8534617319037</v>
      </c>
      <c r="Q87" s="32">
        <v>9787.2014532966714</v>
      </c>
      <c r="R87" s="32">
        <v>9832.5460115889182</v>
      </c>
      <c r="S87" s="32">
        <v>10045.496750352377</v>
      </c>
      <c r="T87" s="32">
        <v>9932.9078935784637</v>
      </c>
      <c r="U87" s="32">
        <v>9962.0884309090707</v>
      </c>
      <c r="V87" s="32">
        <v>9903.8493048836408</v>
      </c>
      <c r="W87" s="32">
        <v>10024.734519799633</v>
      </c>
      <c r="X87" s="32">
        <v>9788.7536457235601</v>
      </c>
      <c r="Y87" s="32">
        <v>9783.251658148205</v>
      </c>
      <c r="Z87" s="32">
        <v>9799.3913478531958</v>
      </c>
      <c r="AA87" s="32">
        <v>9624.4403549928211</v>
      </c>
      <c r="AB87" s="32">
        <v>9569.0004094744436</v>
      </c>
      <c r="AC87" s="32">
        <v>8928.191243741594</v>
      </c>
      <c r="AD87" s="32">
        <v>7833.7053044392469</v>
      </c>
      <c r="AE87" s="32">
        <v>7600.7992869598875</v>
      </c>
      <c r="AH87" s="12"/>
      <c r="AI87" s="12"/>
    </row>
    <row r="88" spans="1:35" s="27" customFormat="1" collapsed="1" x14ac:dyDescent="0.3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c r="AB88" s="12"/>
      <c r="AC88" s="12"/>
      <c r="AD88" s="12"/>
      <c r="AE88" s="12"/>
      <c r="AH88" s="12"/>
      <c r="AI88" s="12"/>
    </row>
    <row r="89" spans="1:35" s="27" customFormat="1" x14ac:dyDescent="0.3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c r="AB89" s="12"/>
      <c r="AC89" s="12"/>
      <c r="AD89" s="12"/>
      <c r="AE89" s="12"/>
      <c r="AF89" s="12"/>
      <c r="AG89" s="12"/>
      <c r="AH89" s="12"/>
      <c r="AI89" s="12"/>
    </row>
    <row r="90" spans="1:35" s="27" customFormat="1" x14ac:dyDescent="0.35">
      <c r="A90" s="17" t="s">
        <v>135</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c r="AB90" s="12"/>
      <c r="AC90" s="12"/>
      <c r="AD90" s="12"/>
      <c r="AE90" s="12"/>
      <c r="AF90" s="12"/>
      <c r="AG90" s="12"/>
      <c r="AH90" s="12"/>
      <c r="AI90" s="12"/>
    </row>
    <row r="91" spans="1:35" s="27" customFormat="1" x14ac:dyDescent="0.35">
      <c r="A91" s="18" t="s">
        <v>128</v>
      </c>
      <c r="B91" s="18" t="s">
        <v>129</v>
      </c>
      <c r="C91" s="18" t="s">
        <v>80</v>
      </c>
      <c r="D91" s="18" t="s">
        <v>89</v>
      </c>
      <c r="E91" s="18" t="s">
        <v>90</v>
      </c>
      <c r="F91" s="18" t="s">
        <v>91</v>
      </c>
      <c r="G91" s="18" t="s">
        <v>92</v>
      </c>
      <c r="H91" s="18" t="s">
        <v>93</v>
      </c>
      <c r="I91" s="18" t="s">
        <v>94</v>
      </c>
      <c r="J91" s="18" t="s">
        <v>95</v>
      </c>
      <c r="K91" s="18" t="s">
        <v>96</v>
      </c>
      <c r="L91" s="18" t="s">
        <v>97</v>
      </c>
      <c r="M91" s="18" t="s">
        <v>98</v>
      </c>
      <c r="N91" s="18" t="s">
        <v>99</v>
      </c>
      <c r="O91" s="18" t="s">
        <v>100</v>
      </c>
      <c r="P91" s="18" t="s">
        <v>101</v>
      </c>
      <c r="Q91" s="18" t="s">
        <v>102</v>
      </c>
      <c r="R91" s="18" t="s">
        <v>103</v>
      </c>
      <c r="S91" s="18" t="s">
        <v>104</v>
      </c>
      <c r="T91" s="18" t="s">
        <v>105</v>
      </c>
      <c r="U91" s="18" t="s">
        <v>106</v>
      </c>
      <c r="V91" s="18" t="s">
        <v>107</v>
      </c>
      <c r="W91" s="18" t="s">
        <v>108</v>
      </c>
      <c r="X91" s="18" t="s">
        <v>109</v>
      </c>
      <c r="Y91" s="18" t="s">
        <v>110</v>
      </c>
      <c r="Z91" s="18" t="s">
        <v>111</v>
      </c>
      <c r="AA91" s="18" t="s">
        <v>112</v>
      </c>
      <c r="AB91" s="18" t="s">
        <v>113</v>
      </c>
      <c r="AC91" s="18" t="s">
        <v>114</v>
      </c>
      <c r="AD91" s="18" t="s">
        <v>115</v>
      </c>
      <c r="AE91" s="18" t="s">
        <v>116</v>
      </c>
      <c r="AF91" s="12"/>
      <c r="AG91" s="12"/>
      <c r="AH91" s="12"/>
      <c r="AI91" s="12"/>
    </row>
    <row r="92" spans="1:35" s="27" customFormat="1" x14ac:dyDescent="0.35">
      <c r="A92" s="28" t="s">
        <v>40</v>
      </c>
      <c r="B92" s="28" t="s">
        <v>70</v>
      </c>
      <c r="C92" s="24">
        <v>180.33965975589899</v>
      </c>
      <c r="D92" s="24">
        <v>277.55316666652237</v>
      </c>
      <c r="E92" s="24">
        <v>320.05077237598226</v>
      </c>
      <c r="F92" s="24">
        <v>419.7402823366649</v>
      </c>
      <c r="G92" s="24">
        <v>439.84519793734313</v>
      </c>
      <c r="H92" s="24">
        <v>455.40026359783212</v>
      </c>
      <c r="I92" s="24">
        <v>449.72090537653526</v>
      </c>
      <c r="J92" s="24">
        <v>424.96980378110044</v>
      </c>
      <c r="K92" s="24">
        <v>394.17186342523303</v>
      </c>
      <c r="L92" s="24">
        <v>400.63214782837804</v>
      </c>
      <c r="M92" s="24">
        <v>401.28943639798786</v>
      </c>
      <c r="N92" s="24">
        <v>407.02199690501089</v>
      </c>
      <c r="O92" s="24">
        <v>369.28227995533695</v>
      </c>
      <c r="P92" s="24">
        <v>335.04637282140595</v>
      </c>
      <c r="Q92" s="24">
        <v>343.94279127801798</v>
      </c>
      <c r="R92" s="24">
        <v>345.35463403313804</v>
      </c>
      <c r="S92" s="24">
        <v>752.36483425004201</v>
      </c>
      <c r="T92" s="24">
        <v>756.49488775553903</v>
      </c>
      <c r="U92" s="24">
        <v>960.51752918138789</v>
      </c>
      <c r="V92" s="24">
        <v>1030.0946226307972</v>
      </c>
      <c r="W92" s="24">
        <v>3150.5727157392989</v>
      </c>
      <c r="X92" s="24">
        <v>3525.6173629917844</v>
      </c>
      <c r="Y92" s="24">
        <v>3716.0043758406191</v>
      </c>
      <c r="Z92" s="24">
        <v>5646.6422040925872</v>
      </c>
      <c r="AA92" s="24">
        <v>5707.9035910855546</v>
      </c>
      <c r="AB92" s="24">
        <v>5488.2228887048959</v>
      </c>
      <c r="AC92" s="24">
        <v>5523.3652609969131</v>
      </c>
      <c r="AD92" s="24">
        <v>6532.8837190770364</v>
      </c>
      <c r="AE92" s="24">
        <v>6719.6593551635769</v>
      </c>
      <c r="AF92" s="12"/>
      <c r="AG92" s="12"/>
      <c r="AH92" s="12"/>
      <c r="AI92" s="12"/>
    </row>
    <row r="93" spans="1:35" collapsed="1" x14ac:dyDescent="0.35">
      <c r="A93" s="28" t="s">
        <v>40</v>
      </c>
      <c r="B93" s="28" t="s">
        <v>72</v>
      </c>
      <c r="C93" s="24">
        <v>268.84689200000003</v>
      </c>
      <c r="D93" s="24">
        <v>682.15221999999881</v>
      </c>
      <c r="E93" s="24">
        <v>746.23294628561564</v>
      </c>
      <c r="F93" s="24">
        <v>2395.9004362812557</v>
      </c>
      <c r="G93" s="24">
        <v>6473.4682598912641</v>
      </c>
      <c r="H93" s="24">
        <v>7208.6109261941438</v>
      </c>
      <c r="I93" s="24">
        <v>7447.874016169907</v>
      </c>
      <c r="J93" s="24">
        <v>8143.7985301639774</v>
      </c>
      <c r="K93" s="24">
        <v>10106.703951839334</v>
      </c>
      <c r="L93" s="24">
        <v>10954.294642605504</v>
      </c>
      <c r="M93" s="24">
        <v>13685.533138675455</v>
      </c>
      <c r="N93" s="24">
        <v>14783.498581839785</v>
      </c>
      <c r="O93" s="24">
        <v>14360.48035914972</v>
      </c>
      <c r="P93" s="24">
        <v>14297.593990266652</v>
      </c>
      <c r="Q93" s="24">
        <v>14913.962572474717</v>
      </c>
      <c r="R93" s="24">
        <v>14922.613384995095</v>
      </c>
      <c r="S93" s="24">
        <v>14495.694926705381</v>
      </c>
      <c r="T93" s="24">
        <v>13789.604072177885</v>
      </c>
      <c r="U93" s="24">
        <v>14940.683239009162</v>
      </c>
      <c r="V93" s="24">
        <v>14274.678748133729</v>
      </c>
      <c r="W93" s="24">
        <v>15093.7184926602</v>
      </c>
      <c r="X93" s="24">
        <v>16334.918321210385</v>
      </c>
      <c r="Y93" s="24">
        <v>15772.19763299326</v>
      </c>
      <c r="Z93" s="24">
        <v>16781.059696098109</v>
      </c>
      <c r="AA93" s="24">
        <v>18326.153074969316</v>
      </c>
      <c r="AB93" s="24">
        <v>21624.788036053091</v>
      </c>
      <c r="AC93" s="24">
        <v>21427.393876652273</v>
      </c>
      <c r="AD93" s="24">
        <v>23916.08220510319</v>
      </c>
      <c r="AE93" s="24">
        <v>20755.839093972631</v>
      </c>
    </row>
    <row r="94" spans="1:35" x14ac:dyDescent="0.35">
      <c r="A94" s="28" t="s">
        <v>40</v>
      </c>
      <c r="B94" s="28" t="s">
        <v>76</v>
      </c>
      <c r="C94" s="24">
        <v>14.12065377179999</v>
      </c>
      <c r="D94" s="24">
        <v>20.928635635999999</v>
      </c>
      <c r="E94" s="24">
        <v>25.488598752999991</v>
      </c>
      <c r="F94" s="24">
        <v>38.254694577299993</v>
      </c>
      <c r="G94" s="24">
        <v>55.329855404999897</v>
      </c>
      <c r="H94" s="24">
        <v>68.604525317000011</v>
      </c>
      <c r="I94" s="24">
        <v>84.735199739999999</v>
      </c>
      <c r="J94" s="24">
        <v>94.475033969999984</v>
      </c>
      <c r="K94" s="24">
        <v>101.57689612999989</v>
      </c>
      <c r="L94" s="24">
        <v>109.6648433999998</v>
      </c>
      <c r="M94" s="24">
        <v>134.89225799999997</v>
      </c>
      <c r="N94" s="24">
        <v>156.58624374999988</v>
      </c>
      <c r="O94" s="24">
        <v>180.16421165999978</v>
      </c>
      <c r="P94" s="24">
        <v>192.3498880299999</v>
      </c>
      <c r="Q94" s="24">
        <v>198.47167291999986</v>
      </c>
      <c r="R94" s="24">
        <v>206.00071804999979</v>
      </c>
      <c r="S94" s="24">
        <v>206.89469092999988</v>
      </c>
      <c r="T94" s="24">
        <v>212.08532003999997</v>
      </c>
      <c r="U94" s="24">
        <v>211.48262735999998</v>
      </c>
      <c r="V94" s="24">
        <v>213.83812909999992</v>
      </c>
      <c r="W94" s="24">
        <v>198.93896515999998</v>
      </c>
      <c r="X94" s="24">
        <v>203.48004956</v>
      </c>
      <c r="Y94" s="24">
        <v>200.10983069999986</v>
      </c>
      <c r="Z94" s="24">
        <v>201.71703703</v>
      </c>
      <c r="AA94" s="24">
        <v>206.00993469999977</v>
      </c>
      <c r="AB94" s="24">
        <v>204.13929873999999</v>
      </c>
      <c r="AC94" s="24">
        <v>206.14286003999987</v>
      </c>
      <c r="AD94" s="24">
        <v>169.15144090999979</v>
      </c>
      <c r="AE94" s="24">
        <v>149.25059714999989</v>
      </c>
    </row>
    <row r="95" spans="1:35" collapsed="1" x14ac:dyDescent="0.35"/>
    <row r="96" spans="1:35" x14ac:dyDescent="0.35">
      <c r="A96" s="18" t="s">
        <v>128</v>
      </c>
      <c r="B96" s="18" t="s">
        <v>129</v>
      </c>
      <c r="C96" s="18" t="s">
        <v>80</v>
      </c>
      <c r="D96" s="18" t="s">
        <v>89</v>
      </c>
      <c r="E96" s="18" t="s">
        <v>90</v>
      </c>
      <c r="F96" s="18" t="s">
        <v>91</v>
      </c>
      <c r="G96" s="18" t="s">
        <v>92</v>
      </c>
      <c r="H96" s="18" t="s">
        <v>93</v>
      </c>
      <c r="I96" s="18" t="s">
        <v>94</v>
      </c>
      <c r="J96" s="18" t="s">
        <v>95</v>
      </c>
      <c r="K96" s="18" t="s">
        <v>96</v>
      </c>
      <c r="L96" s="18" t="s">
        <v>97</v>
      </c>
      <c r="M96" s="18" t="s">
        <v>98</v>
      </c>
      <c r="N96" s="18" t="s">
        <v>99</v>
      </c>
      <c r="O96" s="18" t="s">
        <v>100</v>
      </c>
      <c r="P96" s="18" t="s">
        <v>101</v>
      </c>
      <c r="Q96" s="18" t="s">
        <v>102</v>
      </c>
      <c r="R96" s="18" t="s">
        <v>103</v>
      </c>
      <c r="S96" s="18" t="s">
        <v>104</v>
      </c>
      <c r="T96" s="18" t="s">
        <v>105</v>
      </c>
      <c r="U96" s="18" t="s">
        <v>106</v>
      </c>
      <c r="V96" s="18" t="s">
        <v>107</v>
      </c>
      <c r="W96" s="18" t="s">
        <v>108</v>
      </c>
      <c r="X96" s="18" t="s">
        <v>109</v>
      </c>
      <c r="Y96" s="18" t="s">
        <v>110</v>
      </c>
      <c r="Z96" s="18" t="s">
        <v>111</v>
      </c>
      <c r="AA96" s="18" t="s">
        <v>112</v>
      </c>
      <c r="AB96" s="18" t="s">
        <v>113</v>
      </c>
      <c r="AC96" s="18" t="s">
        <v>114</v>
      </c>
      <c r="AD96" s="18" t="s">
        <v>115</v>
      </c>
      <c r="AE96" s="18" t="s">
        <v>116</v>
      </c>
    </row>
    <row r="97" spans="1:31" x14ac:dyDescent="0.35">
      <c r="A97" s="28" t="s">
        <v>130</v>
      </c>
      <c r="B97" s="28" t="s">
        <v>70</v>
      </c>
      <c r="C97" s="24">
        <v>7.3831697999999996E-6</v>
      </c>
      <c r="D97" s="24">
        <v>7.4821837000000007E-6</v>
      </c>
      <c r="E97" s="24">
        <v>7.43840489999999E-6</v>
      </c>
      <c r="F97" s="24">
        <v>7.3638804999999999E-6</v>
      </c>
      <c r="G97" s="24">
        <v>7.1232317000000001E-6</v>
      </c>
      <c r="H97" s="24">
        <v>7.3017598000000008E-6</v>
      </c>
      <c r="I97" s="24">
        <v>8.3970592000000007E-6</v>
      </c>
      <c r="J97" s="24">
        <v>8.8620584999999992E-6</v>
      </c>
      <c r="K97" s="24">
        <v>2.6907134000000002E-5</v>
      </c>
      <c r="L97" s="24">
        <v>2.7776408999999998E-5</v>
      </c>
      <c r="M97" s="24">
        <v>3.09620349999999E-5</v>
      </c>
      <c r="N97" s="24">
        <v>3.1310125999999995E-5</v>
      </c>
      <c r="O97" s="24">
        <v>3.2051963999999904E-5</v>
      </c>
      <c r="P97" s="24">
        <v>3.1989821000000001E-5</v>
      </c>
      <c r="Q97" s="24">
        <v>3.4937130999999999E-5</v>
      </c>
      <c r="R97" s="24">
        <v>3.5412225000000001E-5</v>
      </c>
      <c r="S97" s="24">
        <v>3.3835993999999901E-5</v>
      </c>
      <c r="T97" s="24">
        <v>3.4085514000000003E-5</v>
      </c>
      <c r="U97" s="24">
        <v>3.970955E-5</v>
      </c>
      <c r="V97" s="24">
        <v>3.9829190999999997E-5</v>
      </c>
      <c r="W97" s="24">
        <v>7.9794917999999993E-5</v>
      </c>
      <c r="X97" s="24">
        <v>7.9798307000000004E-5</v>
      </c>
      <c r="Y97" s="24">
        <v>205.81936079369999</v>
      </c>
      <c r="Z97" s="24">
        <v>545.981327747656</v>
      </c>
      <c r="AA97" s="24">
        <v>602.64542952436398</v>
      </c>
      <c r="AB97" s="24">
        <v>590.61386944597496</v>
      </c>
      <c r="AC97" s="24">
        <v>587.08673994035996</v>
      </c>
      <c r="AD97" s="24">
        <v>594.56919653473699</v>
      </c>
      <c r="AE97" s="24">
        <v>565.33107832534699</v>
      </c>
    </row>
    <row r="98" spans="1:31" x14ac:dyDescent="0.35">
      <c r="A98" s="28" t="s">
        <v>130</v>
      </c>
      <c r="B98" s="28" t="s">
        <v>72</v>
      </c>
      <c r="C98" s="24">
        <v>211.30940200000001</v>
      </c>
      <c r="D98" s="24">
        <v>518.84307999999987</v>
      </c>
      <c r="E98" s="24">
        <v>560.66786152376335</v>
      </c>
      <c r="F98" s="24">
        <v>1812.7236391727133</v>
      </c>
      <c r="G98" s="24">
        <v>5751.5192204196064</v>
      </c>
      <c r="H98" s="24">
        <v>6457.0447233185805</v>
      </c>
      <c r="I98" s="24">
        <v>6797.7793699279819</v>
      </c>
      <c r="J98" s="24">
        <v>7187.5221795354073</v>
      </c>
      <c r="K98" s="24">
        <v>9595.2155303483942</v>
      </c>
      <c r="L98" s="24">
        <v>10355.164889714522</v>
      </c>
      <c r="M98" s="24">
        <v>13056.714583107743</v>
      </c>
      <c r="N98" s="24">
        <v>13826.594465202845</v>
      </c>
      <c r="O98" s="24">
        <v>13529.925090496437</v>
      </c>
      <c r="P98" s="24">
        <v>13344.246115342272</v>
      </c>
      <c r="Q98" s="24">
        <v>14078.416231446276</v>
      </c>
      <c r="R98" s="24">
        <v>14101.368996622537</v>
      </c>
      <c r="S98" s="24">
        <v>13538.051551934788</v>
      </c>
      <c r="T98" s="24">
        <v>12805.949354567138</v>
      </c>
      <c r="U98" s="24">
        <v>12992.715484495062</v>
      </c>
      <c r="V98" s="24">
        <v>12490.000804467832</v>
      </c>
      <c r="W98" s="24">
        <v>13060.63299289739</v>
      </c>
      <c r="X98" s="24">
        <v>13440.686920218699</v>
      </c>
      <c r="Y98" s="24">
        <v>13026.129010225202</v>
      </c>
      <c r="Z98" s="24">
        <v>14150.633076499842</v>
      </c>
      <c r="AA98" s="24">
        <v>13898.821220118127</v>
      </c>
      <c r="AB98" s="24">
        <v>14940.189690474623</v>
      </c>
      <c r="AC98" s="24">
        <v>13946.574727016994</v>
      </c>
      <c r="AD98" s="24">
        <v>14489.87638336105</v>
      </c>
      <c r="AE98" s="24">
        <v>12685.815439468468</v>
      </c>
    </row>
    <row r="99" spans="1:31" x14ac:dyDescent="0.35">
      <c r="A99" s="28" t="s">
        <v>130</v>
      </c>
      <c r="B99" s="28" t="s">
        <v>76</v>
      </c>
      <c r="C99" s="24">
        <v>7.0148952500000004</v>
      </c>
      <c r="D99" s="24">
        <v>9.5580178500000006</v>
      </c>
      <c r="E99" s="24">
        <v>9.9626722599999908</v>
      </c>
      <c r="F99" s="24">
        <v>13.93858324</v>
      </c>
      <c r="G99" s="24">
        <v>20.152424500000002</v>
      </c>
      <c r="H99" s="24">
        <v>25.8339645</v>
      </c>
      <c r="I99" s="24">
        <v>31.7658241</v>
      </c>
      <c r="J99" s="24">
        <v>35.719433699999989</v>
      </c>
      <c r="K99" s="24">
        <v>37.902771999999999</v>
      </c>
      <c r="L99" s="24">
        <v>39.925008400000003</v>
      </c>
      <c r="M99" s="24">
        <v>48.016427300000004</v>
      </c>
      <c r="N99" s="24">
        <v>56.659391200000002</v>
      </c>
      <c r="O99" s="24">
        <v>65.917032499999905</v>
      </c>
      <c r="P99" s="24">
        <v>70.227583699999997</v>
      </c>
      <c r="Q99" s="24">
        <v>71.660325400000005</v>
      </c>
      <c r="R99" s="24">
        <v>74.772429900000006</v>
      </c>
      <c r="S99" s="24">
        <v>75.108723499999996</v>
      </c>
      <c r="T99" s="24">
        <v>74.422581999999991</v>
      </c>
      <c r="U99" s="24">
        <v>77.623680999999991</v>
      </c>
      <c r="V99" s="24">
        <v>77.098710699999998</v>
      </c>
      <c r="W99" s="24">
        <v>81.37698429999999</v>
      </c>
      <c r="X99" s="24">
        <v>82.493532999999999</v>
      </c>
      <c r="Y99" s="24">
        <v>80.1424485</v>
      </c>
      <c r="Z99" s="24">
        <v>81.265767600000004</v>
      </c>
      <c r="AA99" s="24">
        <v>80.602181200000004</v>
      </c>
      <c r="AB99" s="24">
        <v>82.149858500000008</v>
      </c>
      <c r="AC99" s="24">
        <v>79.955546200000001</v>
      </c>
      <c r="AD99" s="24">
        <v>67.019660499999901</v>
      </c>
      <c r="AE99" s="24">
        <v>62.684441200000002</v>
      </c>
    </row>
    <row r="101" spans="1:31" x14ac:dyDescent="0.35">
      <c r="A101" s="18" t="s">
        <v>128</v>
      </c>
      <c r="B101" s="18" t="s">
        <v>129</v>
      </c>
      <c r="C101" s="18" t="s">
        <v>80</v>
      </c>
      <c r="D101" s="18" t="s">
        <v>89</v>
      </c>
      <c r="E101" s="18" t="s">
        <v>90</v>
      </c>
      <c r="F101" s="18" t="s">
        <v>91</v>
      </c>
      <c r="G101" s="18" t="s">
        <v>92</v>
      </c>
      <c r="H101" s="18" t="s">
        <v>93</v>
      </c>
      <c r="I101" s="18" t="s">
        <v>94</v>
      </c>
      <c r="J101" s="18" t="s">
        <v>95</v>
      </c>
      <c r="K101" s="18" t="s">
        <v>96</v>
      </c>
      <c r="L101" s="18" t="s">
        <v>97</v>
      </c>
      <c r="M101" s="18" t="s">
        <v>98</v>
      </c>
      <c r="N101" s="18" t="s">
        <v>99</v>
      </c>
      <c r="O101" s="18" t="s">
        <v>100</v>
      </c>
      <c r="P101" s="18" t="s">
        <v>101</v>
      </c>
      <c r="Q101" s="18" t="s">
        <v>102</v>
      </c>
      <c r="R101" s="18" t="s">
        <v>103</v>
      </c>
      <c r="S101" s="18" t="s">
        <v>104</v>
      </c>
      <c r="T101" s="18" t="s">
        <v>105</v>
      </c>
      <c r="U101" s="18" t="s">
        <v>106</v>
      </c>
      <c r="V101" s="18" t="s">
        <v>107</v>
      </c>
      <c r="W101" s="18" t="s">
        <v>108</v>
      </c>
      <c r="X101" s="18" t="s">
        <v>109</v>
      </c>
      <c r="Y101" s="18" t="s">
        <v>110</v>
      </c>
      <c r="Z101" s="18" t="s">
        <v>111</v>
      </c>
      <c r="AA101" s="18" t="s">
        <v>112</v>
      </c>
      <c r="AB101" s="18" t="s">
        <v>113</v>
      </c>
      <c r="AC101" s="18" t="s">
        <v>114</v>
      </c>
      <c r="AD101" s="18" t="s">
        <v>115</v>
      </c>
      <c r="AE101" s="18" t="s">
        <v>116</v>
      </c>
    </row>
    <row r="102" spans="1:31" x14ac:dyDescent="0.35">
      <c r="A102" s="28" t="s">
        <v>131</v>
      </c>
      <c r="B102" s="28" t="s">
        <v>70</v>
      </c>
      <c r="C102" s="24">
        <v>4.9812970000000002E-6</v>
      </c>
      <c r="D102" s="24">
        <v>36.2702650551266</v>
      </c>
      <c r="E102" s="24">
        <v>35.360545064233399</v>
      </c>
      <c r="F102" s="24">
        <v>39.255730992747004</v>
      </c>
      <c r="G102" s="24">
        <v>43.744141921206705</v>
      </c>
      <c r="H102" s="24">
        <v>42.7843549712276</v>
      </c>
      <c r="I102" s="24">
        <v>42.658201711471499</v>
      </c>
      <c r="J102" s="24">
        <v>42.804569300048001</v>
      </c>
      <c r="K102" s="24">
        <v>39.531252247409</v>
      </c>
      <c r="L102" s="24">
        <v>39.726136436156999</v>
      </c>
      <c r="M102" s="24">
        <v>39.189756039928</v>
      </c>
      <c r="N102" s="24">
        <v>39.742931755974901</v>
      </c>
      <c r="O102" s="24">
        <v>40.404842749361002</v>
      </c>
      <c r="P102" s="24">
        <v>41.341583924974998</v>
      </c>
      <c r="Q102" s="24">
        <v>40.118771024288996</v>
      </c>
      <c r="R102" s="24">
        <v>40.103932910002001</v>
      </c>
      <c r="S102" s="24">
        <v>460.76059300000003</v>
      </c>
      <c r="T102" s="24">
        <v>458.509773</v>
      </c>
      <c r="U102" s="24">
        <v>461.53069999999997</v>
      </c>
      <c r="V102" s="24">
        <v>540.07439999999997</v>
      </c>
      <c r="W102" s="24">
        <v>1364.0541000000001</v>
      </c>
      <c r="X102" s="24">
        <v>1803.7233000000001</v>
      </c>
      <c r="Y102" s="24">
        <v>1825.3960999999999</v>
      </c>
      <c r="Z102" s="24">
        <v>2504.4348</v>
      </c>
      <c r="AA102" s="24">
        <v>2487.5417000000002</v>
      </c>
      <c r="AB102" s="24">
        <v>2386.4643999999998</v>
      </c>
      <c r="AC102" s="24">
        <v>2431.944</v>
      </c>
      <c r="AD102" s="24">
        <v>2402.788</v>
      </c>
      <c r="AE102" s="24">
        <v>2903.8157000000001</v>
      </c>
    </row>
    <row r="103" spans="1:31" x14ac:dyDescent="0.35">
      <c r="A103" s="28" t="s">
        <v>131</v>
      </c>
      <c r="B103" s="28" t="s">
        <v>72</v>
      </c>
      <c r="C103" s="24">
        <v>57.537489999999998</v>
      </c>
      <c r="D103" s="24">
        <v>163.30913999999899</v>
      </c>
      <c r="E103" s="24">
        <v>185.56505602706181</v>
      </c>
      <c r="F103" s="24">
        <v>583.1767672740126</v>
      </c>
      <c r="G103" s="24">
        <v>721.94900746041765</v>
      </c>
      <c r="H103" s="24">
        <v>751.56616866727302</v>
      </c>
      <c r="I103" s="24">
        <v>650.09460871893702</v>
      </c>
      <c r="J103" s="24">
        <v>956.27631213614404</v>
      </c>
      <c r="K103" s="24">
        <v>511.48838178428798</v>
      </c>
      <c r="L103" s="24">
        <v>599.12971194849092</v>
      </c>
      <c r="M103" s="24">
        <v>628.81851234016995</v>
      </c>
      <c r="N103" s="24">
        <v>956.90406554747403</v>
      </c>
      <c r="O103" s="24">
        <v>830.55521615133603</v>
      </c>
      <c r="P103" s="24">
        <v>953.34781644968302</v>
      </c>
      <c r="Q103" s="24">
        <v>835.54627649713291</v>
      </c>
      <c r="R103" s="24">
        <v>821.24431644703998</v>
      </c>
      <c r="S103" s="24">
        <v>957.64313075339999</v>
      </c>
      <c r="T103" s="24">
        <v>939.75855285643001</v>
      </c>
      <c r="U103" s="24">
        <v>876.72930077549995</v>
      </c>
      <c r="V103" s="24">
        <v>781.89838812304004</v>
      </c>
      <c r="W103" s="24">
        <v>1017.4525100000001</v>
      </c>
      <c r="X103" s="24">
        <v>1909.9065399999999</v>
      </c>
      <c r="Y103" s="24">
        <v>1849.5353</v>
      </c>
      <c r="Z103" s="24">
        <v>1694.87715</v>
      </c>
      <c r="AA103" s="24">
        <v>3045.1405800000002</v>
      </c>
      <c r="AB103" s="24">
        <v>5350.1860699999997</v>
      </c>
      <c r="AC103" s="24">
        <v>5608.5992699999997</v>
      </c>
      <c r="AD103" s="24">
        <v>5376.0033399999984</v>
      </c>
      <c r="AE103" s="24">
        <v>4311.39617</v>
      </c>
    </row>
    <row r="104" spans="1:31" x14ac:dyDescent="0.35">
      <c r="A104" s="28" t="s">
        <v>131</v>
      </c>
      <c r="B104" s="28" t="s">
        <v>76</v>
      </c>
      <c r="C104" s="24">
        <v>2.2050739400000001</v>
      </c>
      <c r="D104" s="24">
        <v>3.0348429799999996</v>
      </c>
      <c r="E104" s="24">
        <v>3.3550477499999998</v>
      </c>
      <c r="F104" s="24">
        <v>5.11512368</v>
      </c>
      <c r="G104" s="24">
        <v>8.7132614999999998</v>
      </c>
      <c r="H104" s="24">
        <v>10.300982299999999</v>
      </c>
      <c r="I104" s="24">
        <v>13.431391899999999</v>
      </c>
      <c r="J104" s="24">
        <v>15.561382099999999</v>
      </c>
      <c r="K104" s="24">
        <v>16.175646899999901</v>
      </c>
      <c r="L104" s="24">
        <v>17.582839399999902</v>
      </c>
      <c r="M104" s="24">
        <v>22.4183612</v>
      </c>
      <c r="N104" s="24">
        <v>25.101457800000002</v>
      </c>
      <c r="O104" s="24">
        <v>29.851737700000001</v>
      </c>
      <c r="P104" s="24">
        <v>32.283267600000002</v>
      </c>
      <c r="Q104" s="24">
        <v>32.490939599999997</v>
      </c>
      <c r="R104" s="24">
        <v>33.873082799999899</v>
      </c>
      <c r="S104" s="24">
        <v>32.552280699999898</v>
      </c>
      <c r="T104" s="24">
        <v>32.910873299999999</v>
      </c>
      <c r="U104" s="24">
        <v>34.805055500000002</v>
      </c>
      <c r="V104" s="24">
        <v>35.508974600000002</v>
      </c>
      <c r="W104" s="24">
        <v>30.457177900000001</v>
      </c>
      <c r="X104" s="24">
        <v>30.6084557</v>
      </c>
      <c r="Y104" s="24">
        <v>31.01662069999999</v>
      </c>
      <c r="Z104" s="24">
        <v>30.493856599999997</v>
      </c>
      <c r="AA104" s="24">
        <v>31.435692199999998</v>
      </c>
      <c r="AB104" s="24">
        <v>28.610303500000001</v>
      </c>
      <c r="AC104" s="24">
        <v>30.407576799999902</v>
      </c>
      <c r="AD104" s="24">
        <v>25.505804599999998</v>
      </c>
      <c r="AE104" s="24">
        <v>20.1381572999999</v>
      </c>
    </row>
    <row r="106" spans="1:31" x14ac:dyDescent="0.35">
      <c r="A106" s="18" t="s">
        <v>128</v>
      </c>
      <c r="B106" s="18" t="s">
        <v>129</v>
      </c>
      <c r="C106" s="18" t="s">
        <v>80</v>
      </c>
      <c r="D106" s="18" t="s">
        <v>89</v>
      </c>
      <c r="E106" s="18" t="s">
        <v>90</v>
      </c>
      <c r="F106" s="18" t="s">
        <v>91</v>
      </c>
      <c r="G106" s="18" t="s">
        <v>92</v>
      </c>
      <c r="H106" s="18" t="s">
        <v>93</v>
      </c>
      <c r="I106" s="18" t="s">
        <v>94</v>
      </c>
      <c r="J106" s="18" t="s">
        <v>95</v>
      </c>
      <c r="K106" s="18" t="s">
        <v>96</v>
      </c>
      <c r="L106" s="18" t="s">
        <v>97</v>
      </c>
      <c r="M106" s="18" t="s">
        <v>98</v>
      </c>
      <c r="N106" s="18" t="s">
        <v>99</v>
      </c>
      <c r="O106" s="18" t="s">
        <v>100</v>
      </c>
      <c r="P106" s="18" t="s">
        <v>101</v>
      </c>
      <c r="Q106" s="18" t="s">
        <v>102</v>
      </c>
      <c r="R106" s="18" t="s">
        <v>103</v>
      </c>
      <c r="S106" s="18" t="s">
        <v>104</v>
      </c>
      <c r="T106" s="18" t="s">
        <v>105</v>
      </c>
      <c r="U106" s="18" t="s">
        <v>106</v>
      </c>
      <c r="V106" s="18" t="s">
        <v>107</v>
      </c>
      <c r="W106" s="18" t="s">
        <v>108</v>
      </c>
      <c r="X106" s="18" t="s">
        <v>109</v>
      </c>
      <c r="Y106" s="18" t="s">
        <v>110</v>
      </c>
      <c r="Z106" s="18" t="s">
        <v>111</v>
      </c>
      <c r="AA106" s="18" t="s">
        <v>112</v>
      </c>
      <c r="AB106" s="18" t="s">
        <v>113</v>
      </c>
      <c r="AC106" s="18" t="s">
        <v>114</v>
      </c>
      <c r="AD106" s="18" t="s">
        <v>115</v>
      </c>
      <c r="AE106" s="18" t="s">
        <v>116</v>
      </c>
    </row>
    <row r="107" spans="1:31" x14ac:dyDescent="0.35">
      <c r="A107" s="28" t="s">
        <v>132</v>
      </c>
      <c r="B107" s="28" t="s">
        <v>70</v>
      </c>
      <c r="C107" s="24">
        <v>75.570088837065697</v>
      </c>
      <c r="D107" s="24">
        <v>143.5344765067866</v>
      </c>
      <c r="E107" s="24">
        <v>155.86678049864238</v>
      </c>
      <c r="F107" s="24">
        <v>242.58528223392869</v>
      </c>
      <c r="G107" s="24">
        <v>251.44632916595529</v>
      </c>
      <c r="H107" s="24">
        <v>264.00287365734846</v>
      </c>
      <c r="I107" s="24">
        <v>260.55999535298599</v>
      </c>
      <c r="J107" s="24">
        <v>242.09865930058089</v>
      </c>
      <c r="K107" s="24">
        <v>228.276106760544</v>
      </c>
      <c r="L107" s="24">
        <v>232.01995628921702</v>
      </c>
      <c r="M107" s="24">
        <v>235.304582859449</v>
      </c>
      <c r="N107" s="24">
        <v>240.89701950812798</v>
      </c>
      <c r="O107" s="24">
        <v>199.12810302359091</v>
      </c>
      <c r="P107" s="24">
        <v>191.29433964905201</v>
      </c>
      <c r="Q107" s="24">
        <v>201.34069144612602</v>
      </c>
      <c r="R107" s="24">
        <v>201.88954309432299</v>
      </c>
      <c r="S107" s="24">
        <v>188.52778321007497</v>
      </c>
      <c r="T107" s="24">
        <v>193.57023710014298</v>
      </c>
      <c r="U107" s="24">
        <v>400.03947299999999</v>
      </c>
      <c r="V107" s="24">
        <v>395.76199899999801</v>
      </c>
      <c r="W107" s="24">
        <v>795.80959399999995</v>
      </c>
      <c r="X107" s="24">
        <v>735.38513</v>
      </c>
      <c r="Y107" s="24">
        <v>701.60064999999997</v>
      </c>
      <c r="Z107" s="24">
        <v>1315.9452000000001</v>
      </c>
      <c r="AA107" s="24">
        <v>1309.7444</v>
      </c>
      <c r="AB107" s="24">
        <v>1236.1134</v>
      </c>
      <c r="AC107" s="24">
        <v>1230.2939999999901</v>
      </c>
      <c r="AD107" s="24">
        <v>2324.2199999999998</v>
      </c>
      <c r="AE107" s="24">
        <v>2166.5383000000002</v>
      </c>
    </row>
    <row r="108" spans="1:31" x14ac:dyDescent="0.35">
      <c r="A108" s="28" t="s">
        <v>132</v>
      </c>
      <c r="B108" s="28" t="s">
        <v>72</v>
      </c>
      <c r="C108" s="24">
        <v>0</v>
      </c>
      <c r="D108" s="24">
        <v>0</v>
      </c>
      <c r="E108" s="24">
        <v>6.9184139999999997E-6</v>
      </c>
      <c r="F108" s="24">
        <v>7.9700470000000002E-6</v>
      </c>
      <c r="G108" s="24">
        <v>8.543891E-6</v>
      </c>
      <c r="H108" s="24">
        <v>8.9834430000000004E-6</v>
      </c>
      <c r="I108" s="24">
        <v>1.0917598E-5</v>
      </c>
      <c r="J108" s="24">
        <v>1.0858120999999999E-5</v>
      </c>
      <c r="K108" s="24">
        <v>1.0927399E-5</v>
      </c>
      <c r="L108" s="24">
        <v>1.10342024999999E-5</v>
      </c>
      <c r="M108" s="24">
        <v>1.1410506E-5</v>
      </c>
      <c r="N108" s="24">
        <v>1.6623719E-5</v>
      </c>
      <c r="O108" s="24">
        <v>1.6687214E-5</v>
      </c>
      <c r="P108" s="24">
        <v>2.068268E-5</v>
      </c>
      <c r="Q108" s="24">
        <v>2.366774E-5</v>
      </c>
      <c r="R108" s="24">
        <v>2.37677299999999E-5</v>
      </c>
      <c r="S108" s="24">
        <v>1.9502324E-4</v>
      </c>
      <c r="T108" s="24">
        <v>43.896113999999997</v>
      </c>
      <c r="U108" s="24">
        <v>1071.2384</v>
      </c>
      <c r="V108" s="24">
        <v>1002.7795</v>
      </c>
      <c r="W108" s="24">
        <v>1015.63293</v>
      </c>
      <c r="X108" s="24">
        <v>984.32479999999998</v>
      </c>
      <c r="Y108" s="24">
        <v>896.53325999999902</v>
      </c>
      <c r="Z108" s="24">
        <v>935.54939999999999</v>
      </c>
      <c r="AA108" s="24">
        <v>1382.1912</v>
      </c>
      <c r="AB108" s="24">
        <v>1334.4122</v>
      </c>
      <c r="AC108" s="24">
        <v>1872.2198000000001</v>
      </c>
      <c r="AD108" s="24">
        <v>4050.2024000000001</v>
      </c>
      <c r="AE108" s="24">
        <v>3758.6273999999999</v>
      </c>
    </row>
    <row r="109" spans="1:31" x14ac:dyDescent="0.35">
      <c r="A109" s="28" t="s">
        <v>132</v>
      </c>
      <c r="B109" s="28" t="s">
        <v>76</v>
      </c>
      <c r="C109" s="24">
        <v>1.8530811199999901</v>
      </c>
      <c r="D109" s="24">
        <v>3.4407803399999999</v>
      </c>
      <c r="E109" s="24">
        <v>4.5231073099999994</v>
      </c>
      <c r="F109" s="24">
        <v>9.56351806999999</v>
      </c>
      <c r="G109" s="24">
        <v>13.966535559999899</v>
      </c>
      <c r="H109" s="24">
        <v>17.291994299999999</v>
      </c>
      <c r="I109" s="24">
        <v>21.337467399999998</v>
      </c>
      <c r="J109" s="24">
        <v>23.190348800000002</v>
      </c>
      <c r="K109" s="24">
        <v>26.244323399999999</v>
      </c>
      <c r="L109" s="24">
        <v>29.210270699999899</v>
      </c>
      <c r="M109" s="24">
        <v>39.281239199999987</v>
      </c>
      <c r="N109" s="24">
        <v>47.945921199999901</v>
      </c>
      <c r="O109" s="24">
        <v>55.317287999999905</v>
      </c>
      <c r="P109" s="24">
        <v>59.582344299999903</v>
      </c>
      <c r="Q109" s="24">
        <v>62.925492699999985</v>
      </c>
      <c r="R109" s="24">
        <v>64.487208300000006</v>
      </c>
      <c r="S109" s="24">
        <v>64.763741799999991</v>
      </c>
      <c r="T109" s="24">
        <v>68.72553529999999</v>
      </c>
      <c r="U109" s="24">
        <v>63.863903800000003</v>
      </c>
      <c r="V109" s="24">
        <v>65.563035999999897</v>
      </c>
      <c r="W109" s="24">
        <v>58.319777100000003</v>
      </c>
      <c r="X109" s="24">
        <v>60.555202299999998</v>
      </c>
      <c r="Y109" s="24">
        <v>58.751739299999898</v>
      </c>
      <c r="Z109" s="24">
        <v>59.326772099999999</v>
      </c>
      <c r="AA109" s="24">
        <v>61.032190299999897</v>
      </c>
      <c r="AB109" s="24">
        <v>60.265599399999985</v>
      </c>
      <c r="AC109" s="24">
        <v>61.019517400000005</v>
      </c>
      <c r="AD109" s="24">
        <v>46.966784599999897</v>
      </c>
      <c r="AE109" s="24">
        <v>41.608888200000003</v>
      </c>
    </row>
    <row r="111" spans="1:31" x14ac:dyDescent="0.35">
      <c r="A111" s="18" t="s">
        <v>128</v>
      </c>
      <c r="B111" s="18" t="s">
        <v>129</v>
      </c>
      <c r="C111" s="18" t="s">
        <v>80</v>
      </c>
      <c r="D111" s="18" t="s">
        <v>89</v>
      </c>
      <c r="E111" s="18" t="s">
        <v>90</v>
      </c>
      <c r="F111" s="18" t="s">
        <v>91</v>
      </c>
      <c r="G111" s="18" t="s">
        <v>92</v>
      </c>
      <c r="H111" s="18" t="s">
        <v>93</v>
      </c>
      <c r="I111" s="18" t="s">
        <v>94</v>
      </c>
      <c r="J111" s="18" t="s">
        <v>95</v>
      </c>
      <c r="K111" s="18" t="s">
        <v>96</v>
      </c>
      <c r="L111" s="18" t="s">
        <v>97</v>
      </c>
      <c r="M111" s="18" t="s">
        <v>98</v>
      </c>
      <c r="N111" s="18" t="s">
        <v>99</v>
      </c>
      <c r="O111" s="18" t="s">
        <v>100</v>
      </c>
      <c r="P111" s="18" t="s">
        <v>101</v>
      </c>
      <c r="Q111" s="18" t="s">
        <v>102</v>
      </c>
      <c r="R111" s="18" t="s">
        <v>103</v>
      </c>
      <c r="S111" s="18" t="s">
        <v>104</v>
      </c>
      <c r="T111" s="18" t="s">
        <v>105</v>
      </c>
      <c r="U111" s="18" t="s">
        <v>106</v>
      </c>
      <c r="V111" s="18" t="s">
        <v>107</v>
      </c>
      <c r="W111" s="18" t="s">
        <v>108</v>
      </c>
      <c r="X111" s="18" t="s">
        <v>109</v>
      </c>
      <c r="Y111" s="18" t="s">
        <v>110</v>
      </c>
      <c r="Z111" s="18" t="s">
        <v>111</v>
      </c>
      <c r="AA111" s="18" t="s">
        <v>112</v>
      </c>
      <c r="AB111" s="18" t="s">
        <v>113</v>
      </c>
      <c r="AC111" s="18" t="s">
        <v>114</v>
      </c>
      <c r="AD111" s="18" t="s">
        <v>115</v>
      </c>
      <c r="AE111" s="18" t="s">
        <v>116</v>
      </c>
    </row>
    <row r="112" spans="1:31" x14ac:dyDescent="0.35">
      <c r="A112" s="28" t="s">
        <v>133</v>
      </c>
      <c r="B112" s="28" t="s">
        <v>70</v>
      </c>
      <c r="C112" s="24">
        <v>104.76955334380149</v>
      </c>
      <c r="D112" s="24">
        <v>97.748412340489992</v>
      </c>
      <c r="E112" s="24">
        <v>128.8234341105136</v>
      </c>
      <c r="F112" s="24">
        <v>137.89925648866</v>
      </c>
      <c r="G112" s="24">
        <v>144.65471435907071</v>
      </c>
      <c r="H112" s="24">
        <v>148.613022068264</v>
      </c>
      <c r="I112" s="24">
        <v>146.50269377285798</v>
      </c>
      <c r="J112" s="24">
        <v>140.06655910753059</v>
      </c>
      <c r="K112" s="24">
        <v>126.36446711685898</v>
      </c>
      <c r="L112" s="24">
        <v>128.886016292335</v>
      </c>
      <c r="M112" s="24">
        <v>126.79505499046391</v>
      </c>
      <c r="N112" s="24">
        <v>126.38200171993999</v>
      </c>
      <c r="O112" s="24">
        <v>129.749289228527</v>
      </c>
      <c r="P112" s="24">
        <v>102.410402987689</v>
      </c>
      <c r="Q112" s="24">
        <v>102.483278859324</v>
      </c>
      <c r="R112" s="24">
        <v>103.36110648483</v>
      </c>
      <c r="S112" s="24">
        <v>103.07640719707</v>
      </c>
      <c r="T112" s="24">
        <v>104.41482574770599</v>
      </c>
      <c r="U112" s="24">
        <v>98.947297284569999</v>
      </c>
      <c r="V112" s="24">
        <v>94.258162443619995</v>
      </c>
      <c r="W112" s="24">
        <v>990.70892000000003</v>
      </c>
      <c r="X112" s="24">
        <v>986.50882999999999</v>
      </c>
      <c r="Y112" s="24">
        <v>983.18823999999904</v>
      </c>
      <c r="Z112" s="24">
        <v>1280.2808499999999</v>
      </c>
      <c r="AA112" s="24">
        <v>1307.9720340000001</v>
      </c>
      <c r="AB112" s="24">
        <v>1275.0311899999999</v>
      </c>
      <c r="AC112" s="24">
        <v>1274.0404900000001</v>
      </c>
      <c r="AD112" s="24">
        <v>1211.3064899999999</v>
      </c>
      <c r="AE112" s="24">
        <v>1083.974242</v>
      </c>
    </row>
    <row r="113" spans="1:31" x14ac:dyDescent="0.35">
      <c r="A113" s="28" t="s">
        <v>133</v>
      </c>
      <c r="B113" s="28" t="s">
        <v>72</v>
      </c>
      <c r="C113" s="24">
        <v>0</v>
      </c>
      <c r="D113" s="24">
        <v>0</v>
      </c>
      <c r="E113" s="24">
        <v>5.7589054000000001E-6</v>
      </c>
      <c r="F113" s="24">
        <v>5.4824560000000001E-6</v>
      </c>
      <c r="G113" s="24">
        <v>5.36766669999999E-6</v>
      </c>
      <c r="H113" s="24">
        <v>5.5793409999999997E-6</v>
      </c>
      <c r="I113" s="24">
        <v>5.8430939999999901E-6</v>
      </c>
      <c r="J113" s="24">
        <v>6.1163932999999901E-6</v>
      </c>
      <c r="K113" s="24">
        <v>6.1569754000000002E-6</v>
      </c>
      <c r="L113" s="24">
        <v>6.3070106000000003E-6</v>
      </c>
      <c r="M113" s="24">
        <v>6.5955599999999997E-6</v>
      </c>
      <c r="N113" s="24">
        <v>8.2828665E-6</v>
      </c>
      <c r="O113" s="24">
        <v>8.3537880000000001E-6</v>
      </c>
      <c r="P113" s="24">
        <v>8.9570489999999998E-6</v>
      </c>
      <c r="Q113" s="24">
        <v>1.0422510999999901E-5</v>
      </c>
      <c r="R113" s="24">
        <v>1.6361219E-5</v>
      </c>
      <c r="S113" s="24">
        <v>1.6107155000000001E-5</v>
      </c>
      <c r="T113" s="24">
        <v>1.6344744E-5</v>
      </c>
      <c r="U113" s="24">
        <v>1.7934910000000001E-5</v>
      </c>
      <c r="V113" s="24">
        <v>1.8001423E-5</v>
      </c>
      <c r="W113" s="24">
        <v>2.0945949E-5</v>
      </c>
      <c r="X113" s="24">
        <v>2.0582274E-5</v>
      </c>
      <c r="Y113" s="24">
        <v>2.030549E-5</v>
      </c>
      <c r="Z113" s="24">
        <v>2.5451190000000001E-5</v>
      </c>
      <c r="AA113" s="24">
        <v>2.86352E-5</v>
      </c>
      <c r="AB113" s="24">
        <v>2.7903107999999999E-5</v>
      </c>
      <c r="AC113" s="24">
        <v>2.9384561999999999E-5</v>
      </c>
      <c r="AD113" s="24">
        <v>2.9566789999999999E-5</v>
      </c>
      <c r="AE113" s="24">
        <v>2.9652575999999999E-5</v>
      </c>
    </row>
    <row r="114" spans="1:31" x14ac:dyDescent="0.35">
      <c r="A114" s="28" t="s">
        <v>133</v>
      </c>
      <c r="B114" s="28" t="s">
        <v>76</v>
      </c>
      <c r="C114" s="24">
        <v>2.99138875</v>
      </c>
      <c r="D114" s="24">
        <v>4.7412864460000002</v>
      </c>
      <c r="E114" s="24">
        <v>7.5098530500000003</v>
      </c>
      <c r="F114" s="24">
        <v>9.5136964800000001</v>
      </c>
      <c r="G114" s="24">
        <v>12.1321162</v>
      </c>
      <c r="H114" s="24">
        <v>14.457322599999999</v>
      </c>
      <c r="I114" s="24">
        <v>17.058003199999998</v>
      </c>
      <c r="J114" s="24">
        <v>18.691560300000003</v>
      </c>
      <c r="K114" s="24">
        <v>19.72118974</v>
      </c>
      <c r="L114" s="24">
        <v>21.108513159999998</v>
      </c>
      <c r="M114" s="24">
        <v>22.094099099999998</v>
      </c>
      <c r="N114" s="24">
        <v>23.60798024</v>
      </c>
      <c r="O114" s="24">
        <v>25.371129400000001</v>
      </c>
      <c r="P114" s="24">
        <v>26.551477999999999</v>
      </c>
      <c r="Q114" s="24">
        <v>27.677071599999898</v>
      </c>
      <c r="R114" s="24">
        <v>29.048231499999901</v>
      </c>
      <c r="S114" s="24">
        <v>30.8398033</v>
      </c>
      <c r="T114" s="24">
        <v>32.216061199999999</v>
      </c>
      <c r="U114" s="24">
        <v>31.329674449999999</v>
      </c>
      <c r="V114" s="24">
        <v>31.983601199999999</v>
      </c>
      <c r="W114" s="24">
        <v>24.837000400000001</v>
      </c>
      <c r="X114" s="24">
        <v>25.898789240000003</v>
      </c>
      <c r="Y114" s="24">
        <v>26.3703115</v>
      </c>
      <c r="Z114" s="24">
        <v>26.8826751</v>
      </c>
      <c r="AA114" s="24">
        <v>29.037489049999902</v>
      </c>
      <c r="AB114" s="24">
        <v>28.8469081</v>
      </c>
      <c r="AC114" s="24">
        <v>30.177343899999997</v>
      </c>
      <c r="AD114" s="24">
        <v>25.535059649999997</v>
      </c>
      <c r="AE114" s="24">
        <v>21.275846559999998</v>
      </c>
    </row>
    <row r="116" spans="1:31" x14ac:dyDescent="0.35">
      <c r="A116" s="18" t="s">
        <v>128</v>
      </c>
      <c r="B116" s="18" t="s">
        <v>129</v>
      </c>
      <c r="C116" s="18" t="s">
        <v>80</v>
      </c>
      <c r="D116" s="18" t="s">
        <v>89</v>
      </c>
      <c r="E116" s="18" t="s">
        <v>90</v>
      </c>
      <c r="F116" s="18" t="s">
        <v>91</v>
      </c>
      <c r="G116" s="18" t="s">
        <v>92</v>
      </c>
      <c r="H116" s="18" t="s">
        <v>93</v>
      </c>
      <c r="I116" s="18" t="s">
        <v>94</v>
      </c>
      <c r="J116" s="18" t="s">
        <v>95</v>
      </c>
      <c r="K116" s="18" t="s">
        <v>96</v>
      </c>
      <c r="L116" s="18" t="s">
        <v>97</v>
      </c>
      <c r="M116" s="18" t="s">
        <v>98</v>
      </c>
      <c r="N116" s="18" t="s">
        <v>99</v>
      </c>
      <c r="O116" s="18" t="s">
        <v>100</v>
      </c>
      <c r="P116" s="18" t="s">
        <v>101</v>
      </c>
      <c r="Q116" s="18" t="s">
        <v>102</v>
      </c>
      <c r="R116" s="18" t="s">
        <v>103</v>
      </c>
      <c r="S116" s="18" t="s">
        <v>104</v>
      </c>
      <c r="T116" s="18" t="s">
        <v>105</v>
      </c>
      <c r="U116" s="18" t="s">
        <v>106</v>
      </c>
      <c r="V116" s="18" t="s">
        <v>107</v>
      </c>
      <c r="W116" s="18" t="s">
        <v>108</v>
      </c>
      <c r="X116" s="18" t="s">
        <v>109</v>
      </c>
      <c r="Y116" s="18" t="s">
        <v>110</v>
      </c>
      <c r="Z116" s="18" t="s">
        <v>111</v>
      </c>
      <c r="AA116" s="18" t="s">
        <v>112</v>
      </c>
      <c r="AB116" s="18" t="s">
        <v>113</v>
      </c>
      <c r="AC116" s="18" t="s">
        <v>114</v>
      </c>
      <c r="AD116" s="18" t="s">
        <v>115</v>
      </c>
      <c r="AE116" s="18" t="s">
        <v>116</v>
      </c>
    </row>
    <row r="117" spans="1:31" x14ac:dyDescent="0.35">
      <c r="A117" s="28" t="s">
        <v>134</v>
      </c>
      <c r="B117" s="28" t="s">
        <v>70</v>
      </c>
      <c r="C117" s="24">
        <v>5.2105649999999998E-6</v>
      </c>
      <c r="D117" s="24">
        <v>5.2819354999999998E-6</v>
      </c>
      <c r="E117" s="24">
        <v>5.264188E-6</v>
      </c>
      <c r="F117" s="24">
        <v>5.2574486999999999E-6</v>
      </c>
      <c r="G117" s="24">
        <v>5.3678787000000001E-6</v>
      </c>
      <c r="H117" s="24">
        <v>5.5992322999999902E-6</v>
      </c>
      <c r="I117" s="24">
        <v>6.1421605999999996E-6</v>
      </c>
      <c r="J117" s="24">
        <v>7.2108824000000004E-6</v>
      </c>
      <c r="K117" s="24">
        <v>1.0393287E-5</v>
      </c>
      <c r="L117" s="24">
        <v>1.1034259999999999E-5</v>
      </c>
      <c r="M117" s="24">
        <v>1.1546112000000001E-5</v>
      </c>
      <c r="N117" s="24">
        <v>1.2610841999999999E-5</v>
      </c>
      <c r="O117" s="24">
        <v>1.2901893999999999E-5</v>
      </c>
      <c r="P117" s="24">
        <v>1.4269869000000001E-5</v>
      </c>
      <c r="Q117" s="24">
        <v>1.5011148000000001E-5</v>
      </c>
      <c r="R117" s="24">
        <v>1.6131757999999999E-5</v>
      </c>
      <c r="S117" s="24">
        <v>1.7006903E-5</v>
      </c>
      <c r="T117" s="24">
        <v>1.78221759999999E-5</v>
      </c>
      <c r="U117" s="24">
        <v>1.9187267999999899E-5</v>
      </c>
      <c r="V117" s="24">
        <v>2.1357988000000002E-5</v>
      </c>
      <c r="W117" s="24">
        <v>2.1944380999999899E-5</v>
      </c>
      <c r="X117" s="24">
        <v>2.31934769999999E-5</v>
      </c>
      <c r="Y117" s="24">
        <v>2.504692E-5</v>
      </c>
      <c r="Z117" s="24">
        <v>2.6344931000000001E-5</v>
      </c>
      <c r="AA117" s="24">
        <v>2.7561189999999999E-5</v>
      </c>
      <c r="AB117" s="24">
        <v>2.9258920999999999E-5</v>
      </c>
      <c r="AC117" s="24">
        <v>3.1056563000000002E-5</v>
      </c>
      <c r="AD117" s="24">
        <v>3.2542300000000002E-5</v>
      </c>
      <c r="AE117" s="24">
        <v>3.4838229999999997E-5</v>
      </c>
    </row>
    <row r="118" spans="1:31" x14ac:dyDescent="0.35">
      <c r="A118" s="28" t="s">
        <v>134</v>
      </c>
      <c r="B118" s="28" t="s">
        <v>72</v>
      </c>
      <c r="C118" s="24">
        <v>0</v>
      </c>
      <c r="D118" s="24">
        <v>0</v>
      </c>
      <c r="E118" s="24">
        <v>1.6057471000000001E-5</v>
      </c>
      <c r="F118" s="24">
        <v>1.6382027000000001E-5</v>
      </c>
      <c r="G118" s="24">
        <v>1.8099682E-5</v>
      </c>
      <c r="H118" s="24">
        <v>1.9645506999999901E-5</v>
      </c>
      <c r="I118" s="24">
        <v>2.0762295999999897E-5</v>
      </c>
      <c r="J118" s="24">
        <v>2.1517911999999999E-5</v>
      </c>
      <c r="K118" s="24">
        <v>2.2622278999999998E-5</v>
      </c>
      <c r="L118" s="24">
        <v>2.36012759999999E-5</v>
      </c>
      <c r="M118" s="24">
        <v>2.5221474999999899E-5</v>
      </c>
      <c r="N118" s="24">
        <v>2.6182880000000002E-5</v>
      </c>
      <c r="O118" s="24">
        <v>2.7460945E-5</v>
      </c>
      <c r="P118" s="24">
        <v>2.8834966999999899E-5</v>
      </c>
      <c r="Q118" s="24">
        <v>3.04410559999999E-5</v>
      </c>
      <c r="R118" s="24">
        <v>3.1796567999999999E-5</v>
      </c>
      <c r="S118" s="24">
        <v>3.2886796999999997E-5</v>
      </c>
      <c r="T118" s="24">
        <v>3.4409573999999999E-5</v>
      </c>
      <c r="U118" s="24">
        <v>3.5803690000000003E-5</v>
      </c>
      <c r="V118" s="24">
        <v>3.7541432E-5</v>
      </c>
      <c r="W118" s="24">
        <v>3.8816862999999996E-5</v>
      </c>
      <c r="X118" s="24">
        <v>4.0409411999999999E-5</v>
      </c>
      <c r="Y118" s="24">
        <v>4.2462569999999899E-5</v>
      </c>
      <c r="Z118" s="24">
        <v>4.4147077999999996E-5</v>
      </c>
      <c r="AA118" s="24">
        <v>4.6215987999999905E-5</v>
      </c>
      <c r="AB118" s="24">
        <v>4.7675363E-5</v>
      </c>
      <c r="AC118" s="24">
        <v>5.02507189999999E-5</v>
      </c>
      <c r="AD118" s="24">
        <v>5.2175354999999999E-5</v>
      </c>
      <c r="AE118" s="24">
        <v>5.4851584000000005E-5</v>
      </c>
    </row>
    <row r="119" spans="1:31" x14ac:dyDescent="0.35">
      <c r="A119" s="28" t="s">
        <v>134</v>
      </c>
      <c r="B119" s="28" t="s">
        <v>76</v>
      </c>
      <c r="C119" s="24">
        <v>5.621471179999999E-2</v>
      </c>
      <c r="D119" s="24">
        <v>0.15370802</v>
      </c>
      <c r="E119" s="24">
        <v>0.13791838300000001</v>
      </c>
      <c r="F119" s="24">
        <v>0.1237731073</v>
      </c>
      <c r="G119" s="24">
        <v>0.365517645</v>
      </c>
      <c r="H119" s="24">
        <v>0.72026161700000002</v>
      </c>
      <c r="I119" s="24">
        <v>1.1425131400000001</v>
      </c>
      <c r="J119" s="24">
        <v>1.31230907</v>
      </c>
      <c r="K119" s="24">
        <v>1.5329640899999999</v>
      </c>
      <c r="L119" s="24">
        <v>1.83821173999999</v>
      </c>
      <c r="M119" s="24">
        <v>3.0821312000000001</v>
      </c>
      <c r="N119" s="24">
        <v>3.2714933099999901</v>
      </c>
      <c r="O119" s="24">
        <v>3.70702405999999</v>
      </c>
      <c r="P119" s="24">
        <v>3.7052144299999998</v>
      </c>
      <c r="Q119" s="24">
        <v>3.71784362</v>
      </c>
      <c r="R119" s="24">
        <v>3.8197655499999899</v>
      </c>
      <c r="S119" s="24">
        <v>3.63014162999999</v>
      </c>
      <c r="T119" s="24">
        <v>3.8102682400000001</v>
      </c>
      <c r="U119" s="24">
        <v>3.8603126099999998</v>
      </c>
      <c r="V119" s="24">
        <v>3.6838065999999898</v>
      </c>
      <c r="W119" s="24">
        <v>3.9480254599999998</v>
      </c>
      <c r="X119" s="24">
        <v>3.9240693199999899</v>
      </c>
      <c r="Y119" s="24">
        <v>3.8287106999999998</v>
      </c>
      <c r="Z119" s="24">
        <v>3.7479656299999999</v>
      </c>
      <c r="AA119" s="24">
        <v>3.9023819499999997</v>
      </c>
      <c r="AB119" s="24">
        <v>4.2666292399999994</v>
      </c>
      <c r="AC119" s="24">
        <v>4.5828757400000004</v>
      </c>
      <c r="AD119" s="24">
        <v>4.1241315600000004</v>
      </c>
      <c r="AE119" s="24">
        <v>3.5432638899999898</v>
      </c>
    </row>
    <row r="122" spans="1:31" x14ac:dyDescent="0.35">
      <c r="A122" s="25" t="s">
        <v>136</v>
      </c>
    </row>
    <row r="123" spans="1:31" x14ac:dyDescent="0.35">
      <c r="A123" s="18" t="s">
        <v>128</v>
      </c>
      <c r="B123" s="18" t="s">
        <v>129</v>
      </c>
      <c r="C123" s="18" t="s">
        <v>80</v>
      </c>
      <c r="D123" s="18" t="s">
        <v>89</v>
      </c>
      <c r="E123" s="18" t="s">
        <v>90</v>
      </c>
      <c r="F123" s="18" t="s">
        <v>91</v>
      </c>
      <c r="G123" s="18" t="s">
        <v>92</v>
      </c>
      <c r="H123" s="18" t="s">
        <v>93</v>
      </c>
      <c r="I123" s="18" t="s">
        <v>94</v>
      </c>
      <c r="J123" s="18" t="s">
        <v>95</v>
      </c>
      <c r="K123" s="18" t="s">
        <v>96</v>
      </c>
      <c r="L123" s="18" t="s">
        <v>97</v>
      </c>
      <c r="M123" s="18" t="s">
        <v>98</v>
      </c>
      <c r="N123" s="18" t="s">
        <v>99</v>
      </c>
      <c r="O123" s="18" t="s">
        <v>100</v>
      </c>
      <c r="P123" s="18" t="s">
        <v>101</v>
      </c>
      <c r="Q123" s="18" t="s">
        <v>102</v>
      </c>
      <c r="R123" s="18" t="s">
        <v>103</v>
      </c>
      <c r="S123" s="18" t="s">
        <v>104</v>
      </c>
      <c r="T123" s="18" t="s">
        <v>105</v>
      </c>
      <c r="U123" s="18" t="s">
        <v>106</v>
      </c>
      <c r="V123" s="18" t="s">
        <v>107</v>
      </c>
      <c r="W123" s="18" t="s">
        <v>108</v>
      </c>
      <c r="X123" s="18" t="s">
        <v>109</v>
      </c>
      <c r="Y123" s="18" t="s">
        <v>110</v>
      </c>
      <c r="Z123" s="18" t="s">
        <v>111</v>
      </c>
      <c r="AA123" s="18" t="s">
        <v>112</v>
      </c>
      <c r="AB123" s="18" t="s">
        <v>113</v>
      </c>
      <c r="AC123" s="18" t="s">
        <v>114</v>
      </c>
      <c r="AD123" s="18" t="s">
        <v>115</v>
      </c>
      <c r="AE123" s="18" t="s">
        <v>116</v>
      </c>
    </row>
    <row r="124" spans="1:31" x14ac:dyDescent="0.35">
      <c r="A124" s="28" t="s">
        <v>40</v>
      </c>
      <c r="B124" s="28" t="s">
        <v>24</v>
      </c>
      <c r="C124" s="24">
        <v>16737.005872198366</v>
      </c>
      <c r="D124" s="24">
        <v>18361.57095190293</v>
      </c>
      <c r="E124" s="24">
        <v>19508.443625068063</v>
      </c>
      <c r="F124" s="24">
        <v>19877.617146373028</v>
      </c>
      <c r="G124" s="24">
        <v>20062.743216372281</v>
      </c>
      <c r="H124" s="24">
        <v>22312.692248839099</v>
      </c>
      <c r="I124" s="24">
        <v>23279.796763859806</v>
      </c>
      <c r="J124" s="24">
        <v>21912.330694322165</v>
      </c>
      <c r="K124" s="24">
        <v>23663.338631994407</v>
      </c>
      <c r="L124" s="24">
        <v>25057.598930627006</v>
      </c>
      <c r="M124" s="24">
        <v>25874.300791721598</v>
      </c>
      <c r="N124" s="24">
        <v>26713.860281886453</v>
      </c>
      <c r="O124" s="24">
        <v>26540.354743054751</v>
      </c>
      <c r="P124" s="24">
        <v>26277.375201772305</v>
      </c>
      <c r="Q124" s="24">
        <v>28710.540967551002</v>
      </c>
      <c r="R124" s="24">
        <v>29388.387546105612</v>
      </c>
      <c r="S124" s="24">
        <v>27089.91539566607</v>
      </c>
      <c r="T124" s="24">
        <v>29052.971100976727</v>
      </c>
      <c r="U124" s="24">
        <v>30877.804021718628</v>
      </c>
      <c r="V124" s="24">
        <v>31962.719049327388</v>
      </c>
      <c r="W124" s="24">
        <v>32852.892940811464</v>
      </c>
      <c r="X124" s="24">
        <v>32633.076196553717</v>
      </c>
      <c r="Y124" s="24">
        <v>32314.974366625778</v>
      </c>
      <c r="Z124" s="24">
        <v>35306.787934097811</v>
      </c>
      <c r="AA124" s="24">
        <v>36000.082191774214</v>
      </c>
      <c r="AB124" s="24">
        <v>33090.649141596004</v>
      </c>
      <c r="AC124" s="24">
        <v>35501.602457808302</v>
      </c>
      <c r="AD124" s="24">
        <v>37705.263845526453</v>
      </c>
      <c r="AE124" s="24">
        <v>38929.369938834585</v>
      </c>
    </row>
    <row r="125" spans="1:31" collapsed="1" x14ac:dyDescent="0.35">
      <c r="A125" s="28" t="s">
        <v>40</v>
      </c>
      <c r="B125" s="28" t="s">
        <v>77</v>
      </c>
      <c r="C125" s="24">
        <v>262.97656909051472</v>
      </c>
      <c r="D125" s="24">
        <v>299.55072123576588</v>
      </c>
      <c r="E125" s="24">
        <v>300.55132849600864</v>
      </c>
      <c r="F125" s="24">
        <v>344.01025346270114</v>
      </c>
      <c r="G125" s="24">
        <v>390.80491647335811</v>
      </c>
      <c r="H125" s="24">
        <v>429.68418126296865</v>
      </c>
      <c r="I125" s="24">
        <v>466.30194752535158</v>
      </c>
      <c r="J125" s="24">
        <v>490.01674362265942</v>
      </c>
      <c r="K125" s="24">
        <v>514.6045145893977</v>
      </c>
      <c r="L125" s="24">
        <v>532.96940488521705</v>
      </c>
      <c r="M125" s="24">
        <v>645.21538500809561</v>
      </c>
      <c r="N125" s="24">
        <v>694.44837303975157</v>
      </c>
      <c r="O125" s="24">
        <v>765.80010557028538</v>
      </c>
      <c r="P125" s="24">
        <v>795.73591196465395</v>
      </c>
      <c r="Q125" s="24">
        <v>804.58747218066378</v>
      </c>
      <c r="R125" s="24">
        <v>802.64582878435999</v>
      </c>
      <c r="S125" s="24">
        <v>800.22451566553025</v>
      </c>
      <c r="T125" s="24">
        <v>800.68301187998486</v>
      </c>
      <c r="U125" s="24">
        <v>805.69413212156178</v>
      </c>
      <c r="V125" s="24">
        <v>805.7001099244344</v>
      </c>
      <c r="W125" s="24">
        <v>807.02504938405639</v>
      </c>
      <c r="X125" s="24">
        <v>808.71880481886774</v>
      </c>
      <c r="Y125" s="24">
        <v>814.36313746678763</v>
      </c>
      <c r="Z125" s="24">
        <v>815.15748167353809</v>
      </c>
      <c r="AA125" s="24">
        <v>816.73847389481125</v>
      </c>
      <c r="AB125" s="24">
        <v>816.03835029436596</v>
      </c>
      <c r="AC125" s="24">
        <v>818.33576045375958</v>
      </c>
      <c r="AD125" s="24">
        <v>815.52715166520954</v>
      </c>
      <c r="AE125" s="24">
        <v>814.79132086598736</v>
      </c>
    </row>
    <row r="126" spans="1:31" collapsed="1" x14ac:dyDescent="0.35">
      <c r="A126" s="28" t="s">
        <v>40</v>
      </c>
      <c r="B126" s="28" t="s">
        <v>78</v>
      </c>
      <c r="C126" s="24">
        <v>223.45233947759831</v>
      </c>
      <c r="D126" s="24">
        <v>254.50411145788345</v>
      </c>
      <c r="E126" s="24">
        <v>255.33036842113663</v>
      </c>
      <c r="F126" s="24">
        <v>292.25167884457073</v>
      </c>
      <c r="G126" s="24">
        <v>332.12678679203901</v>
      </c>
      <c r="H126" s="24">
        <v>364.99117060506205</v>
      </c>
      <c r="I126" s="24">
        <v>396.06357680708049</v>
      </c>
      <c r="J126" s="24">
        <v>416.13892919304823</v>
      </c>
      <c r="K126" s="24">
        <v>437.14097490030423</v>
      </c>
      <c r="L126" s="24">
        <v>452.61487556743526</v>
      </c>
      <c r="M126" s="24">
        <v>548.27760970775739</v>
      </c>
      <c r="N126" s="24">
        <v>590.07593961725274</v>
      </c>
      <c r="O126" s="24">
        <v>650.65739528208871</v>
      </c>
      <c r="P126" s="24">
        <v>675.90313034999224</v>
      </c>
      <c r="Q126" s="24">
        <v>683.41416989779395</v>
      </c>
      <c r="R126" s="24">
        <v>681.97383417105584</v>
      </c>
      <c r="S126" s="24">
        <v>679.6416538891782</v>
      </c>
      <c r="T126" s="24">
        <v>680.00568159270176</v>
      </c>
      <c r="U126" s="24">
        <v>684.60094998042155</v>
      </c>
      <c r="V126" s="24">
        <v>684.31232164630183</v>
      </c>
      <c r="W126" s="24">
        <v>685.38427820443974</v>
      </c>
      <c r="X126" s="24">
        <v>686.91778134512765</v>
      </c>
      <c r="Y126" s="24">
        <v>691.71860447597419</v>
      </c>
      <c r="Z126" s="24">
        <v>692.41718781028567</v>
      </c>
      <c r="AA126" s="24">
        <v>693.98576579713711</v>
      </c>
      <c r="AB126" s="24">
        <v>693.19297118639872</v>
      </c>
      <c r="AC126" s="24">
        <v>694.9926730134481</v>
      </c>
      <c r="AD126" s="24">
        <v>692.56847620245321</v>
      </c>
      <c r="AE126" s="24">
        <v>692.16744849568511</v>
      </c>
    </row>
    <row r="128" spans="1:31" x14ac:dyDescent="0.35">
      <c r="A128" s="18" t="s">
        <v>128</v>
      </c>
      <c r="B128" s="18" t="s">
        <v>129</v>
      </c>
      <c r="C128" s="18" t="s">
        <v>80</v>
      </c>
      <c r="D128" s="18" t="s">
        <v>89</v>
      </c>
      <c r="E128" s="18" t="s">
        <v>90</v>
      </c>
      <c r="F128" s="18" t="s">
        <v>91</v>
      </c>
      <c r="G128" s="18" t="s">
        <v>92</v>
      </c>
      <c r="H128" s="18" t="s">
        <v>93</v>
      </c>
      <c r="I128" s="18" t="s">
        <v>94</v>
      </c>
      <c r="J128" s="18" t="s">
        <v>95</v>
      </c>
      <c r="K128" s="18" t="s">
        <v>96</v>
      </c>
      <c r="L128" s="18" t="s">
        <v>97</v>
      </c>
      <c r="M128" s="18" t="s">
        <v>98</v>
      </c>
      <c r="N128" s="18" t="s">
        <v>99</v>
      </c>
      <c r="O128" s="18" t="s">
        <v>100</v>
      </c>
      <c r="P128" s="18" t="s">
        <v>101</v>
      </c>
      <c r="Q128" s="18" t="s">
        <v>102</v>
      </c>
      <c r="R128" s="18" t="s">
        <v>103</v>
      </c>
      <c r="S128" s="18" t="s">
        <v>104</v>
      </c>
      <c r="T128" s="18" t="s">
        <v>105</v>
      </c>
      <c r="U128" s="18" t="s">
        <v>106</v>
      </c>
      <c r="V128" s="18" t="s">
        <v>107</v>
      </c>
      <c r="W128" s="18" t="s">
        <v>108</v>
      </c>
      <c r="X128" s="18" t="s">
        <v>109</v>
      </c>
      <c r="Y128" s="18" t="s">
        <v>110</v>
      </c>
      <c r="Z128" s="18" t="s">
        <v>111</v>
      </c>
      <c r="AA128" s="18" t="s">
        <v>112</v>
      </c>
      <c r="AB128" s="18" t="s">
        <v>113</v>
      </c>
      <c r="AC128" s="18" t="s">
        <v>114</v>
      </c>
      <c r="AD128" s="18" t="s">
        <v>115</v>
      </c>
      <c r="AE128" s="18" t="s">
        <v>116</v>
      </c>
    </row>
    <row r="129" spans="1:31" x14ac:dyDescent="0.35">
      <c r="A129" s="28" t="s">
        <v>130</v>
      </c>
      <c r="B129" s="28" t="s">
        <v>24</v>
      </c>
      <c r="C129" s="24">
        <v>4800.4032847484305</v>
      </c>
      <c r="D129" s="24">
        <v>5212.4058589667839</v>
      </c>
      <c r="E129" s="24">
        <v>5194.9088455615229</v>
      </c>
      <c r="F129" s="24">
        <v>5255.6580467428048</v>
      </c>
      <c r="G129" s="24">
        <v>5186.6024081967653</v>
      </c>
      <c r="H129" s="24">
        <v>5846.7415621070304</v>
      </c>
      <c r="I129" s="24">
        <v>5921.0777906833046</v>
      </c>
      <c r="J129" s="24">
        <v>5425.2838542986374</v>
      </c>
      <c r="K129" s="24">
        <v>5726.7933521670611</v>
      </c>
      <c r="L129" s="24">
        <v>6225.4269324652214</v>
      </c>
      <c r="M129" s="24">
        <v>6684.9078810829342</v>
      </c>
      <c r="N129" s="24">
        <v>6684.1940720517896</v>
      </c>
      <c r="O129" s="24">
        <v>6781.8192534510799</v>
      </c>
      <c r="P129" s="24">
        <v>6722.0214586255606</v>
      </c>
      <c r="Q129" s="24">
        <v>7600.6684953439499</v>
      </c>
      <c r="R129" s="24">
        <v>7698.1189590671293</v>
      </c>
      <c r="S129" s="24">
        <v>7026.49385371684</v>
      </c>
      <c r="T129" s="24">
        <v>7404.5059321489798</v>
      </c>
      <c r="U129" s="24">
        <v>8066.2343604636399</v>
      </c>
      <c r="V129" s="24">
        <v>8660.1048800175013</v>
      </c>
      <c r="W129" s="24">
        <v>8621.7659614348395</v>
      </c>
      <c r="X129" s="24">
        <v>8721.8629793353193</v>
      </c>
      <c r="Y129" s="24">
        <v>8634.2534428961699</v>
      </c>
      <c r="Z129" s="24">
        <v>9741.2558879491498</v>
      </c>
      <c r="AA129" s="24">
        <v>9797.8062948922507</v>
      </c>
      <c r="AB129" s="24">
        <v>8904.1049318430505</v>
      </c>
      <c r="AC129" s="24">
        <v>9373.1743642649999</v>
      </c>
      <c r="AD129" s="24">
        <v>10184.197061722662</v>
      </c>
      <c r="AE129" s="24">
        <v>10848.098111268038</v>
      </c>
    </row>
    <row r="130" spans="1:31" x14ac:dyDescent="0.35">
      <c r="A130" s="28" t="s">
        <v>130</v>
      </c>
      <c r="B130" s="28" t="s">
        <v>77</v>
      </c>
      <c r="C130" s="24">
        <v>101.93751829075801</v>
      </c>
      <c r="D130" s="24">
        <v>109.9772406539915</v>
      </c>
      <c r="E130" s="24">
        <v>109.06799689131951</v>
      </c>
      <c r="F130" s="24">
        <v>134.26029082155199</v>
      </c>
      <c r="G130" s="24">
        <v>152.53988934355951</v>
      </c>
      <c r="H130" s="24">
        <v>169.50782903623548</v>
      </c>
      <c r="I130" s="24">
        <v>182.12526659345602</v>
      </c>
      <c r="J130" s="24">
        <v>191.81277830708001</v>
      </c>
      <c r="K130" s="24">
        <v>199.94179134082751</v>
      </c>
      <c r="L130" s="24">
        <v>206.57813786220549</v>
      </c>
      <c r="M130" s="24">
        <v>249.93823902297001</v>
      </c>
      <c r="N130" s="24">
        <v>272.92236751079548</v>
      </c>
      <c r="O130" s="24">
        <v>298.99522559452049</v>
      </c>
      <c r="P130" s="24">
        <v>310.13964058494548</v>
      </c>
      <c r="Q130" s="24">
        <v>312.14589843845351</v>
      </c>
      <c r="R130" s="24">
        <v>309.635895786285</v>
      </c>
      <c r="S130" s="24">
        <v>306.94854390525802</v>
      </c>
      <c r="T130" s="24">
        <v>304.89340299129452</v>
      </c>
      <c r="U130" s="24">
        <v>305.10918429946901</v>
      </c>
      <c r="V130" s="24">
        <v>303.36890869140603</v>
      </c>
      <c r="W130" s="24">
        <v>302.26197561263996</v>
      </c>
      <c r="X130" s="24">
        <v>301.07115685272197</v>
      </c>
      <c r="Y130" s="24">
        <v>301.43027140235898</v>
      </c>
      <c r="Z130" s="24">
        <v>300.21863909912099</v>
      </c>
      <c r="AA130" s="24">
        <v>299.11202400445899</v>
      </c>
      <c r="AB130" s="24">
        <v>297.17208244681353</v>
      </c>
      <c r="AC130" s="24">
        <v>296.1909869842525</v>
      </c>
      <c r="AD130" s="24">
        <v>293.27749443054199</v>
      </c>
      <c r="AE130" s="24">
        <v>291.2444403610225</v>
      </c>
    </row>
    <row r="131" spans="1:31" x14ac:dyDescent="0.35">
      <c r="A131" s="28" t="s">
        <v>130</v>
      </c>
      <c r="B131" s="28" t="s">
        <v>78</v>
      </c>
      <c r="C131" s="24">
        <v>86.6350186042785</v>
      </c>
      <c r="D131" s="24">
        <v>93.419925584793006</v>
      </c>
      <c r="E131" s="24">
        <v>92.610807151793992</v>
      </c>
      <c r="F131" s="24">
        <v>114.0675154561995</v>
      </c>
      <c r="G131" s="24">
        <v>129.65347435951199</v>
      </c>
      <c r="H131" s="24">
        <v>144.01349326610551</v>
      </c>
      <c r="I131" s="24">
        <v>154.65513569641098</v>
      </c>
      <c r="J131" s="24">
        <v>162.89636405515651</v>
      </c>
      <c r="K131" s="24">
        <v>169.83162634956798</v>
      </c>
      <c r="L131" s="24">
        <v>175.42174281311</v>
      </c>
      <c r="M131" s="24">
        <v>212.35482403087602</v>
      </c>
      <c r="N131" s="24">
        <v>231.958417854309</v>
      </c>
      <c r="O131" s="24">
        <v>254.043650779724</v>
      </c>
      <c r="P131" s="24">
        <v>263.38298344421349</v>
      </c>
      <c r="Q131" s="24">
        <v>265.07129508209198</v>
      </c>
      <c r="R131" s="24">
        <v>263.0993042402265</v>
      </c>
      <c r="S131" s="24">
        <v>260.65524705505351</v>
      </c>
      <c r="T131" s="24">
        <v>258.886107215881</v>
      </c>
      <c r="U131" s="24">
        <v>259.33940872198298</v>
      </c>
      <c r="V131" s="24">
        <v>257.72656263923602</v>
      </c>
      <c r="W131" s="24">
        <v>256.68077504873247</v>
      </c>
      <c r="X131" s="24">
        <v>255.7627967882155</v>
      </c>
      <c r="Y131" s="24">
        <v>255.898697338104</v>
      </c>
      <c r="Z131" s="24">
        <v>254.99706091308551</v>
      </c>
      <c r="AA131" s="24">
        <v>254.23527355194051</v>
      </c>
      <c r="AB131" s="24">
        <v>252.47922793579099</v>
      </c>
      <c r="AC131" s="24">
        <v>251.566437961578</v>
      </c>
      <c r="AD131" s="24">
        <v>248.95189493179302</v>
      </c>
      <c r="AE131" s="24">
        <v>247.36596530914301</v>
      </c>
    </row>
    <row r="133" spans="1:31" x14ac:dyDescent="0.35">
      <c r="A133" s="18" t="s">
        <v>128</v>
      </c>
      <c r="B133" s="18" t="s">
        <v>129</v>
      </c>
      <c r="C133" s="18" t="s">
        <v>80</v>
      </c>
      <c r="D133" s="18" t="s">
        <v>89</v>
      </c>
      <c r="E133" s="18" t="s">
        <v>90</v>
      </c>
      <c r="F133" s="18" t="s">
        <v>91</v>
      </c>
      <c r="G133" s="18" t="s">
        <v>92</v>
      </c>
      <c r="H133" s="18" t="s">
        <v>93</v>
      </c>
      <c r="I133" s="18" t="s">
        <v>94</v>
      </c>
      <c r="J133" s="18" t="s">
        <v>95</v>
      </c>
      <c r="K133" s="18" t="s">
        <v>96</v>
      </c>
      <c r="L133" s="18" t="s">
        <v>97</v>
      </c>
      <c r="M133" s="18" t="s">
        <v>98</v>
      </c>
      <c r="N133" s="18" t="s">
        <v>99</v>
      </c>
      <c r="O133" s="18" t="s">
        <v>100</v>
      </c>
      <c r="P133" s="18" t="s">
        <v>101</v>
      </c>
      <c r="Q133" s="18" t="s">
        <v>102</v>
      </c>
      <c r="R133" s="18" t="s">
        <v>103</v>
      </c>
      <c r="S133" s="18" t="s">
        <v>104</v>
      </c>
      <c r="T133" s="18" t="s">
        <v>105</v>
      </c>
      <c r="U133" s="18" t="s">
        <v>106</v>
      </c>
      <c r="V133" s="18" t="s">
        <v>107</v>
      </c>
      <c r="W133" s="18" t="s">
        <v>108</v>
      </c>
      <c r="X133" s="18" t="s">
        <v>109</v>
      </c>
      <c r="Y133" s="18" t="s">
        <v>110</v>
      </c>
      <c r="Z133" s="18" t="s">
        <v>111</v>
      </c>
      <c r="AA133" s="18" t="s">
        <v>112</v>
      </c>
      <c r="AB133" s="18" t="s">
        <v>113</v>
      </c>
      <c r="AC133" s="18" t="s">
        <v>114</v>
      </c>
      <c r="AD133" s="18" t="s">
        <v>115</v>
      </c>
      <c r="AE133" s="18" t="s">
        <v>116</v>
      </c>
    </row>
    <row r="134" spans="1:31" x14ac:dyDescent="0.35">
      <c r="A134" s="28" t="s">
        <v>131</v>
      </c>
      <c r="B134" s="28" t="s">
        <v>24</v>
      </c>
      <c r="C134" s="24">
        <v>5374.2791227945081</v>
      </c>
      <c r="D134" s="24">
        <v>5906.0531107371316</v>
      </c>
      <c r="E134" s="24">
        <v>6042.3739439210294</v>
      </c>
      <c r="F134" s="24">
        <v>5947.9487732576008</v>
      </c>
      <c r="G134" s="24">
        <v>6122.8462699172651</v>
      </c>
      <c r="H134" s="24">
        <v>6640.8798942409612</v>
      </c>
      <c r="I134" s="24">
        <v>6821.615983841155</v>
      </c>
      <c r="J134" s="24">
        <v>5861.7431378427145</v>
      </c>
      <c r="K134" s="24">
        <v>6490.5234251388865</v>
      </c>
      <c r="L134" s="24">
        <v>6871.0109454739095</v>
      </c>
      <c r="M134" s="24">
        <v>7419.6267858068468</v>
      </c>
      <c r="N134" s="24">
        <v>7537.6798094343021</v>
      </c>
      <c r="O134" s="24">
        <v>7431.5401713947449</v>
      </c>
      <c r="P134" s="24">
        <v>7706.3452008092836</v>
      </c>
      <c r="Q134" s="24">
        <v>8403.2251379478294</v>
      </c>
      <c r="R134" s="24">
        <v>8624.6550675588296</v>
      </c>
      <c r="S134" s="24">
        <v>7452.3218265216256</v>
      </c>
      <c r="T134" s="24">
        <v>8297.4802027510596</v>
      </c>
      <c r="U134" s="24">
        <v>8814.7777915220213</v>
      </c>
      <c r="V134" s="24">
        <v>9478.5346181190107</v>
      </c>
      <c r="W134" s="24">
        <v>9602.8197636739606</v>
      </c>
      <c r="X134" s="24">
        <v>9461.3415373385706</v>
      </c>
      <c r="Y134" s="24">
        <v>9792.0315717460398</v>
      </c>
      <c r="Z134" s="24">
        <v>10630.40550568853</v>
      </c>
      <c r="AA134" s="24">
        <v>10893.914554180119</v>
      </c>
      <c r="AB134" s="24">
        <v>9401.0252096466902</v>
      </c>
      <c r="AC134" s="24">
        <v>10467.09700338195</v>
      </c>
      <c r="AD134" s="24">
        <v>11080.88631756295</v>
      </c>
      <c r="AE134" s="24">
        <v>11897.353201396039</v>
      </c>
    </row>
    <row r="135" spans="1:31" x14ac:dyDescent="0.35">
      <c r="A135" s="28" t="s">
        <v>131</v>
      </c>
      <c r="B135" s="28" t="s">
        <v>77</v>
      </c>
      <c r="C135" s="24">
        <v>40.129011749863601</v>
      </c>
      <c r="D135" s="24">
        <v>39.978450250625606</v>
      </c>
      <c r="E135" s="24">
        <v>39.566428959846498</v>
      </c>
      <c r="F135" s="24">
        <v>45.253609483957248</v>
      </c>
      <c r="G135" s="24">
        <v>56.524814504146505</v>
      </c>
      <c r="H135" s="24">
        <v>63.2809672422405</v>
      </c>
      <c r="I135" s="24">
        <v>71.106483218192992</v>
      </c>
      <c r="J135" s="24">
        <v>74.979217485427512</v>
      </c>
      <c r="K135" s="24">
        <v>79.179448719024492</v>
      </c>
      <c r="L135" s="24">
        <v>82.322097897529503</v>
      </c>
      <c r="M135" s="24">
        <v>105.3549321012495</v>
      </c>
      <c r="N135" s="24">
        <v>110.905247006416</v>
      </c>
      <c r="O135" s="24">
        <v>123.2440787315365</v>
      </c>
      <c r="P135" s="24">
        <v>128.283803725719</v>
      </c>
      <c r="Q135" s="24">
        <v>129.4651812286375</v>
      </c>
      <c r="R135" s="24">
        <v>128.87784831523851</v>
      </c>
      <c r="S135" s="24">
        <v>128.642426280975</v>
      </c>
      <c r="T135" s="24">
        <v>128.89975334167451</v>
      </c>
      <c r="U135" s="24">
        <v>129.812880111694</v>
      </c>
      <c r="V135" s="24">
        <v>129.42079256248451</v>
      </c>
      <c r="W135" s="24">
        <v>128.85686161613449</v>
      </c>
      <c r="X135" s="24">
        <v>128.46540140628801</v>
      </c>
      <c r="Y135" s="24">
        <v>129.0406216335295</v>
      </c>
      <c r="Z135" s="24">
        <v>128.78478056156601</v>
      </c>
      <c r="AA135" s="24">
        <v>128.57763801407799</v>
      </c>
      <c r="AB135" s="24">
        <v>128.13142711639401</v>
      </c>
      <c r="AC135" s="24">
        <v>127.80537407684299</v>
      </c>
      <c r="AD135" s="24">
        <v>126.7827459621425</v>
      </c>
      <c r="AE135" s="24">
        <v>126.15312987327549</v>
      </c>
    </row>
    <row r="136" spans="1:31" x14ac:dyDescent="0.35">
      <c r="A136" s="28" t="s">
        <v>131</v>
      </c>
      <c r="B136" s="28" t="s">
        <v>78</v>
      </c>
      <c r="C136" s="24">
        <v>34.094651510715451</v>
      </c>
      <c r="D136" s="24">
        <v>33.961425375938404</v>
      </c>
      <c r="E136" s="24">
        <v>33.626249127388</v>
      </c>
      <c r="F136" s="24">
        <v>38.432674636244755</v>
      </c>
      <c r="G136" s="24">
        <v>48.043124651908855</v>
      </c>
      <c r="H136" s="24">
        <v>53.769977196692999</v>
      </c>
      <c r="I136" s="24">
        <v>60.413792987823001</v>
      </c>
      <c r="J136" s="24">
        <v>63.687027246057497</v>
      </c>
      <c r="K136" s="24">
        <v>67.2731491088865</v>
      </c>
      <c r="L136" s="24">
        <v>69.902973384857006</v>
      </c>
      <c r="M136" s="24">
        <v>89.498896744787501</v>
      </c>
      <c r="N136" s="24">
        <v>94.239347496985999</v>
      </c>
      <c r="O136" s="24">
        <v>104.72762820243801</v>
      </c>
      <c r="P136" s="24">
        <v>108.93059532165499</v>
      </c>
      <c r="Q136" s="24">
        <v>110.008620586395</v>
      </c>
      <c r="R136" s="24">
        <v>109.536499094009</v>
      </c>
      <c r="S136" s="24">
        <v>109.297426280975</v>
      </c>
      <c r="T136" s="24">
        <v>109.470802812576</v>
      </c>
      <c r="U136" s="24">
        <v>110.23371015357949</v>
      </c>
      <c r="V136" s="24">
        <v>109.94895229125</v>
      </c>
      <c r="W136" s="24">
        <v>109.4415964007375</v>
      </c>
      <c r="X136" s="24">
        <v>109.14777633666949</v>
      </c>
      <c r="Y136" s="24">
        <v>109.65177184295649</v>
      </c>
      <c r="Z136" s="24">
        <v>109.439779539108</v>
      </c>
      <c r="AA136" s="24">
        <v>109.158723498106</v>
      </c>
      <c r="AB136" s="24">
        <v>108.8375268936155</v>
      </c>
      <c r="AC136" s="24">
        <v>108.497043685913</v>
      </c>
      <c r="AD136" s="24">
        <v>107.68594676971401</v>
      </c>
      <c r="AE136" s="24">
        <v>107.17860377883899</v>
      </c>
    </row>
    <row r="138" spans="1:31" x14ac:dyDescent="0.35">
      <c r="A138" s="18" t="s">
        <v>128</v>
      </c>
      <c r="B138" s="18" t="s">
        <v>129</v>
      </c>
      <c r="C138" s="18" t="s">
        <v>80</v>
      </c>
      <c r="D138" s="18" t="s">
        <v>89</v>
      </c>
      <c r="E138" s="18" t="s">
        <v>90</v>
      </c>
      <c r="F138" s="18" t="s">
        <v>91</v>
      </c>
      <c r="G138" s="18" t="s">
        <v>92</v>
      </c>
      <c r="H138" s="18" t="s">
        <v>93</v>
      </c>
      <c r="I138" s="18" t="s">
        <v>94</v>
      </c>
      <c r="J138" s="18" t="s">
        <v>95</v>
      </c>
      <c r="K138" s="18" t="s">
        <v>96</v>
      </c>
      <c r="L138" s="18" t="s">
        <v>97</v>
      </c>
      <c r="M138" s="18" t="s">
        <v>98</v>
      </c>
      <c r="N138" s="18" t="s">
        <v>99</v>
      </c>
      <c r="O138" s="18" t="s">
        <v>100</v>
      </c>
      <c r="P138" s="18" t="s">
        <v>101</v>
      </c>
      <c r="Q138" s="18" t="s">
        <v>102</v>
      </c>
      <c r="R138" s="18" t="s">
        <v>103</v>
      </c>
      <c r="S138" s="18" t="s">
        <v>104</v>
      </c>
      <c r="T138" s="18" t="s">
        <v>105</v>
      </c>
      <c r="U138" s="18" t="s">
        <v>106</v>
      </c>
      <c r="V138" s="18" t="s">
        <v>107</v>
      </c>
      <c r="W138" s="18" t="s">
        <v>108</v>
      </c>
      <c r="X138" s="18" t="s">
        <v>109</v>
      </c>
      <c r="Y138" s="18" t="s">
        <v>110</v>
      </c>
      <c r="Z138" s="18" t="s">
        <v>111</v>
      </c>
      <c r="AA138" s="18" t="s">
        <v>112</v>
      </c>
      <c r="AB138" s="18" t="s">
        <v>113</v>
      </c>
      <c r="AC138" s="18" t="s">
        <v>114</v>
      </c>
      <c r="AD138" s="18" t="s">
        <v>115</v>
      </c>
      <c r="AE138" s="18" t="s">
        <v>116</v>
      </c>
    </row>
    <row r="139" spans="1:31" x14ac:dyDescent="0.35">
      <c r="A139" s="28" t="s">
        <v>132</v>
      </c>
      <c r="B139" s="28" t="s">
        <v>24</v>
      </c>
      <c r="C139" s="24">
        <v>3879.755637481916</v>
      </c>
      <c r="D139" s="24">
        <v>4388.1139443044103</v>
      </c>
      <c r="E139" s="24">
        <v>5245.1200955610784</v>
      </c>
      <c r="F139" s="24">
        <v>5684.2844290106768</v>
      </c>
      <c r="G139" s="24">
        <v>5889.8067300601861</v>
      </c>
      <c r="H139" s="24">
        <v>6804.8803642239336</v>
      </c>
      <c r="I139" s="24">
        <v>7385.9102550358739</v>
      </c>
      <c r="J139" s="24">
        <v>7562.8858194003642</v>
      </c>
      <c r="K139" s="24">
        <v>8188.1129773216571</v>
      </c>
      <c r="L139" s="24">
        <v>8601.6107075868003</v>
      </c>
      <c r="M139" s="24">
        <v>8357.9111188760307</v>
      </c>
      <c r="N139" s="24">
        <v>8917.7816761367267</v>
      </c>
      <c r="O139" s="24">
        <v>8789.5547700480492</v>
      </c>
      <c r="P139" s="24">
        <v>8438.7924073762024</v>
      </c>
      <c r="Q139" s="24">
        <v>9099.4260956919898</v>
      </c>
      <c r="R139" s="24">
        <v>9276.7512864581786</v>
      </c>
      <c r="S139" s="24">
        <v>8934.042585159923</v>
      </c>
      <c r="T139" s="24">
        <v>9458.720499544499</v>
      </c>
      <c r="U139" s="24">
        <v>9985.5605059891404</v>
      </c>
      <c r="V139" s="24">
        <v>9741.7848708987112</v>
      </c>
      <c r="W139" s="24">
        <v>10367.82122897238</v>
      </c>
      <c r="X139" s="24">
        <v>10261.444529252931</v>
      </c>
      <c r="Y139" s="24">
        <v>9855.1068380985489</v>
      </c>
      <c r="Z139" s="24">
        <v>10657.408576969359</v>
      </c>
      <c r="AA139" s="24">
        <v>10830.867662838611</v>
      </c>
      <c r="AB139" s="24">
        <v>10463.72955212924</v>
      </c>
      <c r="AC139" s="24">
        <v>11087.19948208968</v>
      </c>
      <c r="AD139" s="24">
        <v>11715.64756117172</v>
      </c>
      <c r="AE139" s="24">
        <v>11391.632398361129</v>
      </c>
    </row>
    <row r="140" spans="1:31" x14ac:dyDescent="0.35">
      <c r="A140" s="28" t="s">
        <v>132</v>
      </c>
      <c r="B140" s="28" t="s">
        <v>77</v>
      </c>
      <c r="C140" s="24">
        <v>59.501550486564497</v>
      </c>
      <c r="D140" s="24">
        <v>68.459818024157997</v>
      </c>
      <c r="E140" s="24">
        <v>68.611890002012004</v>
      </c>
      <c r="F140" s="24">
        <v>78.508514387607505</v>
      </c>
      <c r="G140" s="24">
        <v>92.24176395618899</v>
      </c>
      <c r="H140" s="24">
        <v>101.15580622935251</v>
      </c>
      <c r="I140" s="24">
        <v>111.82341026878349</v>
      </c>
      <c r="J140" s="24">
        <v>117.955077552795</v>
      </c>
      <c r="K140" s="24">
        <v>125.847013887405</v>
      </c>
      <c r="L140" s="24">
        <v>132.58533654594402</v>
      </c>
      <c r="M140" s="24">
        <v>173.39938899850799</v>
      </c>
      <c r="N140" s="24">
        <v>191.85981382346151</v>
      </c>
      <c r="O140" s="24">
        <v>221.105856595516</v>
      </c>
      <c r="P140" s="24">
        <v>231.91044986391051</v>
      </c>
      <c r="Q140" s="24">
        <v>236.12687905550001</v>
      </c>
      <c r="R140" s="24">
        <v>236.90379482316951</v>
      </c>
      <c r="S140" s="24">
        <v>237.04418101549149</v>
      </c>
      <c r="T140" s="24">
        <v>238.2916925516125</v>
      </c>
      <c r="U140" s="24">
        <v>240.8855801429745</v>
      </c>
      <c r="V140" s="24">
        <v>242.388481876969</v>
      </c>
      <c r="W140" s="24">
        <v>244.1818309185505</v>
      </c>
      <c r="X140" s="24">
        <v>246.40425610542252</v>
      </c>
      <c r="Y140" s="24">
        <v>249.3835948991775</v>
      </c>
      <c r="Z140" s="24">
        <v>250.75515566253651</v>
      </c>
      <c r="AA140" s="24">
        <v>252.39520735168452</v>
      </c>
      <c r="AB140" s="24">
        <v>253.03850610351552</v>
      </c>
      <c r="AC140" s="24">
        <v>254.82431317138648</v>
      </c>
      <c r="AD140" s="24">
        <v>255.056536083221</v>
      </c>
      <c r="AE140" s="24">
        <v>255.57056301164602</v>
      </c>
    </row>
    <row r="141" spans="1:31" x14ac:dyDescent="0.35">
      <c r="A141" s="28" t="s">
        <v>132</v>
      </c>
      <c r="B141" s="28" t="s">
        <v>78</v>
      </c>
      <c r="C141" s="24">
        <v>50.554485629081498</v>
      </c>
      <c r="D141" s="24">
        <v>58.164647802352498</v>
      </c>
      <c r="E141" s="24">
        <v>58.314810032844498</v>
      </c>
      <c r="F141" s="24">
        <v>66.698414750098991</v>
      </c>
      <c r="G141" s="24">
        <v>78.359163936137989</v>
      </c>
      <c r="H141" s="24">
        <v>85.901665832996002</v>
      </c>
      <c r="I141" s="24">
        <v>94.991615188598502</v>
      </c>
      <c r="J141" s="24">
        <v>100.15690284013701</v>
      </c>
      <c r="K141" s="24">
        <v>106.866499212265</v>
      </c>
      <c r="L141" s="24">
        <v>112.62440154552449</v>
      </c>
      <c r="M141" s="24">
        <v>147.38505438709251</v>
      </c>
      <c r="N141" s="24">
        <v>163.02479942798601</v>
      </c>
      <c r="O141" s="24">
        <v>187.88952145498951</v>
      </c>
      <c r="P141" s="24">
        <v>197.03888363552051</v>
      </c>
      <c r="Q141" s="24">
        <v>200.56275045323349</v>
      </c>
      <c r="R141" s="24">
        <v>201.24125085067749</v>
      </c>
      <c r="S141" s="24">
        <v>201.32967080116248</v>
      </c>
      <c r="T141" s="24">
        <v>202.42982358026498</v>
      </c>
      <c r="U141" s="24">
        <v>204.64640368533099</v>
      </c>
      <c r="V141" s="24">
        <v>205.791430110931</v>
      </c>
      <c r="W141" s="24">
        <v>207.39451578712448</v>
      </c>
      <c r="X141" s="24">
        <v>209.27178845787</v>
      </c>
      <c r="Y141" s="24">
        <v>211.92123949241599</v>
      </c>
      <c r="Z141" s="24">
        <v>212.96352169561351</v>
      </c>
      <c r="AA141" s="24">
        <v>214.51152391242948</v>
      </c>
      <c r="AB141" s="24">
        <v>214.95249702596649</v>
      </c>
      <c r="AC141" s="24">
        <v>216.37630028915399</v>
      </c>
      <c r="AD141" s="24">
        <v>216.6968592453</v>
      </c>
      <c r="AE141" s="24">
        <v>217.18842708778348</v>
      </c>
    </row>
    <row r="143" spans="1:31" x14ac:dyDescent="0.35">
      <c r="A143" s="18" t="s">
        <v>128</v>
      </c>
      <c r="B143" s="18" t="s">
        <v>129</v>
      </c>
      <c r="C143" s="18" t="s">
        <v>80</v>
      </c>
      <c r="D143" s="18" t="s">
        <v>89</v>
      </c>
      <c r="E143" s="18" t="s">
        <v>90</v>
      </c>
      <c r="F143" s="18" t="s">
        <v>91</v>
      </c>
      <c r="G143" s="18" t="s">
        <v>92</v>
      </c>
      <c r="H143" s="18" t="s">
        <v>93</v>
      </c>
      <c r="I143" s="18" t="s">
        <v>94</v>
      </c>
      <c r="J143" s="18" t="s">
        <v>95</v>
      </c>
      <c r="K143" s="18" t="s">
        <v>96</v>
      </c>
      <c r="L143" s="18" t="s">
        <v>97</v>
      </c>
      <c r="M143" s="18" t="s">
        <v>98</v>
      </c>
      <c r="N143" s="18" t="s">
        <v>99</v>
      </c>
      <c r="O143" s="18" t="s">
        <v>100</v>
      </c>
      <c r="P143" s="18" t="s">
        <v>101</v>
      </c>
      <c r="Q143" s="18" t="s">
        <v>102</v>
      </c>
      <c r="R143" s="18" t="s">
        <v>103</v>
      </c>
      <c r="S143" s="18" t="s">
        <v>104</v>
      </c>
      <c r="T143" s="18" t="s">
        <v>105</v>
      </c>
      <c r="U143" s="18" t="s">
        <v>106</v>
      </c>
      <c r="V143" s="18" t="s">
        <v>107</v>
      </c>
      <c r="W143" s="18" t="s">
        <v>108</v>
      </c>
      <c r="X143" s="18" t="s">
        <v>109</v>
      </c>
      <c r="Y143" s="18" t="s">
        <v>110</v>
      </c>
      <c r="Z143" s="18" t="s">
        <v>111</v>
      </c>
      <c r="AA143" s="18" t="s">
        <v>112</v>
      </c>
      <c r="AB143" s="18" t="s">
        <v>113</v>
      </c>
      <c r="AC143" s="18" t="s">
        <v>114</v>
      </c>
      <c r="AD143" s="18" t="s">
        <v>115</v>
      </c>
      <c r="AE143" s="18" t="s">
        <v>116</v>
      </c>
    </row>
    <row r="144" spans="1:31" x14ac:dyDescent="0.35">
      <c r="A144" s="28" t="s">
        <v>133</v>
      </c>
      <c r="B144" s="28" t="s">
        <v>24</v>
      </c>
      <c r="C144" s="24">
        <v>2452.8377436354422</v>
      </c>
      <c r="D144" s="24">
        <v>2621.3873504153739</v>
      </c>
      <c r="E144" s="24">
        <v>2781.4575664453541</v>
      </c>
      <c r="F144" s="24">
        <v>2739.5430592054881</v>
      </c>
      <c r="G144" s="24">
        <v>2624.436528414044</v>
      </c>
      <c r="H144" s="24">
        <v>2761.5876382969559</v>
      </c>
      <c r="I144" s="24">
        <v>2888.8980438429771</v>
      </c>
      <c r="J144" s="24">
        <v>2806.4625142423592</v>
      </c>
      <c r="K144" s="24">
        <v>2998.6786494714333</v>
      </c>
      <c r="L144" s="24">
        <v>3092.5954198521908</v>
      </c>
      <c r="M144" s="24">
        <v>3145.1460149802861</v>
      </c>
      <c r="N144" s="24">
        <v>3295.7861862715008</v>
      </c>
      <c r="O144" s="24">
        <v>3255.7425606855008</v>
      </c>
      <c r="P144" s="24">
        <v>3139.5859803429598</v>
      </c>
      <c r="Q144" s="24">
        <v>3316.4955346971919</v>
      </c>
      <c r="R144" s="24">
        <v>3492.4901147498549</v>
      </c>
      <c r="S144" s="24">
        <v>3386.5921642987691</v>
      </c>
      <c r="T144" s="24">
        <v>3597.4960551511958</v>
      </c>
      <c r="U144" s="24">
        <v>3706.7025338566336</v>
      </c>
      <c r="V144" s="24">
        <v>3776.2267476095399</v>
      </c>
      <c r="W144" s="24">
        <v>3942.2149393331201</v>
      </c>
      <c r="X144" s="24">
        <v>3867.53544858021</v>
      </c>
      <c r="Y144" s="24">
        <v>3725.06989493637</v>
      </c>
      <c r="Z144" s="24">
        <v>3944.3171096092001</v>
      </c>
      <c r="AA144" s="24">
        <v>4139.1353118931102</v>
      </c>
      <c r="AB144" s="24">
        <v>3991.4895721565999</v>
      </c>
      <c r="AC144" s="24">
        <v>4238.2438821544802</v>
      </c>
      <c r="AD144" s="24">
        <v>4375.4939964341502</v>
      </c>
      <c r="AE144" s="24">
        <v>4443.1367533211596</v>
      </c>
    </row>
    <row r="145" spans="1:31" x14ac:dyDescent="0.35">
      <c r="A145" s="28" t="s">
        <v>133</v>
      </c>
      <c r="B145" s="28" t="s">
        <v>77</v>
      </c>
      <c r="C145" s="24">
        <v>54.489013787984497</v>
      </c>
      <c r="D145" s="24">
        <v>74.271387097700995</v>
      </c>
      <c r="E145" s="24">
        <v>76.595767834871992</v>
      </c>
      <c r="F145" s="24">
        <v>78.32831394243199</v>
      </c>
      <c r="G145" s="24">
        <v>80.737998538016996</v>
      </c>
      <c r="H145" s="24">
        <v>85.764128424167495</v>
      </c>
      <c r="I145" s="24">
        <v>90.069697305679</v>
      </c>
      <c r="J145" s="24">
        <v>93.647620222091504</v>
      </c>
      <c r="K145" s="24">
        <v>97.420610807418498</v>
      </c>
      <c r="L145" s="24">
        <v>98.825607419967511</v>
      </c>
      <c r="M145" s="24">
        <v>100.61601062464699</v>
      </c>
      <c r="N145" s="24">
        <v>102.1869641026255</v>
      </c>
      <c r="O145" s="24">
        <v>104.28836004137951</v>
      </c>
      <c r="P145" s="24">
        <v>106.57269722270949</v>
      </c>
      <c r="Q145" s="24">
        <v>108.03674351739851</v>
      </c>
      <c r="R145" s="24">
        <v>108.7207242202755</v>
      </c>
      <c r="S145" s="24">
        <v>109.3607887787815</v>
      </c>
      <c r="T145" s="24">
        <v>110.66708764648399</v>
      </c>
      <c r="U145" s="24">
        <v>112.100772344112</v>
      </c>
      <c r="V145" s="24">
        <v>112.9599516816135</v>
      </c>
      <c r="W145" s="24">
        <v>114.367786460876</v>
      </c>
      <c r="X145" s="24">
        <v>115.6258201043605</v>
      </c>
      <c r="Y145" s="24">
        <v>117.48507913255649</v>
      </c>
      <c r="Z145" s="24">
        <v>118.64528164973851</v>
      </c>
      <c r="AA145" s="24">
        <v>120.1415748593805</v>
      </c>
      <c r="AB145" s="24">
        <v>121.4696444559095</v>
      </c>
      <c r="AC145" s="24">
        <v>123.5176814795135</v>
      </c>
      <c r="AD145" s="24">
        <v>124.739099971771</v>
      </c>
      <c r="AE145" s="24">
        <v>126.4256627273555</v>
      </c>
    </row>
    <row r="146" spans="1:31" x14ac:dyDescent="0.35">
      <c r="A146" s="28" t="s">
        <v>133</v>
      </c>
      <c r="B146" s="28" t="s">
        <v>78</v>
      </c>
      <c r="C146" s="24">
        <v>46.288033924102749</v>
      </c>
      <c r="D146" s="24">
        <v>63.130887530326504</v>
      </c>
      <c r="E146" s="24">
        <v>65.078052277087991</v>
      </c>
      <c r="F146" s="24">
        <v>66.546949158668497</v>
      </c>
      <c r="G146" s="24">
        <v>68.625473732947995</v>
      </c>
      <c r="H146" s="24">
        <v>72.827083997726007</v>
      </c>
      <c r="I146" s="24">
        <v>76.511372804164495</v>
      </c>
      <c r="J146" s="24">
        <v>79.521735031604507</v>
      </c>
      <c r="K146" s="24">
        <v>82.787275354385002</v>
      </c>
      <c r="L146" s="24">
        <v>83.914232688903496</v>
      </c>
      <c r="M146" s="24">
        <v>85.520625191688495</v>
      </c>
      <c r="N146" s="24">
        <v>86.775784336566502</v>
      </c>
      <c r="O146" s="24">
        <v>88.567025122642505</v>
      </c>
      <c r="P146" s="24">
        <v>90.549197535514494</v>
      </c>
      <c r="Q146" s="24">
        <v>91.793743834495501</v>
      </c>
      <c r="R146" s="24">
        <v>92.370549365996993</v>
      </c>
      <c r="S146" s="24">
        <v>92.865509157180497</v>
      </c>
      <c r="T146" s="24">
        <v>93.994797730445498</v>
      </c>
      <c r="U146" s="24">
        <v>95.281797240495507</v>
      </c>
      <c r="V146" s="24">
        <v>95.92645141685</v>
      </c>
      <c r="W146" s="24">
        <v>97.131201211452009</v>
      </c>
      <c r="X146" s="24">
        <v>98.168354318618498</v>
      </c>
      <c r="Y146" s="24">
        <v>99.789895584583007</v>
      </c>
      <c r="Z146" s="24">
        <v>100.78767586135849</v>
      </c>
      <c r="AA146" s="24">
        <v>102.0503500990865</v>
      </c>
      <c r="AB146" s="24">
        <v>103.14555398940999</v>
      </c>
      <c r="AC146" s="24">
        <v>104.963311340332</v>
      </c>
      <c r="AD146" s="24">
        <v>105.9130999145505</v>
      </c>
      <c r="AE146" s="24">
        <v>107.361977489471</v>
      </c>
    </row>
    <row r="148" spans="1:31" x14ac:dyDescent="0.35">
      <c r="A148" s="18" t="s">
        <v>128</v>
      </c>
      <c r="B148" s="18" t="s">
        <v>129</v>
      </c>
      <c r="C148" s="18" t="s">
        <v>80</v>
      </c>
      <c r="D148" s="18" t="s">
        <v>89</v>
      </c>
      <c r="E148" s="18" t="s">
        <v>90</v>
      </c>
      <c r="F148" s="18" t="s">
        <v>91</v>
      </c>
      <c r="G148" s="18" t="s">
        <v>92</v>
      </c>
      <c r="H148" s="18" t="s">
        <v>93</v>
      </c>
      <c r="I148" s="18" t="s">
        <v>94</v>
      </c>
      <c r="J148" s="18" t="s">
        <v>95</v>
      </c>
      <c r="K148" s="18" t="s">
        <v>96</v>
      </c>
      <c r="L148" s="18" t="s">
        <v>97</v>
      </c>
      <c r="M148" s="18" t="s">
        <v>98</v>
      </c>
      <c r="N148" s="18" t="s">
        <v>99</v>
      </c>
      <c r="O148" s="18" t="s">
        <v>100</v>
      </c>
      <c r="P148" s="18" t="s">
        <v>101</v>
      </c>
      <c r="Q148" s="18" t="s">
        <v>102</v>
      </c>
      <c r="R148" s="18" t="s">
        <v>103</v>
      </c>
      <c r="S148" s="18" t="s">
        <v>104</v>
      </c>
      <c r="T148" s="18" t="s">
        <v>105</v>
      </c>
      <c r="U148" s="18" t="s">
        <v>106</v>
      </c>
      <c r="V148" s="18" t="s">
        <v>107</v>
      </c>
      <c r="W148" s="18" t="s">
        <v>108</v>
      </c>
      <c r="X148" s="18" t="s">
        <v>109</v>
      </c>
      <c r="Y148" s="18" t="s">
        <v>110</v>
      </c>
      <c r="Z148" s="18" t="s">
        <v>111</v>
      </c>
      <c r="AA148" s="18" t="s">
        <v>112</v>
      </c>
      <c r="AB148" s="18" t="s">
        <v>113</v>
      </c>
      <c r="AC148" s="18" t="s">
        <v>114</v>
      </c>
      <c r="AD148" s="18" t="s">
        <v>115</v>
      </c>
      <c r="AE148" s="18" t="s">
        <v>116</v>
      </c>
    </row>
    <row r="149" spans="1:31" x14ac:dyDescent="0.35">
      <c r="A149" s="28" t="s">
        <v>134</v>
      </c>
      <c r="B149" s="28" t="s">
        <v>24</v>
      </c>
      <c r="C149" s="24">
        <v>229.73008353806816</v>
      </c>
      <c r="D149" s="24">
        <v>233.61068747923119</v>
      </c>
      <c r="E149" s="24">
        <v>244.58317357907671</v>
      </c>
      <c r="F149" s="24">
        <v>250.18283815646072</v>
      </c>
      <c r="G149" s="24">
        <v>239.05127978401921</v>
      </c>
      <c r="H149" s="24">
        <v>258.60278997022021</v>
      </c>
      <c r="I149" s="24">
        <v>262.2946904564954</v>
      </c>
      <c r="J149" s="24">
        <v>255.95536853808571</v>
      </c>
      <c r="K149" s="24">
        <v>259.23022789537208</v>
      </c>
      <c r="L149" s="24">
        <v>266.95492524888448</v>
      </c>
      <c r="M149" s="24">
        <v>266.70899097549909</v>
      </c>
      <c r="N149" s="24">
        <v>278.4185379921318</v>
      </c>
      <c r="O149" s="24">
        <v>281.69798747537629</v>
      </c>
      <c r="P149" s="24">
        <v>270.63015461830361</v>
      </c>
      <c r="Q149" s="24">
        <v>290.72570387004185</v>
      </c>
      <c r="R149" s="24">
        <v>296.37211827162281</v>
      </c>
      <c r="S149" s="24">
        <v>290.46496596890802</v>
      </c>
      <c r="T149" s="24">
        <v>294.76841138099456</v>
      </c>
      <c r="U149" s="24">
        <v>304.52882988719222</v>
      </c>
      <c r="V149" s="24">
        <v>306.067932682623</v>
      </c>
      <c r="W149" s="24">
        <v>318.27104739715929</v>
      </c>
      <c r="X149" s="24">
        <v>320.89170204668727</v>
      </c>
      <c r="Y149" s="24">
        <v>308.51261894865132</v>
      </c>
      <c r="Z149" s="24">
        <v>333.4008538815695</v>
      </c>
      <c r="AA149" s="24">
        <v>338.35836797012638</v>
      </c>
      <c r="AB149" s="24">
        <v>330.29987582042969</v>
      </c>
      <c r="AC149" s="24">
        <v>335.88772591719169</v>
      </c>
      <c r="AD149" s="24">
        <v>349.03890863497685</v>
      </c>
      <c r="AE149" s="24">
        <v>349.14947448822488</v>
      </c>
    </row>
    <row r="150" spans="1:31" x14ac:dyDescent="0.35">
      <c r="A150" s="28" t="s">
        <v>134</v>
      </c>
      <c r="B150" s="28" t="s">
        <v>77</v>
      </c>
      <c r="C150" s="24">
        <v>6.9194747753441002</v>
      </c>
      <c r="D150" s="24">
        <v>6.8638252092897503</v>
      </c>
      <c r="E150" s="24">
        <v>6.7092448079586005</v>
      </c>
      <c r="F150" s="24">
        <v>7.6595248271524499</v>
      </c>
      <c r="G150" s="24">
        <v>8.760450131446099</v>
      </c>
      <c r="H150" s="24">
        <v>9.9754503309726505</v>
      </c>
      <c r="I150" s="24">
        <v>11.177090139239999</v>
      </c>
      <c r="J150" s="24">
        <v>11.622050055265399</v>
      </c>
      <c r="K150" s="24">
        <v>12.21564983472225</v>
      </c>
      <c r="L150" s="24">
        <v>12.658225159570549</v>
      </c>
      <c r="M150" s="24">
        <v>15.9068142607212</v>
      </c>
      <c r="N150" s="24">
        <v>16.573980596452952</v>
      </c>
      <c r="O150" s="24">
        <v>18.166584607332901</v>
      </c>
      <c r="P150" s="24">
        <v>18.82932056736945</v>
      </c>
      <c r="Q150" s="24">
        <v>18.812769940674301</v>
      </c>
      <c r="R150" s="24">
        <v>18.507565639391501</v>
      </c>
      <c r="S150" s="24">
        <v>18.22857568502425</v>
      </c>
      <c r="T150" s="24">
        <v>17.931075348919251</v>
      </c>
      <c r="U150" s="24">
        <v>17.785715223312348</v>
      </c>
      <c r="V150" s="24">
        <v>17.561975111961349</v>
      </c>
      <c r="W150" s="24">
        <v>17.356594775855502</v>
      </c>
      <c r="X150" s="24">
        <v>17.152170350074751</v>
      </c>
      <c r="Y150" s="24">
        <v>17.023570399165148</v>
      </c>
      <c r="Z150" s="24">
        <v>16.753624700576047</v>
      </c>
      <c r="AA150" s="24">
        <v>16.512029665209351</v>
      </c>
      <c r="AB150" s="24">
        <v>16.226690171733448</v>
      </c>
      <c r="AC150" s="24">
        <v>15.997404741764051</v>
      </c>
      <c r="AD150" s="24">
        <v>15.6712752175331</v>
      </c>
      <c r="AE150" s="24">
        <v>15.39752489268775</v>
      </c>
    </row>
    <row r="151" spans="1:31" x14ac:dyDescent="0.35">
      <c r="A151" s="28" t="s">
        <v>134</v>
      </c>
      <c r="B151" s="28" t="s">
        <v>78</v>
      </c>
      <c r="C151" s="24">
        <v>5.8801498094201001</v>
      </c>
      <c r="D151" s="24">
        <v>5.8272251644730506</v>
      </c>
      <c r="E151" s="24">
        <v>5.7004498320221497</v>
      </c>
      <c r="F151" s="24">
        <v>6.5061248433589496</v>
      </c>
      <c r="G151" s="24">
        <v>7.4455501115322003</v>
      </c>
      <c r="H151" s="24">
        <v>8.4789503115415492</v>
      </c>
      <c r="I151" s="24">
        <v>9.4916601300835506</v>
      </c>
      <c r="J151" s="24">
        <v>9.8769000200927</v>
      </c>
      <c r="K151" s="24">
        <v>10.382424875199749</v>
      </c>
      <c r="L151" s="24">
        <v>10.75152513504025</v>
      </c>
      <c r="M151" s="24">
        <v>13.51820935331285</v>
      </c>
      <c r="N151" s="24">
        <v>14.07759050140525</v>
      </c>
      <c r="O151" s="24">
        <v>15.429569722294801</v>
      </c>
      <c r="P151" s="24">
        <v>16.00147041308875</v>
      </c>
      <c r="Q151" s="24">
        <v>15.977759941577901</v>
      </c>
      <c r="R151" s="24">
        <v>15.726230620145751</v>
      </c>
      <c r="S151" s="24">
        <v>15.493800594806649</v>
      </c>
      <c r="T151" s="24">
        <v>15.224150253534301</v>
      </c>
      <c r="U151" s="24">
        <v>15.099630179032651</v>
      </c>
      <c r="V151" s="24">
        <v>14.918925188034748</v>
      </c>
      <c r="W151" s="24">
        <v>14.736189756393399</v>
      </c>
      <c r="X151" s="24">
        <v>14.567065443754151</v>
      </c>
      <c r="Y151" s="24">
        <v>14.457000217914551</v>
      </c>
      <c r="Z151" s="24">
        <v>14.229149801120149</v>
      </c>
      <c r="AA151" s="24">
        <v>14.0298947355747</v>
      </c>
      <c r="AB151" s="24">
        <v>13.778165341615649</v>
      </c>
      <c r="AC151" s="24">
        <v>13.589579736471151</v>
      </c>
      <c r="AD151" s="24">
        <v>13.32067534109575</v>
      </c>
      <c r="AE151" s="24">
        <v>13.0724748304486</v>
      </c>
    </row>
  </sheetData>
  <sheetProtection algorithmName="SHA-512" hashValue="7dN0rIYDWotF4RU79VKqVZHpdRtwbb3cQ2Sv5IfVEJtQNcVy1tf6UI6Wa/qt17+Vl5PtnapRKooLBc/fL/tGNQ==" saltValue="wAyBnqw+BQhfaTgwKcoFiA=="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45E5A-CA3A-41D9-A6BD-E904386FEAB2}">
  <sheetPr codeName="Sheet94">
    <tabColor rgb="FF188736"/>
  </sheetPr>
  <dimension ref="A1:AI151"/>
  <sheetViews>
    <sheetView zoomScale="85" zoomScaleNormal="85" workbookViewId="0"/>
  </sheetViews>
  <sheetFormatPr defaultColWidth="9.1796875" defaultRowHeight="14.5" x14ac:dyDescent="0.35"/>
  <cols>
    <col min="1" max="1" width="16" style="12" customWidth="1"/>
    <col min="2" max="2" width="30.54296875" style="12" customWidth="1"/>
    <col min="3" max="32" width="9.453125" style="12" customWidth="1"/>
    <col min="33" max="33" width="11.54296875" style="12" bestFit="1" customWidth="1"/>
    <col min="34" max="16384" width="9.1796875" style="12"/>
  </cols>
  <sheetData>
    <row r="1" spans="1:35" s="27" customFormat="1" ht="23.25" customHeight="1" x14ac:dyDescent="0.35">
      <c r="A1" s="26" t="s">
        <v>139</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5" s="27" customFormat="1" x14ac:dyDescent="0.35">
      <c r="A2" s="27" t="s">
        <v>140</v>
      </c>
    </row>
    <row r="3" spans="1:35" s="27" customFormat="1" x14ac:dyDescent="0.35"/>
    <row r="4" spans="1:35" x14ac:dyDescent="0.35">
      <c r="A4" s="17" t="s">
        <v>127</v>
      </c>
      <c r="B4" s="17"/>
      <c r="C4" s="27"/>
      <c r="D4" s="27"/>
      <c r="E4" s="27"/>
      <c r="F4" s="27"/>
      <c r="G4" s="27"/>
      <c r="H4" s="27"/>
      <c r="I4" s="27"/>
      <c r="J4" s="27"/>
      <c r="K4" s="27"/>
      <c r="L4" s="27"/>
      <c r="M4" s="27"/>
      <c r="N4" s="27"/>
      <c r="O4" s="27"/>
      <c r="P4" s="27"/>
      <c r="Q4" s="27"/>
      <c r="R4" s="27"/>
      <c r="S4" s="27"/>
      <c r="T4" s="27"/>
      <c r="U4" s="27"/>
      <c r="V4" s="27"/>
      <c r="W4" s="27"/>
      <c r="X4" s="27"/>
      <c r="Y4" s="27"/>
      <c r="Z4" s="27"/>
      <c r="AA4" s="27"/>
      <c r="AB4" s="27"/>
      <c r="AC4" s="27"/>
      <c r="AD4" s="27"/>
      <c r="AE4" s="27"/>
    </row>
    <row r="5" spans="1:35"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5" x14ac:dyDescent="0.35">
      <c r="A6" s="28" t="s">
        <v>40</v>
      </c>
      <c r="B6" s="28" t="s">
        <v>64</v>
      </c>
      <c r="C6" s="24">
        <v>18366</v>
      </c>
      <c r="D6" s="24">
        <v>17891</v>
      </c>
      <c r="E6" s="24">
        <v>16416</v>
      </c>
      <c r="F6" s="24">
        <v>12972.677739999999</v>
      </c>
      <c r="G6" s="24">
        <v>10577.795869999998</v>
      </c>
      <c r="H6" s="24">
        <v>9749.0081900000005</v>
      </c>
      <c r="I6" s="24">
        <v>9745.8194699999985</v>
      </c>
      <c r="J6" s="24">
        <v>9045.8194699999985</v>
      </c>
      <c r="K6" s="24">
        <v>6923.8636018582501</v>
      </c>
      <c r="L6" s="24">
        <v>6281.4716834535802</v>
      </c>
      <c r="M6" s="24">
        <v>5611.7520800000002</v>
      </c>
      <c r="N6" s="24">
        <v>5611.7520800000002</v>
      </c>
      <c r="O6" s="24">
        <v>5611.7520800000002</v>
      </c>
      <c r="P6" s="24">
        <v>5611.7520800000002</v>
      </c>
      <c r="Q6" s="24">
        <v>5373.8361999999988</v>
      </c>
      <c r="R6" s="24">
        <v>5318.3092999999999</v>
      </c>
      <c r="S6" s="24">
        <v>5164.9408299999996</v>
      </c>
      <c r="T6" s="24">
        <v>5164.9408299999996</v>
      </c>
      <c r="U6" s="24">
        <v>5164.9408299999996</v>
      </c>
      <c r="V6" s="24">
        <v>5164.9408299999996</v>
      </c>
      <c r="W6" s="24">
        <v>5164.9408299999996</v>
      </c>
      <c r="X6" s="24">
        <v>3070.94083</v>
      </c>
      <c r="Y6" s="24">
        <v>2787</v>
      </c>
      <c r="Z6" s="24">
        <v>2422</v>
      </c>
      <c r="AA6" s="24">
        <v>2057</v>
      </c>
      <c r="AB6" s="24">
        <v>1692</v>
      </c>
      <c r="AC6" s="24">
        <v>1692</v>
      </c>
      <c r="AD6" s="24">
        <v>1692</v>
      </c>
      <c r="AE6" s="24">
        <v>1692</v>
      </c>
    </row>
    <row r="7" spans="1:35" x14ac:dyDescent="0.35">
      <c r="A7" s="28" t="s">
        <v>40</v>
      </c>
      <c r="B7" s="28" t="s">
        <v>71</v>
      </c>
      <c r="C7" s="24">
        <v>4790</v>
      </c>
      <c r="D7" s="24">
        <v>4790</v>
      </c>
      <c r="E7" s="24">
        <v>4790</v>
      </c>
      <c r="F7" s="24">
        <v>3031.4728700000001</v>
      </c>
      <c r="G7" s="24">
        <v>3031.4728700000001</v>
      </c>
      <c r="H7" s="24">
        <v>3031.4728700000001</v>
      </c>
      <c r="I7" s="24">
        <v>3031.4728700000001</v>
      </c>
      <c r="J7" s="24">
        <v>3031.4728700000001</v>
      </c>
      <c r="K7" s="24">
        <v>3031.4728700000001</v>
      </c>
      <c r="L7" s="24">
        <v>3031.4728700000001</v>
      </c>
      <c r="M7" s="24">
        <v>3031.4728700000001</v>
      </c>
      <c r="N7" s="24">
        <v>3031.4728700000001</v>
      </c>
      <c r="O7" s="24">
        <v>3031.4728700000001</v>
      </c>
      <c r="P7" s="24">
        <v>3031.4728700000001</v>
      </c>
      <c r="Q7" s="24">
        <v>3031.4728700000001</v>
      </c>
      <c r="R7" s="24">
        <v>3031.4728700000001</v>
      </c>
      <c r="S7" s="24">
        <v>3031.4728700000001</v>
      </c>
      <c r="T7" s="24">
        <v>3031.4728700000001</v>
      </c>
      <c r="U7" s="24">
        <v>3031.4728700000001</v>
      </c>
      <c r="V7" s="24">
        <v>3031.4728700000001</v>
      </c>
      <c r="W7" s="24">
        <v>3031.4728700000001</v>
      </c>
      <c r="X7" s="24">
        <v>3031.4728700000001</v>
      </c>
      <c r="Y7" s="24">
        <v>3031.4728700000001</v>
      </c>
      <c r="Z7" s="24">
        <v>3031.4728700000001</v>
      </c>
      <c r="AA7" s="24">
        <v>3031.4728700000001</v>
      </c>
      <c r="AB7" s="24">
        <v>3031.4728700000001</v>
      </c>
      <c r="AC7" s="24">
        <v>1916.4728700000001</v>
      </c>
      <c r="AD7" s="24">
        <v>0</v>
      </c>
      <c r="AE7" s="24">
        <v>0</v>
      </c>
    </row>
    <row r="8" spans="1:35" x14ac:dyDescent="0.35">
      <c r="A8" s="28" t="s">
        <v>40</v>
      </c>
      <c r="B8" s="28" t="s">
        <v>20</v>
      </c>
      <c r="C8" s="24">
        <v>3054.8999938964839</v>
      </c>
      <c r="D8" s="24">
        <v>3054.8999938964839</v>
      </c>
      <c r="E8" s="24">
        <v>2874.8999938964839</v>
      </c>
      <c r="F8" s="24">
        <v>2874.8999938964839</v>
      </c>
      <c r="G8" s="24">
        <v>2874.8999938964839</v>
      </c>
      <c r="H8" s="24">
        <v>2874.8999938964839</v>
      </c>
      <c r="I8" s="24">
        <v>2874.8999938964839</v>
      </c>
      <c r="J8" s="24">
        <v>2874.8999938964839</v>
      </c>
      <c r="K8" s="24">
        <v>2874.8999938964839</v>
      </c>
      <c r="L8" s="24">
        <v>2874.8999938964839</v>
      </c>
      <c r="M8" s="24">
        <v>2874.8999938964839</v>
      </c>
      <c r="N8" s="24">
        <v>2874.8999938964839</v>
      </c>
      <c r="O8" s="24">
        <v>2874.8999938964839</v>
      </c>
      <c r="P8" s="24">
        <v>2874.8999938964839</v>
      </c>
      <c r="Q8" s="24">
        <v>2874.8999938964839</v>
      </c>
      <c r="R8" s="24">
        <v>2489.8999938964839</v>
      </c>
      <c r="S8" s="24">
        <v>1960.8999938964839</v>
      </c>
      <c r="T8" s="24">
        <v>1960.8999938964839</v>
      </c>
      <c r="U8" s="24">
        <v>1817.5</v>
      </c>
      <c r="V8" s="24">
        <v>1817.5</v>
      </c>
      <c r="W8" s="24">
        <v>1817.5</v>
      </c>
      <c r="X8" s="24">
        <v>1817.5</v>
      </c>
      <c r="Y8" s="24">
        <v>1377.5</v>
      </c>
      <c r="Z8" s="24">
        <v>1192.5</v>
      </c>
      <c r="AA8" s="24">
        <v>548</v>
      </c>
      <c r="AB8" s="24">
        <v>388</v>
      </c>
      <c r="AC8" s="24">
        <v>388</v>
      </c>
      <c r="AD8" s="24">
        <v>388</v>
      </c>
      <c r="AE8" s="24">
        <v>388</v>
      </c>
    </row>
    <row r="9" spans="1:35" x14ac:dyDescent="0.35">
      <c r="A9" s="28" t="s">
        <v>40</v>
      </c>
      <c r="B9" s="28" t="s">
        <v>32</v>
      </c>
      <c r="C9" s="24">
        <v>1384</v>
      </c>
      <c r="D9" s="24">
        <v>1384</v>
      </c>
      <c r="E9" s="24">
        <v>1384</v>
      </c>
      <c r="F9" s="24">
        <v>1384</v>
      </c>
      <c r="G9" s="24">
        <v>1384</v>
      </c>
      <c r="H9" s="24">
        <v>1384</v>
      </c>
      <c r="I9" s="24">
        <v>1384</v>
      </c>
      <c r="J9" s="24">
        <v>1384</v>
      </c>
      <c r="K9" s="24">
        <v>1384</v>
      </c>
      <c r="L9" s="24">
        <v>1384</v>
      </c>
      <c r="M9" s="24">
        <v>1384</v>
      </c>
      <c r="N9" s="24">
        <v>1384</v>
      </c>
      <c r="O9" s="24">
        <v>1384</v>
      </c>
      <c r="P9" s="24">
        <v>1384</v>
      </c>
      <c r="Q9" s="24">
        <v>584</v>
      </c>
      <c r="R9" s="24">
        <v>584</v>
      </c>
      <c r="S9" s="24">
        <v>584</v>
      </c>
      <c r="T9" s="24">
        <v>584</v>
      </c>
      <c r="U9" s="24">
        <v>84</v>
      </c>
      <c r="V9" s="24">
        <v>84</v>
      </c>
      <c r="W9" s="24">
        <v>84</v>
      </c>
      <c r="X9" s="24">
        <v>84</v>
      </c>
      <c r="Y9" s="24">
        <v>84</v>
      </c>
      <c r="Z9" s="24">
        <v>84</v>
      </c>
      <c r="AA9" s="24">
        <v>84</v>
      </c>
      <c r="AB9" s="24">
        <v>0</v>
      </c>
      <c r="AC9" s="24">
        <v>0</v>
      </c>
      <c r="AD9" s="24">
        <v>0</v>
      </c>
      <c r="AE9" s="24">
        <v>0</v>
      </c>
    </row>
    <row r="10" spans="1:35" x14ac:dyDescent="0.35">
      <c r="A10" s="28" t="s">
        <v>40</v>
      </c>
      <c r="B10" s="28" t="s">
        <v>66</v>
      </c>
      <c r="C10" s="24">
        <v>6863.139991760253</v>
      </c>
      <c r="D10" s="24">
        <v>6863.139991760253</v>
      </c>
      <c r="E10" s="24">
        <v>6863.139991760253</v>
      </c>
      <c r="F10" s="24">
        <v>6863.139991760253</v>
      </c>
      <c r="G10" s="24">
        <v>6863.139991760253</v>
      </c>
      <c r="H10" s="24">
        <v>6863.139991760253</v>
      </c>
      <c r="I10" s="24">
        <v>6863.139991760253</v>
      </c>
      <c r="J10" s="24">
        <v>6863.139991760253</v>
      </c>
      <c r="K10" s="24">
        <v>6863.139991760253</v>
      </c>
      <c r="L10" s="24">
        <v>6480.639991760253</v>
      </c>
      <c r="M10" s="24">
        <v>6480.639991760253</v>
      </c>
      <c r="N10" s="24">
        <v>6211.2999954223633</v>
      </c>
      <c r="O10" s="24">
        <v>5749.2999954223633</v>
      </c>
      <c r="P10" s="24">
        <v>5632.2999954223633</v>
      </c>
      <c r="Q10" s="24">
        <v>5502.2999954223633</v>
      </c>
      <c r="R10" s="24">
        <v>5502.2999954223633</v>
      </c>
      <c r="S10" s="24">
        <v>5502.2999954223633</v>
      </c>
      <c r="T10" s="24">
        <v>5502.2999954223633</v>
      </c>
      <c r="U10" s="24">
        <v>5062.2999954223633</v>
      </c>
      <c r="V10" s="24">
        <v>4942.2999954223633</v>
      </c>
      <c r="W10" s="24">
        <v>4942.2999954223633</v>
      </c>
      <c r="X10" s="24">
        <v>4848.2999954223633</v>
      </c>
      <c r="Y10" s="24">
        <v>4848.2999954223633</v>
      </c>
      <c r="Z10" s="24">
        <v>4369.6650454223627</v>
      </c>
      <c r="AA10" s="24">
        <v>4369.6650454223627</v>
      </c>
      <c r="AB10" s="24">
        <v>4439.9114454223627</v>
      </c>
      <c r="AC10" s="24">
        <v>3855.9114454223632</v>
      </c>
      <c r="AD10" s="24">
        <v>5173.2128154223628</v>
      </c>
      <c r="AE10" s="24">
        <v>4654.2128154223628</v>
      </c>
    </row>
    <row r="11" spans="1:35" x14ac:dyDescent="0.35">
      <c r="A11" s="28" t="s">
        <v>40</v>
      </c>
      <c r="B11" s="28" t="s">
        <v>65</v>
      </c>
      <c r="C11" s="24">
        <v>7365.2999954223633</v>
      </c>
      <c r="D11" s="24">
        <v>7365.2999954223633</v>
      </c>
      <c r="E11" s="24">
        <v>7365.2999954223633</v>
      </c>
      <c r="F11" s="24">
        <v>7365.2999954223633</v>
      </c>
      <c r="G11" s="24">
        <v>7365.2999954223633</v>
      </c>
      <c r="H11" s="24">
        <v>7365.2999954223633</v>
      </c>
      <c r="I11" s="24">
        <v>7365.2999954223633</v>
      </c>
      <c r="J11" s="24">
        <v>7365.2999954223633</v>
      </c>
      <c r="K11" s="24">
        <v>7365.2999954223633</v>
      </c>
      <c r="L11" s="24">
        <v>7365.2999954223633</v>
      </c>
      <c r="M11" s="24">
        <v>7365.2999954223633</v>
      </c>
      <c r="N11" s="24">
        <v>7365.2999954223633</v>
      </c>
      <c r="O11" s="24">
        <v>7365.2999954223633</v>
      </c>
      <c r="P11" s="24">
        <v>7365.2999954223633</v>
      </c>
      <c r="Q11" s="24">
        <v>7365.2999954223633</v>
      </c>
      <c r="R11" s="24">
        <v>7365.2999954223633</v>
      </c>
      <c r="S11" s="24">
        <v>7278.8999938964844</v>
      </c>
      <c r="T11" s="24">
        <v>7278.8999938964844</v>
      </c>
      <c r="U11" s="24">
        <v>7278.8999938964844</v>
      </c>
      <c r="V11" s="24">
        <v>7278.8999938964844</v>
      </c>
      <c r="W11" s="24">
        <v>7278.8999938964844</v>
      </c>
      <c r="X11" s="24">
        <v>7212.8999938964844</v>
      </c>
      <c r="Y11" s="24">
        <v>7212.8999938964844</v>
      </c>
      <c r="Z11" s="24">
        <v>7212.8999938964844</v>
      </c>
      <c r="AA11" s="24">
        <v>7212.8999938964844</v>
      </c>
      <c r="AB11" s="24">
        <v>7212.8999938964844</v>
      </c>
      <c r="AC11" s="24">
        <v>7212.8999938964844</v>
      </c>
      <c r="AD11" s="24">
        <v>7212.8999938964844</v>
      </c>
      <c r="AE11" s="24">
        <v>7212.8999938964844</v>
      </c>
    </row>
    <row r="12" spans="1:35" x14ac:dyDescent="0.35">
      <c r="A12" s="28" t="s">
        <v>40</v>
      </c>
      <c r="B12" s="28" t="s">
        <v>69</v>
      </c>
      <c r="C12" s="24">
        <v>8952.8380012512098</v>
      </c>
      <c r="D12" s="24">
        <v>11245.361373283924</v>
      </c>
      <c r="E12" s="24">
        <v>11995.581836283924</v>
      </c>
      <c r="F12" s="24">
        <v>13345.603682283923</v>
      </c>
      <c r="G12" s="24">
        <v>14095.560627283923</v>
      </c>
      <c r="H12" s="24">
        <v>14776.088068540423</v>
      </c>
      <c r="I12" s="24">
        <v>15793.690528830921</v>
      </c>
      <c r="J12" s="24">
        <v>16504.762627283922</v>
      </c>
      <c r="K12" s="24">
        <v>16551.168057283921</v>
      </c>
      <c r="L12" s="24">
        <v>16580.49571728392</v>
      </c>
      <c r="M12" s="24">
        <v>18115.787616283924</v>
      </c>
      <c r="N12" s="24">
        <v>18258.355337283923</v>
      </c>
      <c r="O12" s="24">
        <v>18249.723330335681</v>
      </c>
      <c r="P12" s="24">
        <v>18392.29106033568</v>
      </c>
      <c r="Q12" s="24">
        <v>18312.958798809803</v>
      </c>
      <c r="R12" s="24">
        <v>18224.226745758042</v>
      </c>
      <c r="S12" s="24">
        <v>20806.390011809799</v>
      </c>
      <c r="T12" s="24">
        <v>21034.507772482262</v>
      </c>
      <c r="U12" s="24">
        <v>21440.073242319319</v>
      </c>
      <c r="V12" s="24">
        <v>21090.361640896961</v>
      </c>
      <c r="W12" s="24">
        <v>23280.8251376599</v>
      </c>
      <c r="X12" s="24">
        <v>26397.079142988841</v>
      </c>
      <c r="Y12" s="24">
        <v>26845.549015526009</v>
      </c>
      <c r="Z12" s="24">
        <v>25974.483365953558</v>
      </c>
      <c r="AA12" s="24">
        <v>26036.187600783971</v>
      </c>
      <c r="AB12" s="24">
        <v>27544.819287429982</v>
      </c>
      <c r="AC12" s="24">
        <v>29834.697567454154</v>
      </c>
      <c r="AD12" s="24">
        <v>32582.238606698575</v>
      </c>
      <c r="AE12" s="24">
        <v>32947.177615655455</v>
      </c>
    </row>
    <row r="13" spans="1:35" x14ac:dyDescent="0.35">
      <c r="A13" s="28" t="s">
        <v>40</v>
      </c>
      <c r="B13" s="28" t="s">
        <v>68</v>
      </c>
      <c r="C13" s="24">
        <v>5599.9709892272858</v>
      </c>
      <c r="D13" s="24">
        <v>6959.1559867858805</v>
      </c>
      <c r="E13" s="24">
        <v>6959.1559867858805</v>
      </c>
      <c r="F13" s="24">
        <v>6959.1559867858805</v>
      </c>
      <c r="G13" s="24">
        <v>6959.1559867858805</v>
      </c>
      <c r="H13" s="24">
        <v>7059.1559867858805</v>
      </c>
      <c r="I13" s="24">
        <v>7347.98661678588</v>
      </c>
      <c r="J13" s="24">
        <v>7653.0426367858799</v>
      </c>
      <c r="K13" s="24">
        <v>8424.2660967858792</v>
      </c>
      <c r="L13" s="24">
        <v>9195.4896567858796</v>
      </c>
      <c r="M13" s="24">
        <v>11789.227886785882</v>
      </c>
      <c r="N13" s="24">
        <v>11789.227886785882</v>
      </c>
      <c r="O13" s="24">
        <v>11789.227886785882</v>
      </c>
      <c r="P13" s="24">
        <v>11789.227886785882</v>
      </c>
      <c r="Q13" s="24">
        <v>11789.227886785882</v>
      </c>
      <c r="R13" s="24">
        <v>11668.227886785882</v>
      </c>
      <c r="S13" s="24">
        <v>11618.227886785882</v>
      </c>
      <c r="T13" s="24">
        <v>11467.927883734124</v>
      </c>
      <c r="U13" s="24">
        <v>11467.927883734124</v>
      </c>
      <c r="V13" s="24">
        <v>11467.927883734124</v>
      </c>
      <c r="W13" s="24">
        <v>11467.927883734124</v>
      </c>
      <c r="X13" s="24">
        <v>13298.3777700393</v>
      </c>
      <c r="Y13" s="24">
        <v>13464.104834039301</v>
      </c>
      <c r="Z13" s="24">
        <v>13045.484838922115</v>
      </c>
      <c r="AA13" s="24">
        <v>14008.755948098138</v>
      </c>
      <c r="AB13" s="24">
        <v>17813.245250440541</v>
      </c>
      <c r="AC13" s="24">
        <v>19129.02386089048</v>
      </c>
      <c r="AD13" s="24">
        <v>20707.434657842252</v>
      </c>
      <c r="AE13" s="24">
        <v>21494.281624553736</v>
      </c>
      <c r="AF13" s="27"/>
      <c r="AG13" s="27"/>
      <c r="AH13" s="27"/>
      <c r="AI13" s="27"/>
    </row>
    <row r="14" spans="1:35" x14ac:dyDescent="0.35">
      <c r="A14" s="28" t="s">
        <v>40</v>
      </c>
      <c r="B14" s="28" t="s">
        <v>36</v>
      </c>
      <c r="C14" s="24">
        <v>260.329999923706</v>
      </c>
      <c r="D14" s="24">
        <v>600.32999992370605</v>
      </c>
      <c r="E14" s="24">
        <v>600.32999992370605</v>
      </c>
      <c r="F14" s="24">
        <v>600.32999992370605</v>
      </c>
      <c r="G14" s="24">
        <v>600.32999992370605</v>
      </c>
      <c r="H14" s="24">
        <v>600.32999992370605</v>
      </c>
      <c r="I14" s="24">
        <v>600.32999992370605</v>
      </c>
      <c r="J14" s="24">
        <v>600.32999992370605</v>
      </c>
      <c r="K14" s="24">
        <v>600.32999992370605</v>
      </c>
      <c r="L14" s="24">
        <v>570.32999992370605</v>
      </c>
      <c r="M14" s="24">
        <v>570.32999992370605</v>
      </c>
      <c r="N14" s="24">
        <v>570.32999992370605</v>
      </c>
      <c r="O14" s="24">
        <v>515</v>
      </c>
      <c r="P14" s="24">
        <v>490</v>
      </c>
      <c r="Q14" s="24">
        <v>490</v>
      </c>
      <c r="R14" s="24">
        <v>490</v>
      </c>
      <c r="S14" s="24">
        <v>729.24160000000006</v>
      </c>
      <c r="T14" s="24">
        <v>729.24160000000006</v>
      </c>
      <c r="U14" s="24">
        <v>859.34872999999993</v>
      </c>
      <c r="V14" s="24">
        <v>904.63252999999997</v>
      </c>
      <c r="W14" s="24">
        <v>2363.499839999999</v>
      </c>
      <c r="X14" s="24">
        <v>2360.7351999999992</v>
      </c>
      <c r="Y14" s="24">
        <v>2490.6295999999993</v>
      </c>
      <c r="Z14" s="24">
        <v>3795.1933399999998</v>
      </c>
      <c r="AA14" s="24">
        <v>3838.2852599999997</v>
      </c>
      <c r="AB14" s="24">
        <v>3838.2852599999997</v>
      </c>
      <c r="AC14" s="24">
        <v>3838.2852599999997</v>
      </c>
      <c r="AD14" s="24">
        <v>4726.2462599999999</v>
      </c>
      <c r="AE14" s="24">
        <v>5122.4853600000006</v>
      </c>
      <c r="AF14" s="27"/>
      <c r="AG14" s="27"/>
      <c r="AH14" s="27"/>
      <c r="AI14" s="27"/>
    </row>
    <row r="15" spans="1:35" x14ac:dyDescent="0.35">
      <c r="A15" s="28" t="s">
        <v>40</v>
      </c>
      <c r="B15" s="28" t="s">
        <v>73</v>
      </c>
      <c r="C15" s="24">
        <v>810</v>
      </c>
      <c r="D15" s="24">
        <v>810</v>
      </c>
      <c r="E15" s="24">
        <v>810</v>
      </c>
      <c r="F15" s="24">
        <v>810</v>
      </c>
      <c r="G15" s="24">
        <v>2850</v>
      </c>
      <c r="H15" s="24">
        <v>2850</v>
      </c>
      <c r="I15" s="24">
        <v>2850</v>
      </c>
      <c r="J15" s="24">
        <v>2850</v>
      </c>
      <c r="K15" s="24">
        <v>4850</v>
      </c>
      <c r="L15" s="24">
        <v>4850</v>
      </c>
      <c r="M15" s="24">
        <v>4850</v>
      </c>
      <c r="N15" s="24">
        <v>4850</v>
      </c>
      <c r="O15" s="24">
        <v>4850</v>
      </c>
      <c r="P15" s="24">
        <v>4850</v>
      </c>
      <c r="Q15" s="24">
        <v>4850</v>
      </c>
      <c r="R15" s="24">
        <v>4850</v>
      </c>
      <c r="S15" s="24">
        <v>4850.0001361038403</v>
      </c>
      <c r="T15" s="24">
        <v>4862.7739361091099</v>
      </c>
      <c r="U15" s="24">
        <v>5175.7474161155696</v>
      </c>
      <c r="V15" s="24">
        <v>5175.7683161251489</v>
      </c>
      <c r="W15" s="24">
        <v>5248.7523899999997</v>
      </c>
      <c r="X15" s="24">
        <v>5575.5126</v>
      </c>
      <c r="Y15" s="24">
        <v>5575.5126</v>
      </c>
      <c r="Z15" s="24">
        <v>5575.5126</v>
      </c>
      <c r="AA15" s="24">
        <v>6279.6739599999992</v>
      </c>
      <c r="AB15" s="24">
        <v>7413.7905599999995</v>
      </c>
      <c r="AC15" s="24">
        <v>7571.4873299999999</v>
      </c>
      <c r="AD15" s="24">
        <v>8559.5151000000005</v>
      </c>
      <c r="AE15" s="24">
        <v>8559.5151000000005</v>
      </c>
      <c r="AF15" s="27"/>
      <c r="AG15" s="27"/>
      <c r="AH15" s="27"/>
      <c r="AI15" s="27"/>
    </row>
    <row r="16" spans="1:35" x14ac:dyDescent="0.35">
      <c r="A16" s="28" t="s">
        <v>40</v>
      </c>
      <c r="B16" s="28" t="s">
        <v>56</v>
      </c>
      <c r="C16" s="24">
        <v>16.663999937474706</v>
      </c>
      <c r="D16" s="24">
        <v>23.784000307321524</v>
      </c>
      <c r="E16" s="24">
        <v>29.264000087976427</v>
      </c>
      <c r="F16" s="24">
        <v>39.575999312102766</v>
      </c>
      <c r="G16" s="24">
        <v>51.967000901698917</v>
      </c>
      <c r="H16" s="24">
        <v>65.293000504374191</v>
      </c>
      <c r="I16" s="24">
        <v>79.860000461339666</v>
      </c>
      <c r="J16" s="24">
        <v>94.305999964475447</v>
      </c>
      <c r="K16" s="24">
        <v>109.74100050330138</v>
      </c>
      <c r="L16" s="24">
        <v>119.14800074696512</v>
      </c>
      <c r="M16" s="24">
        <v>146.6789977848527</v>
      </c>
      <c r="N16" s="24">
        <v>164.37900176644305</v>
      </c>
      <c r="O16" s="24">
        <v>187.38500016927702</v>
      </c>
      <c r="P16" s="24">
        <v>202.9000056982039</v>
      </c>
      <c r="Q16" s="24">
        <v>213.63299745321248</v>
      </c>
      <c r="R16" s="24">
        <v>223.14900249242763</v>
      </c>
      <c r="S16" s="24">
        <v>232.42299431562418</v>
      </c>
      <c r="T16" s="24">
        <v>242.16899555921535</v>
      </c>
      <c r="U16" s="24">
        <v>252.81699961423854</v>
      </c>
      <c r="V16" s="24">
        <v>263.66700142621983</v>
      </c>
      <c r="W16" s="24">
        <v>274.3820015192029</v>
      </c>
      <c r="X16" s="24">
        <v>285.46600162982918</v>
      </c>
      <c r="Y16" s="24">
        <v>297.33799725770905</v>
      </c>
      <c r="Z16" s="24">
        <v>309.26300269365231</v>
      </c>
      <c r="AA16" s="24">
        <v>321.06400418281459</v>
      </c>
      <c r="AB16" s="24">
        <v>332.77100151777177</v>
      </c>
      <c r="AC16" s="24">
        <v>344.3949958086003</v>
      </c>
      <c r="AD16" s="24">
        <v>356.26100277900639</v>
      </c>
      <c r="AE16" s="24">
        <v>368.47900235652781</v>
      </c>
      <c r="AF16" s="27"/>
      <c r="AG16" s="27"/>
      <c r="AH16" s="27"/>
      <c r="AI16" s="27"/>
    </row>
    <row r="17" spans="1:35" x14ac:dyDescent="0.35">
      <c r="A17" s="31" t="s">
        <v>138</v>
      </c>
      <c r="B17" s="31"/>
      <c r="C17" s="32">
        <v>56376.148971557595</v>
      </c>
      <c r="D17" s="32">
        <v>59552.857341148905</v>
      </c>
      <c r="E17" s="32">
        <v>58648.077804148903</v>
      </c>
      <c r="F17" s="32">
        <v>54796.250260148903</v>
      </c>
      <c r="G17" s="32">
        <v>53151.325335148904</v>
      </c>
      <c r="H17" s="32">
        <v>53103.0650964054</v>
      </c>
      <c r="I17" s="32">
        <v>54406.3094666959</v>
      </c>
      <c r="J17" s="32">
        <v>54722.437585148902</v>
      </c>
      <c r="K17" s="32">
        <v>53418.110607007155</v>
      </c>
      <c r="L17" s="32">
        <v>53193.76990860248</v>
      </c>
      <c r="M17" s="32">
        <v>56653.080434148913</v>
      </c>
      <c r="N17" s="32">
        <v>56526.308158811022</v>
      </c>
      <c r="O17" s="32">
        <v>56055.676151862775</v>
      </c>
      <c r="P17" s="32">
        <v>56081.243881862771</v>
      </c>
      <c r="Q17" s="32">
        <v>54833.995740336897</v>
      </c>
      <c r="R17" s="32">
        <v>54183.736787285132</v>
      </c>
      <c r="S17" s="32">
        <v>55947.131581811016</v>
      </c>
      <c r="T17" s="32">
        <v>56024.949339431718</v>
      </c>
      <c r="U17" s="32">
        <v>55347.11481537229</v>
      </c>
      <c r="V17" s="32">
        <v>54877.403213949932</v>
      </c>
      <c r="W17" s="32">
        <v>57067.866710712871</v>
      </c>
      <c r="X17" s="32">
        <v>59760.570602346983</v>
      </c>
      <c r="Y17" s="32">
        <v>59650.826708884153</v>
      </c>
      <c r="Z17" s="32">
        <v>57332.506114194519</v>
      </c>
      <c r="AA17" s="32">
        <v>57347.981458200949</v>
      </c>
      <c r="AB17" s="32">
        <v>62122.348847189365</v>
      </c>
      <c r="AC17" s="32">
        <v>64029.00573766348</v>
      </c>
      <c r="AD17" s="32">
        <v>67755.786073859679</v>
      </c>
      <c r="AE17" s="32">
        <v>68388.57204952804</v>
      </c>
      <c r="AF17" s="27"/>
      <c r="AG17" s="27"/>
      <c r="AH17" s="27"/>
      <c r="AI17" s="27"/>
    </row>
    <row r="18" spans="1:35" x14ac:dyDescent="0.35">
      <c r="AF18" s="27"/>
      <c r="AG18" s="27"/>
      <c r="AH18" s="27"/>
      <c r="AI18" s="27"/>
    </row>
    <row r="19" spans="1:35"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c r="AF19" s="27"/>
      <c r="AG19" s="27"/>
      <c r="AH19" s="27"/>
      <c r="AI19" s="27"/>
    </row>
    <row r="20" spans="1:35" x14ac:dyDescent="0.35">
      <c r="A20" s="28" t="s">
        <v>130</v>
      </c>
      <c r="B20" s="28" t="s">
        <v>64</v>
      </c>
      <c r="C20" s="24">
        <v>10240</v>
      </c>
      <c r="D20" s="24">
        <v>9765</v>
      </c>
      <c r="E20" s="24">
        <v>8290</v>
      </c>
      <c r="F20" s="24">
        <v>7097.8900899999999</v>
      </c>
      <c r="G20" s="24">
        <v>4703.0082199999997</v>
      </c>
      <c r="H20" s="24">
        <v>4703.0082199999997</v>
      </c>
      <c r="I20" s="24">
        <v>4703.0082199999997</v>
      </c>
      <c r="J20" s="24">
        <v>4703.0082199999997</v>
      </c>
      <c r="K20" s="24">
        <v>2662.1115218582499</v>
      </c>
      <c r="L20" s="24">
        <v>2019.71960345358</v>
      </c>
      <c r="M20" s="24">
        <v>1350</v>
      </c>
      <c r="N20" s="24">
        <v>1350</v>
      </c>
      <c r="O20" s="24">
        <v>1350</v>
      </c>
      <c r="P20" s="24">
        <v>1350</v>
      </c>
      <c r="Q20" s="24">
        <v>1350</v>
      </c>
      <c r="R20" s="24">
        <v>1350</v>
      </c>
      <c r="S20" s="24">
        <v>1350</v>
      </c>
      <c r="T20" s="24">
        <v>1350</v>
      </c>
      <c r="U20" s="24">
        <v>1350</v>
      </c>
      <c r="V20" s="24">
        <v>1350</v>
      </c>
      <c r="W20" s="24">
        <v>1350</v>
      </c>
      <c r="X20" s="24">
        <v>0</v>
      </c>
      <c r="Y20" s="24">
        <v>0</v>
      </c>
      <c r="Z20" s="24">
        <v>0</v>
      </c>
      <c r="AA20" s="24">
        <v>0</v>
      </c>
      <c r="AB20" s="24">
        <v>0</v>
      </c>
      <c r="AC20" s="24">
        <v>0</v>
      </c>
      <c r="AD20" s="24">
        <v>0</v>
      </c>
      <c r="AE20" s="24">
        <v>0</v>
      </c>
      <c r="AF20" s="27"/>
      <c r="AG20" s="27"/>
      <c r="AH20" s="27"/>
      <c r="AI20" s="27"/>
    </row>
    <row r="21" spans="1:35" s="27" customFormat="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5" s="27" customFormat="1" x14ac:dyDescent="0.35">
      <c r="A22" s="28" t="s">
        <v>130</v>
      </c>
      <c r="B22" s="28" t="s">
        <v>20</v>
      </c>
      <c r="C22" s="24">
        <v>625</v>
      </c>
      <c r="D22" s="24">
        <v>625</v>
      </c>
      <c r="E22" s="24">
        <v>625</v>
      </c>
      <c r="F22" s="24">
        <v>625</v>
      </c>
      <c r="G22" s="24">
        <v>625</v>
      </c>
      <c r="H22" s="24">
        <v>625</v>
      </c>
      <c r="I22" s="24">
        <v>625</v>
      </c>
      <c r="J22" s="24">
        <v>625</v>
      </c>
      <c r="K22" s="24">
        <v>625</v>
      </c>
      <c r="L22" s="24">
        <v>625</v>
      </c>
      <c r="M22" s="24">
        <v>625</v>
      </c>
      <c r="N22" s="24">
        <v>625</v>
      </c>
      <c r="O22" s="24">
        <v>625</v>
      </c>
      <c r="P22" s="24">
        <v>625</v>
      </c>
      <c r="Q22" s="24">
        <v>625</v>
      </c>
      <c r="R22" s="24">
        <v>625</v>
      </c>
      <c r="S22" s="24">
        <v>625</v>
      </c>
      <c r="T22" s="24">
        <v>625</v>
      </c>
      <c r="U22" s="24">
        <v>625</v>
      </c>
      <c r="V22" s="24">
        <v>625</v>
      </c>
      <c r="W22" s="24">
        <v>625</v>
      </c>
      <c r="X22" s="24">
        <v>625</v>
      </c>
      <c r="Y22" s="24">
        <v>185</v>
      </c>
      <c r="Z22" s="24">
        <v>0</v>
      </c>
      <c r="AA22" s="24">
        <v>0</v>
      </c>
      <c r="AB22" s="24">
        <v>0</v>
      </c>
      <c r="AC22" s="24">
        <v>0</v>
      </c>
      <c r="AD22" s="24">
        <v>0</v>
      </c>
      <c r="AE22" s="24">
        <v>0</v>
      </c>
    </row>
    <row r="23" spans="1:35" s="27" customFormat="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5" s="27" customFormat="1" x14ac:dyDescent="0.35">
      <c r="A24" s="28" t="s">
        <v>130</v>
      </c>
      <c r="B24" s="28" t="s">
        <v>66</v>
      </c>
      <c r="C24" s="24">
        <v>1438</v>
      </c>
      <c r="D24" s="24">
        <v>1438</v>
      </c>
      <c r="E24" s="24">
        <v>1438</v>
      </c>
      <c r="F24" s="24">
        <v>1438</v>
      </c>
      <c r="G24" s="24">
        <v>1438</v>
      </c>
      <c r="H24" s="24">
        <v>1438</v>
      </c>
      <c r="I24" s="24">
        <v>1438</v>
      </c>
      <c r="J24" s="24">
        <v>1438</v>
      </c>
      <c r="K24" s="24">
        <v>1438</v>
      </c>
      <c r="L24" s="24">
        <v>1438</v>
      </c>
      <c r="M24" s="24">
        <v>1438</v>
      </c>
      <c r="N24" s="24">
        <v>1438</v>
      </c>
      <c r="O24" s="24">
        <v>1438</v>
      </c>
      <c r="P24" s="24">
        <v>1438</v>
      </c>
      <c r="Q24" s="24">
        <v>1388</v>
      </c>
      <c r="R24" s="24">
        <v>1388</v>
      </c>
      <c r="S24" s="24">
        <v>1388</v>
      </c>
      <c r="T24" s="24">
        <v>1388</v>
      </c>
      <c r="U24" s="24">
        <v>1388</v>
      </c>
      <c r="V24" s="24">
        <v>1388</v>
      </c>
      <c r="W24" s="24">
        <v>1388</v>
      </c>
      <c r="X24" s="24">
        <v>1388</v>
      </c>
      <c r="Y24" s="24">
        <v>1388</v>
      </c>
      <c r="Z24" s="24">
        <v>1308.56494</v>
      </c>
      <c r="AA24" s="24">
        <v>1308.56494</v>
      </c>
      <c r="AB24" s="24">
        <v>1308.56494</v>
      </c>
      <c r="AC24" s="24">
        <v>1308.56494</v>
      </c>
      <c r="AD24" s="24">
        <v>1639.4929999999999</v>
      </c>
      <c r="AE24" s="24">
        <v>1639.4929999999999</v>
      </c>
    </row>
    <row r="25" spans="1:35" s="27" customFormat="1" x14ac:dyDescent="0.35">
      <c r="A25" s="28" t="s">
        <v>130</v>
      </c>
      <c r="B25" s="28" t="s">
        <v>65</v>
      </c>
      <c r="C25" s="24">
        <v>2585</v>
      </c>
      <c r="D25" s="24">
        <v>2585</v>
      </c>
      <c r="E25" s="24">
        <v>2585</v>
      </c>
      <c r="F25" s="24">
        <v>2585</v>
      </c>
      <c r="G25" s="24">
        <v>2585</v>
      </c>
      <c r="H25" s="24">
        <v>2585</v>
      </c>
      <c r="I25" s="24">
        <v>2585</v>
      </c>
      <c r="J25" s="24">
        <v>2585</v>
      </c>
      <c r="K25" s="24">
        <v>2585</v>
      </c>
      <c r="L25" s="24">
        <v>2585</v>
      </c>
      <c r="M25" s="24">
        <v>2585</v>
      </c>
      <c r="N25" s="24">
        <v>2585</v>
      </c>
      <c r="O25" s="24">
        <v>2585</v>
      </c>
      <c r="P25" s="24">
        <v>2585</v>
      </c>
      <c r="Q25" s="24">
        <v>2585</v>
      </c>
      <c r="R25" s="24">
        <v>2585</v>
      </c>
      <c r="S25" s="24">
        <v>2585</v>
      </c>
      <c r="T25" s="24">
        <v>2585</v>
      </c>
      <c r="U25" s="24">
        <v>2585</v>
      </c>
      <c r="V25" s="24">
        <v>2585</v>
      </c>
      <c r="W25" s="24">
        <v>2585</v>
      </c>
      <c r="X25" s="24">
        <v>2585</v>
      </c>
      <c r="Y25" s="24">
        <v>2585</v>
      </c>
      <c r="Z25" s="24">
        <v>2585</v>
      </c>
      <c r="AA25" s="24">
        <v>2585</v>
      </c>
      <c r="AB25" s="24">
        <v>2585</v>
      </c>
      <c r="AC25" s="24">
        <v>2585</v>
      </c>
      <c r="AD25" s="24">
        <v>2585</v>
      </c>
      <c r="AE25" s="24">
        <v>2585</v>
      </c>
    </row>
    <row r="26" spans="1:35" s="27" customFormat="1" x14ac:dyDescent="0.35">
      <c r="A26" s="28" t="s">
        <v>130</v>
      </c>
      <c r="B26" s="28" t="s">
        <v>69</v>
      </c>
      <c r="C26" s="24">
        <v>2220.7299995422327</v>
      </c>
      <c r="D26" s="24">
        <v>2829.0933755422329</v>
      </c>
      <c r="E26" s="24">
        <v>3437.6580455422327</v>
      </c>
      <c r="F26" s="24">
        <v>4046.023839542233</v>
      </c>
      <c r="G26" s="24">
        <v>4654.5886995422325</v>
      </c>
      <c r="H26" s="24">
        <v>5197.9600695422323</v>
      </c>
      <c r="I26" s="24">
        <v>5597.1617595422322</v>
      </c>
      <c r="J26" s="24">
        <v>5984.2855995422324</v>
      </c>
      <c r="K26" s="24">
        <v>5984.2855995422324</v>
      </c>
      <c r="L26" s="24">
        <v>5984.2855995422324</v>
      </c>
      <c r="M26" s="24">
        <v>7377.7736995422329</v>
      </c>
      <c r="N26" s="24">
        <v>7377.7736995422329</v>
      </c>
      <c r="O26" s="24">
        <v>7377.7736995422329</v>
      </c>
      <c r="P26" s="24">
        <v>7377.7736995422329</v>
      </c>
      <c r="Q26" s="24">
        <v>7377.7736995422329</v>
      </c>
      <c r="R26" s="24">
        <v>7331.2736995422329</v>
      </c>
      <c r="S26" s="24">
        <v>7061.2736995422329</v>
      </c>
      <c r="T26" s="24">
        <v>6958.7937038146938</v>
      </c>
      <c r="U26" s="24">
        <v>6958.7937038146938</v>
      </c>
      <c r="V26" s="24">
        <v>6604.8540078146943</v>
      </c>
      <c r="W26" s="24">
        <v>8515.003004577633</v>
      </c>
      <c r="X26" s="24">
        <v>10550.546304577634</v>
      </c>
      <c r="Y26" s="24">
        <v>10490.557001220703</v>
      </c>
      <c r="Z26" s="24">
        <v>10490.557001220703</v>
      </c>
      <c r="AA26" s="24">
        <v>10490.557001220703</v>
      </c>
      <c r="AB26" s="24">
        <v>10660.506998168945</v>
      </c>
      <c r="AC26" s="24">
        <v>10772.433698168945</v>
      </c>
      <c r="AD26" s="24">
        <v>10772.433698168945</v>
      </c>
      <c r="AE26" s="24">
        <v>10659.243966671718</v>
      </c>
    </row>
    <row r="27" spans="1:35" s="27" customFormat="1" x14ac:dyDescent="0.35">
      <c r="A27" s="28" t="s">
        <v>130</v>
      </c>
      <c r="B27" s="28" t="s">
        <v>68</v>
      </c>
      <c r="C27" s="24">
        <v>2130.362995147701</v>
      </c>
      <c r="D27" s="24">
        <v>2600.362995147701</v>
      </c>
      <c r="E27" s="24">
        <v>2600.362995147701</v>
      </c>
      <c r="F27" s="24">
        <v>2600.362995147701</v>
      </c>
      <c r="G27" s="24">
        <v>2600.362995147701</v>
      </c>
      <c r="H27" s="24">
        <v>2700.362995147701</v>
      </c>
      <c r="I27" s="24">
        <v>2989.1936251477009</v>
      </c>
      <c r="J27" s="24">
        <v>3294.2496451477009</v>
      </c>
      <c r="K27" s="24">
        <v>4065.4731051477002</v>
      </c>
      <c r="L27" s="24">
        <v>4836.6966651476996</v>
      </c>
      <c r="M27" s="24">
        <v>7430.4348951477023</v>
      </c>
      <c r="N27" s="24">
        <v>7430.4348951477023</v>
      </c>
      <c r="O27" s="24">
        <v>7430.4348951477023</v>
      </c>
      <c r="P27" s="24">
        <v>7430.4348951477023</v>
      </c>
      <c r="Q27" s="24">
        <v>7430.4348951477023</v>
      </c>
      <c r="R27" s="24">
        <v>7430.4348951477023</v>
      </c>
      <c r="S27" s="24">
        <v>7430.4348951477023</v>
      </c>
      <c r="T27" s="24">
        <v>7280.1348920959445</v>
      </c>
      <c r="U27" s="24">
        <v>7280.1348920959445</v>
      </c>
      <c r="V27" s="24">
        <v>7280.1348920959445</v>
      </c>
      <c r="W27" s="24">
        <v>7280.1348920959445</v>
      </c>
      <c r="X27" s="24">
        <v>8092.6359905700665</v>
      </c>
      <c r="Y27" s="24">
        <v>8084.9745905700674</v>
      </c>
      <c r="Z27" s="24">
        <v>8084.9745905700674</v>
      </c>
      <c r="AA27" s="24">
        <v>8414.661890570067</v>
      </c>
      <c r="AB27" s="24">
        <v>10603.244335491565</v>
      </c>
      <c r="AC27" s="24">
        <v>11203.894235498636</v>
      </c>
      <c r="AD27" s="24">
        <v>11153.894235502166</v>
      </c>
      <c r="AE27" s="24">
        <v>11009.796530352078</v>
      </c>
    </row>
    <row r="28" spans="1:35" s="27" customFormat="1" x14ac:dyDescent="0.35">
      <c r="A28" s="28" t="s">
        <v>130</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129.89439999999999</v>
      </c>
      <c r="Z28" s="24">
        <v>340.15494000000001</v>
      </c>
      <c r="AA28" s="24">
        <v>383.24686000000003</v>
      </c>
      <c r="AB28" s="24">
        <v>383.24686000000003</v>
      </c>
      <c r="AC28" s="24">
        <v>383.24686000000003</v>
      </c>
      <c r="AD28" s="24">
        <v>383.24686000000003</v>
      </c>
      <c r="AE28" s="24">
        <v>383.24686000000003</v>
      </c>
    </row>
    <row r="29" spans="1:35" s="27" customFormat="1" x14ac:dyDescent="0.35">
      <c r="A29" s="28" t="s">
        <v>130</v>
      </c>
      <c r="B29" s="28" t="s">
        <v>73</v>
      </c>
      <c r="C29" s="24">
        <v>240</v>
      </c>
      <c r="D29" s="24">
        <v>240</v>
      </c>
      <c r="E29" s="24">
        <v>240</v>
      </c>
      <c r="F29" s="24">
        <v>240</v>
      </c>
      <c r="G29" s="24">
        <v>2280</v>
      </c>
      <c r="H29" s="24">
        <v>2280</v>
      </c>
      <c r="I29" s="24">
        <v>2280</v>
      </c>
      <c r="J29" s="24">
        <v>2280</v>
      </c>
      <c r="K29" s="24">
        <v>4280</v>
      </c>
      <c r="L29" s="24">
        <v>4280</v>
      </c>
      <c r="M29" s="24">
        <v>4280</v>
      </c>
      <c r="N29" s="24">
        <v>4280</v>
      </c>
      <c r="O29" s="24">
        <v>4280</v>
      </c>
      <c r="P29" s="24">
        <v>4280</v>
      </c>
      <c r="Q29" s="24">
        <v>4280</v>
      </c>
      <c r="R29" s="24">
        <v>4280</v>
      </c>
      <c r="S29" s="24">
        <v>4280</v>
      </c>
      <c r="T29" s="24">
        <v>4280</v>
      </c>
      <c r="U29" s="24">
        <v>4280</v>
      </c>
      <c r="V29" s="24">
        <v>4280.0208999999995</v>
      </c>
      <c r="W29" s="24">
        <v>4280</v>
      </c>
      <c r="X29" s="24">
        <v>4280</v>
      </c>
      <c r="Y29" s="24">
        <v>4280</v>
      </c>
      <c r="Z29" s="24">
        <v>4280</v>
      </c>
      <c r="AA29" s="24">
        <v>4280</v>
      </c>
      <c r="AB29" s="24">
        <v>4280</v>
      </c>
      <c r="AC29" s="24">
        <v>4280</v>
      </c>
      <c r="AD29" s="24">
        <v>4280</v>
      </c>
      <c r="AE29" s="24">
        <v>4280</v>
      </c>
    </row>
    <row r="30" spans="1:35" s="27" customFormat="1" x14ac:dyDescent="0.35">
      <c r="A30" s="28" t="s">
        <v>130</v>
      </c>
      <c r="B30" s="28" t="s">
        <v>56</v>
      </c>
      <c r="C30" s="24">
        <v>6.5580000877380309</v>
      </c>
      <c r="D30" s="24">
        <v>8.7860001325607229</v>
      </c>
      <c r="E30" s="24">
        <v>10.679999828338611</v>
      </c>
      <c r="F30" s="24">
        <v>15.38399958610532</v>
      </c>
      <c r="G30" s="24">
        <v>20.217000722885068</v>
      </c>
      <c r="H30" s="24">
        <v>25.635000705718891</v>
      </c>
      <c r="I30" s="24">
        <v>31.094999551772982</v>
      </c>
      <c r="J30" s="24">
        <v>36.872998952865565</v>
      </c>
      <c r="K30" s="24">
        <v>42.845001220703054</v>
      </c>
      <c r="L30" s="24">
        <v>46.410001754760678</v>
      </c>
      <c r="M30" s="24">
        <v>57.068999290466223</v>
      </c>
      <c r="N30" s="24">
        <v>64.705999374389634</v>
      </c>
      <c r="O30" s="24">
        <v>73.34999942779541</v>
      </c>
      <c r="P30" s="24">
        <v>79.327003479003906</v>
      </c>
      <c r="Q30" s="24">
        <v>83.165996074676499</v>
      </c>
      <c r="R30" s="24">
        <v>86.441000938415471</v>
      </c>
      <c r="S30" s="24">
        <v>89.565996170043888</v>
      </c>
      <c r="T30" s="24">
        <v>92.826001167297335</v>
      </c>
      <c r="U30" s="24">
        <v>96.448000907897935</v>
      </c>
      <c r="V30" s="24">
        <v>100.13800144195552</v>
      </c>
      <c r="W30" s="24">
        <v>103.72899723052973</v>
      </c>
      <c r="X30" s="24">
        <v>107.42199993133536</v>
      </c>
      <c r="Y30" s="24">
        <v>111.41699790954559</v>
      </c>
      <c r="Z30" s="24">
        <v>115.41800308227474</v>
      </c>
      <c r="AA30" s="24">
        <v>119.31900215148846</v>
      </c>
      <c r="AB30" s="24">
        <v>123.12699985504069</v>
      </c>
      <c r="AC30" s="24">
        <v>126.8559980392447</v>
      </c>
      <c r="AD30" s="24">
        <v>130.61700344085682</v>
      </c>
      <c r="AE30" s="24">
        <v>134.47200393676681</v>
      </c>
    </row>
    <row r="31" spans="1:35" s="27" customFormat="1" x14ac:dyDescent="0.35">
      <c r="A31" s="31" t="s">
        <v>138</v>
      </c>
      <c r="B31" s="31"/>
      <c r="C31" s="32">
        <v>19239.092994689934</v>
      </c>
      <c r="D31" s="32">
        <v>19842.456370689935</v>
      </c>
      <c r="E31" s="32">
        <v>18976.021040689935</v>
      </c>
      <c r="F31" s="32">
        <v>18392.276924689933</v>
      </c>
      <c r="G31" s="32">
        <v>16605.959914689935</v>
      </c>
      <c r="H31" s="32">
        <v>17249.331284689932</v>
      </c>
      <c r="I31" s="32">
        <v>17937.363604689934</v>
      </c>
      <c r="J31" s="32">
        <v>18629.543464689934</v>
      </c>
      <c r="K31" s="32">
        <v>17359.870226548181</v>
      </c>
      <c r="L31" s="32">
        <v>17488.701868143515</v>
      </c>
      <c r="M31" s="32">
        <v>20806.208594689935</v>
      </c>
      <c r="N31" s="32">
        <v>20806.208594689935</v>
      </c>
      <c r="O31" s="32">
        <v>20806.208594689935</v>
      </c>
      <c r="P31" s="32">
        <v>20806.208594689935</v>
      </c>
      <c r="Q31" s="32">
        <v>20756.208594689935</v>
      </c>
      <c r="R31" s="32">
        <v>20709.708594689935</v>
      </c>
      <c r="S31" s="32">
        <v>20439.708594689935</v>
      </c>
      <c r="T31" s="32">
        <v>20186.928595910638</v>
      </c>
      <c r="U31" s="32">
        <v>20186.928595910638</v>
      </c>
      <c r="V31" s="32">
        <v>19832.988899910641</v>
      </c>
      <c r="W31" s="32">
        <v>21743.137896673579</v>
      </c>
      <c r="X31" s="32">
        <v>23241.182295147701</v>
      </c>
      <c r="Y31" s="32">
        <v>22733.531591790772</v>
      </c>
      <c r="Z31" s="32">
        <v>22469.096531790768</v>
      </c>
      <c r="AA31" s="32">
        <v>22798.78383179077</v>
      </c>
      <c r="AB31" s="32">
        <v>25157.316273660508</v>
      </c>
      <c r="AC31" s="32">
        <v>25869.892873667581</v>
      </c>
      <c r="AD31" s="32">
        <v>26150.820933671112</v>
      </c>
      <c r="AE31" s="32">
        <v>25893.533497023796</v>
      </c>
    </row>
    <row r="32" spans="1:35" s="27" customFormat="1" x14ac:dyDescent="0.35"/>
    <row r="33" spans="1:31" s="27" customFormat="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s="27" customFormat="1" x14ac:dyDescent="0.35">
      <c r="A34" s="28" t="s">
        <v>131</v>
      </c>
      <c r="B34" s="28" t="s">
        <v>64</v>
      </c>
      <c r="C34" s="24">
        <v>8126</v>
      </c>
      <c r="D34" s="24">
        <v>8126</v>
      </c>
      <c r="E34" s="24">
        <v>8126</v>
      </c>
      <c r="F34" s="24">
        <v>5874.7876499999984</v>
      </c>
      <c r="G34" s="24">
        <v>5874.7876499999984</v>
      </c>
      <c r="H34" s="24">
        <v>5045.9999699999998</v>
      </c>
      <c r="I34" s="24">
        <v>5042.8112499999997</v>
      </c>
      <c r="J34" s="24">
        <v>4342.8112499999997</v>
      </c>
      <c r="K34" s="24">
        <v>4261.7520800000002</v>
      </c>
      <c r="L34" s="24">
        <v>4261.7520800000002</v>
      </c>
      <c r="M34" s="24">
        <v>4261.7520800000002</v>
      </c>
      <c r="N34" s="24">
        <v>4261.7520800000002</v>
      </c>
      <c r="O34" s="24">
        <v>4261.7520800000002</v>
      </c>
      <c r="P34" s="24">
        <v>4261.7520800000002</v>
      </c>
      <c r="Q34" s="24">
        <v>4023.8361999999988</v>
      </c>
      <c r="R34" s="24">
        <v>3968.3092999999999</v>
      </c>
      <c r="S34" s="24">
        <v>3814.94083</v>
      </c>
      <c r="T34" s="24">
        <v>3814.94083</v>
      </c>
      <c r="U34" s="24">
        <v>3814.94083</v>
      </c>
      <c r="V34" s="24">
        <v>3814.94083</v>
      </c>
      <c r="W34" s="24">
        <v>3814.94083</v>
      </c>
      <c r="X34" s="24">
        <v>3070.94083</v>
      </c>
      <c r="Y34" s="24">
        <v>2787</v>
      </c>
      <c r="Z34" s="24">
        <v>2422</v>
      </c>
      <c r="AA34" s="24">
        <v>2057</v>
      </c>
      <c r="AB34" s="24">
        <v>1692</v>
      </c>
      <c r="AC34" s="24">
        <v>1692</v>
      </c>
      <c r="AD34" s="24">
        <v>1692</v>
      </c>
      <c r="AE34" s="24">
        <v>1692</v>
      </c>
    </row>
    <row r="35" spans="1:31" s="27" customFormat="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s="27" customFormat="1" x14ac:dyDescent="0.35">
      <c r="A36" s="28" t="s">
        <v>131</v>
      </c>
      <c r="B36" s="28" t="s">
        <v>20</v>
      </c>
      <c r="C36" s="24">
        <v>1512.8999938964839</v>
      </c>
      <c r="D36" s="24">
        <v>1512.8999938964839</v>
      </c>
      <c r="E36" s="24">
        <v>1512.8999938964839</v>
      </c>
      <c r="F36" s="24">
        <v>1512.8999938964839</v>
      </c>
      <c r="G36" s="24">
        <v>1512.8999938964839</v>
      </c>
      <c r="H36" s="24">
        <v>1512.8999938964839</v>
      </c>
      <c r="I36" s="24">
        <v>1512.8999938964839</v>
      </c>
      <c r="J36" s="24">
        <v>1512.8999938964839</v>
      </c>
      <c r="K36" s="24">
        <v>1512.8999938964839</v>
      </c>
      <c r="L36" s="24">
        <v>1512.8999938964839</v>
      </c>
      <c r="M36" s="24">
        <v>1512.8999938964839</v>
      </c>
      <c r="N36" s="24">
        <v>1512.8999938964839</v>
      </c>
      <c r="O36" s="24">
        <v>1512.8999938964839</v>
      </c>
      <c r="P36" s="24">
        <v>1512.8999938964839</v>
      </c>
      <c r="Q36" s="24">
        <v>1512.8999938964839</v>
      </c>
      <c r="R36" s="24">
        <v>1127.8999938964839</v>
      </c>
      <c r="S36" s="24">
        <v>1127.8999938964839</v>
      </c>
      <c r="T36" s="24">
        <v>1127.8999938964839</v>
      </c>
      <c r="U36" s="24">
        <v>984.5</v>
      </c>
      <c r="V36" s="24">
        <v>984.5</v>
      </c>
      <c r="W36" s="24">
        <v>984.5</v>
      </c>
      <c r="X36" s="24">
        <v>984.5</v>
      </c>
      <c r="Y36" s="24">
        <v>984.5</v>
      </c>
      <c r="Z36" s="24">
        <v>984.5</v>
      </c>
      <c r="AA36" s="24">
        <v>340</v>
      </c>
      <c r="AB36" s="24">
        <v>180</v>
      </c>
      <c r="AC36" s="24">
        <v>180</v>
      </c>
      <c r="AD36" s="24">
        <v>180</v>
      </c>
      <c r="AE36" s="24">
        <v>180</v>
      </c>
    </row>
    <row r="37" spans="1:31" s="27" customFormat="1" x14ac:dyDescent="0.35">
      <c r="A37" s="28" t="s">
        <v>131</v>
      </c>
      <c r="B37" s="28" t="s">
        <v>32</v>
      </c>
      <c r="C37" s="24">
        <v>84</v>
      </c>
      <c r="D37" s="24">
        <v>84</v>
      </c>
      <c r="E37" s="24">
        <v>84</v>
      </c>
      <c r="F37" s="24">
        <v>84</v>
      </c>
      <c r="G37" s="24">
        <v>84</v>
      </c>
      <c r="H37" s="24">
        <v>84</v>
      </c>
      <c r="I37" s="24">
        <v>84</v>
      </c>
      <c r="J37" s="24">
        <v>84</v>
      </c>
      <c r="K37" s="24">
        <v>84</v>
      </c>
      <c r="L37" s="24">
        <v>84</v>
      </c>
      <c r="M37" s="24">
        <v>84</v>
      </c>
      <c r="N37" s="24">
        <v>84</v>
      </c>
      <c r="O37" s="24">
        <v>84</v>
      </c>
      <c r="P37" s="24">
        <v>84</v>
      </c>
      <c r="Q37" s="24">
        <v>84</v>
      </c>
      <c r="R37" s="24">
        <v>84</v>
      </c>
      <c r="S37" s="24">
        <v>84</v>
      </c>
      <c r="T37" s="24">
        <v>84</v>
      </c>
      <c r="U37" s="24">
        <v>84</v>
      </c>
      <c r="V37" s="24">
        <v>84</v>
      </c>
      <c r="W37" s="24">
        <v>84</v>
      </c>
      <c r="X37" s="24">
        <v>84</v>
      </c>
      <c r="Y37" s="24">
        <v>84</v>
      </c>
      <c r="Z37" s="24">
        <v>84</v>
      </c>
      <c r="AA37" s="24">
        <v>84</v>
      </c>
      <c r="AB37" s="24">
        <v>0</v>
      </c>
      <c r="AC37" s="24">
        <v>0</v>
      </c>
      <c r="AD37" s="24">
        <v>0</v>
      </c>
      <c r="AE37" s="24">
        <v>0</v>
      </c>
    </row>
    <row r="38" spans="1:31" s="27" customFormat="1" x14ac:dyDescent="0.35">
      <c r="A38" s="28" t="s">
        <v>131</v>
      </c>
      <c r="B38" s="28" t="s">
        <v>66</v>
      </c>
      <c r="C38" s="24">
        <v>1910</v>
      </c>
      <c r="D38" s="24">
        <v>1910</v>
      </c>
      <c r="E38" s="24">
        <v>1910</v>
      </c>
      <c r="F38" s="24">
        <v>1910</v>
      </c>
      <c r="G38" s="24">
        <v>1910</v>
      </c>
      <c r="H38" s="24">
        <v>1910</v>
      </c>
      <c r="I38" s="24">
        <v>1910</v>
      </c>
      <c r="J38" s="24">
        <v>1910</v>
      </c>
      <c r="K38" s="24">
        <v>1910</v>
      </c>
      <c r="L38" s="24">
        <v>1910</v>
      </c>
      <c r="M38" s="24">
        <v>1910</v>
      </c>
      <c r="N38" s="24">
        <v>1910</v>
      </c>
      <c r="O38" s="24">
        <v>1618</v>
      </c>
      <c r="P38" s="24">
        <v>1501</v>
      </c>
      <c r="Q38" s="24">
        <v>1501</v>
      </c>
      <c r="R38" s="24">
        <v>1501</v>
      </c>
      <c r="S38" s="24">
        <v>1501</v>
      </c>
      <c r="T38" s="24">
        <v>1501</v>
      </c>
      <c r="U38" s="24">
        <v>1501</v>
      </c>
      <c r="V38" s="24">
        <v>1501</v>
      </c>
      <c r="W38" s="24">
        <v>1501</v>
      </c>
      <c r="X38" s="24">
        <v>1501</v>
      </c>
      <c r="Y38" s="24">
        <v>1501</v>
      </c>
      <c r="Z38" s="24">
        <v>1369</v>
      </c>
      <c r="AA38" s="24">
        <v>1369</v>
      </c>
      <c r="AB38" s="24">
        <v>1439.2464</v>
      </c>
      <c r="AC38" s="24">
        <v>1439.2464</v>
      </c>
      <c r="AD38" s="24">
        <v>2097.6190999999999</v>
      </c>
      <c r="AE38" s="24">
        <v>1578.6190999999999</v>
      </c>
    </row>
    <row r="39" spans="1:31" s="27" customFormat="1" x14ac:dyDescent="0.35">
      <c r="A39" s="28" t="s">
        <v>131</v>
      </c>
      <c r="B39" s="28" t="s">
        <v>65</v>
      </c>
      <c r="C39" s="24">
        <v>152.40000152587891</v>
      </c>
      <c r="D39" s="24">
        <v>152.40000152587891</v>
      </c>
      <c r="E39" s="24">
        <v>152.40000152587891</v>
      </c>
      <c r="F39" s="24">
        <v>152.40000152587891</v>
      </c>
      <c r="G39" s="24">
        <v>152.40000152587891</v>
      </c>
      <c r="H39" s="24">
        <v>152.40000152587891</v>
      </c>
      <c r="I39" s="24">
        <v>152.40000152587891</v>
      </c>
      <c r="J39" s="24">
        <v>152.40000152587891</v>
      </c>
      <c r="K39" s="24">
        <v>152.40000152587891</v>
      </c>
      <c r="L39" s="24">
        <v>152.40000152587891</v>
      </c>
      <c r="M39" s="24">
        <v>152.40000152587891</v>
      </c>
      <c r="N39" s="24">
        <v>152.40000152587891</v>
      </c>
      <c r="O39" s="24">
        <v>152.40000152587891</v>
      </c>
      <c r="P39" s="24">
        <v>152.40000152587891</v>
      </c>
      <c r="Q39" s="24">
        <v>152.40000152587891</v>
      </c>
      <c r="R39" s="24">
        <v>152.40000152587891</v>
      </c>
      <c r="S39" s="24">
        <v>66</v>
      </c>
      <c r="T39" s="24">
        <v>66</v>
      </c>
      <c r="U39" s="24">
        <v>66</v>
      </c>
      <c r="V39" s="24">
        <v>66</v>
      </c>
      <c r="W39" s="24">
        <v>66</v>
      </c>
      <c r="X39" s="24">
        <v>0</v>
      </c>
      <c r="Y39" s="24">
        <v>0</v>
      </c>
      <c r="Z39" s="24">
        <v>0</v>
      </c>
      <c r="AA39" s="24">
        <v>0</v>
      </c>
      <c r="AB39" s="24">
        <v>0</v>
      </c>
      <c r="AC39" s="24">
        <v>0</v>
      </c>
      <c r="AD39" s="24">
        <v>0</v>
      </c>
      <c r="AE39" s="24">
        <v>0</v>
      </c>
    </row>
    <row r="40" spans="1:31" s="27" customFormat="1" x14ac:dyDescent="0.35">
      <c r="A40" s="28" t="s">
        <v>131</v>
      </c>
      <c r="B40" s="28" t="s">
        <v>69</v>
      </c>
      <c r="C40" s="24">
        <v>676.60802078246934</v>
      </c>
      <c r="D40" s="24">
        <v>1176.6080207824693</v>
      </c>
      <c r="E40" s="24">
        <v>1176.6080207824693</v>
      </c>
      <c r="F40" s="24">
        <v>1776.6080207824693</v>
      </c>
      <c r="G40" s="24">
        <v>1776.6080207824693</v>
      </c>
      <c r="H40" s="24">
        <v>1776.6086720389694</v>
      </c>
      <c r="I40" s="24">
        <v>2290.8537723294694</v>
      </c>
      <c r="J40" s="24">
        <v>2477.6466207824692</v>
      </c>
      <c r="K40" s="24">
        <v>2477.6466207824692</v>
      </c>
      <c r="L40" s="24">
        <v>2477.6466207824692</v>
      </c>
      <c r="M40" s="24">
        <v>2477.6466207824692</v>
      </c>
      <c r="N40" s="24">
        <v>2477.6466207824692</v>
      </c>
      <c r="O40" s="24">
        <v>2477.6466207824692</v>
      </c>
      <c r="P40" s="24">
        <v>2477.6466207824692</v>
      </c>
      <c r="Q40" s="24">
        <v>2477.6466207824692</v>
      </c>
      <c r="R40" s="24">
        <v>2477.6466207824692</v>
      </c>
      <c r="S40" s="24">
        <v>4253.8858507824689</v>
      </c>
      <c r="T40" s="24">
        <v>4253.8858507824689</v>
      </c>
      <c r="U40" s="24">
        <v>4253.8858507824689</v>
      </c>
      <c r="V40" s="24">
        <v>4292.5564207824682</v>
      </c>
      <c r="W40" s="24">
        <v>4572.8709207824686</v>
      </c>
      <c r="X40" s="24">
        <v>5375.5703953484681</v>
      </c>
      <c r="Y40" s="24">
        <v>5769.5803749046754</v>
      </c>
      <c r="Z40" s="24">
        <v>5316.6903602595085</v>
      </c>
      <c r="AA40" s="24">
        <v>5596.4223602670081</v>
      </c>
      <c r="AB40" s="24">
        <v>6551.8535102761789</v>
      </c>
      <c r="AC40" s="24">
        <v>6551.8535102778687</v>
      </c>
      <c r="AD40" s="24">
        <v>6551.8535102796386</v>
      </c>
      <c r="AE40" s="24">
        <v>7070.9509502812989</v>
      </c>
    </row>
    <row r="41" spans="1:31" s="27" customFormat="1" x14ac:dyDescent="0.35">
      <c r="A41" s="28" t="s">
        <v>131</v>
      </c>
      <c r="B41" s="28" t="s">
        <v>68</v>
      </c>
      <c r="C41" s="24">
        <v>2017.6349983215291</v>
      </c>
      <c r="D41" s="24">
        <v>2827.6199989318811</v>
      </c>
      <c r="E41" s="24">
        <v>2827.6199989318811</v>
      </c>
      <c r="F41" s="24">
        <v>2827.6199989318811</v>
      </c>
      <c r="G41" s="24">
        <v>2827.6199989318811</v>
      </c>
      <c r="H41" s="24">
        <v>2827.6199989318811</v>
      </c>
      <c r="I41" s="24">
        <v>2827.6199989318811</v>
      </c>
      <c r="J41" s="24">
        <v>2827.6199989318811</v>
      </c>
      <c r="K41" s="24">
        <v>2827.6199989318811</v>
      </c>
      <c r="L41" s="24">
        <v>2827.6199989318811</v>
      </c>
      <c r="M41" s="24">
        <v>2827.6199989318811</v>
      </c>
      <c r="N41" s="24">
        <v>2827.6199989318811</v>
      </c>
      <c r="O41" s="24">
        <v>2827.6199989318811</v>
      </c>
      <c r="P41" s="24">
        <v>2827.6199989318811</v>
      </c>
      <c r="Q41" s="24">
        <v>2827.6199989318811</v>
      </c>
      <c r="R41" s="24">
        <v>2706.6199989318807</v>
      </c>
      <c r="S41" s="24">
        <v>2656.6199989318807</v>
      </c>
      <c r="T41" s="24">
        <v>2656.6199989318807</v>
      </c>
      <c r="U41" s="24">
        <v>2656.6199989318807</v>
      </c>
      <c r="V41" s="24">
        <v>2656.6199989318807</v>
      </c>
      <c r="W41" s="24">
        <v>2656.6199989318807</v>
      </c>
      <c r="X41" s="24">
        <v>3629.3470307629336</v>
      </c>
      <c r="Y41" s="24">
        <v>3564.2838807629346</v>
      </c>
      <c r="Z41" s="24">
        <v>3363.1838822888144</v>
      </c>
      <c r="AA41" s="24">
        <v>3854.4643321057088</v>
      </c>
      <c r="AB41" s="24">
        <v>5470.3705314953568</v>
      </c>
      <c r="AC41" s="24">
        <v>5359.9705299694788</v>
      </c>
      <c r="AD41" s="24">
        <v>4829.0705284436008</v>
      </c>
      <c r="AE41" s="24">
        <v>5437.7557972534178</v>
      </c>
    </row>
    <row r="42" spans="1:31" s="27" customFormat="1" x14ac:dyDescent="0.35">
      <c r="A42" s="28" t="s">
        <v>131</v>
      </c>
      <c r="B42" s="28" t="s">
        <v>36</v>
      </c>
      <c r="C42" s="24">
        <v>0</v>
      </c>
      <c r="D42" s="24">
        <v>20</v>
      </c>
      <c r="E42" s="24">
        <v>20</v>
      </c>
      <c r="F42" s="24">
        <v>20</v>
      </c>
      <c r="G42" s="24">
        <v>20</v>
      </c>
      <c r="H42" s="24">
        <v>20</v>
      </c>
      <c r="I42" s="24">
        <v>20</v>
      </c>
      <c r="J42" s="24">
        <v>20</v>
      </c>
      <c r="K42" s="24">
        <v>20</v>
      </c>
      <c r="L42" s="24">
        <v>20</v>
      </c>
      <c r="M42" s="24">
        <v>20</v>
      </c>
      <c r="N42" s="24">
        <v>20</v>
      </c>
      <c r="O42" s="24">
        <v>20</v>
      </c>
      <c r="P42" s="24">
        <v>20</v>
      </c>
      <c r="Q42" s="24">
        <v>20</v>
      </c>
      <c r="R42" s="24">
        <v>20</v>
      </c>
      <c r="S42" s="24">
        <v>259.24160000000001</v>
      </c>
      <c r="T42" s="24">
        <v>259.24160000000001</v>
      </c>
      <c r="U42" s="24">
        <v>259.24160000000001</v>
      </c>
      <c r="V42" s="24">
        <v>304.52539999999999</v>
      </c>
      <c r="W42" s="24">
        <v>845.68993999999998</v>
      </c>
      <c r="X42" s="24">
        <v>1142.9253000000001</v>
      </c>
      <c r="Y42" s="24">
        <v>1142.9253000000001</v>
      </c>
      <c r="Z42" s="24">
        <v>1649.5109</v>
      </c>
      <c r="AA42" s="24">
        <v>1649.5109</v>
      </c>
      <c r="AB42" s="24">
        <v>1649.5109</v>
      </c>
      <c r="AC42" s="24">
        <v>1649.5109</v>
      </c>
      <c r="AD42" s="24">
        <v>1649.5109</v>
      </c>
      <c r="AE42" s="24">
        <v>2045.75</v>
      </c>
    </row>
    <row r="43" spans="1:31" s="27" customFormat="1" x14ac:dyDescent="0.35">
      <c r="A43" s="28" t="s">
        <v>131</v>
      </c>
      <c r="B43" s="28" t="s">
        <v>73</v>
      </c>
      <c r="C43" s="24">
        <v>570</v>
      </c>
      <c r="D43" s="24">
        <v>570</v>
      </c>
      <c r="E43" s="24">
        <v>570</v>
      </c>
      <c r="F43" s="24">
        <v>570</v>
      </c>
      <c r="G43" s="24">
        <v>570</v>
      </c>
      <c r="H43" s="24">
        <v>570</v>
      </c>
      <c r="I43" s="24">
        <v>570</v>
      </c>
      <c r="J43" s="24">
        <v>570</v>
      </c>
      <c r="K43" s="24">
        <v>570</v>
      </c>
      <c r="L43" s="24">
        <v>570</v>
      </c>
      <c r="M43" s="24">
        <v>570</v>
      </c>
      <c r="N43" s="24">
        <v>570</v>
      </c>
      <c r="O43" s="24">
        <v>570</v>
      </c>
      <c r="P43" s="24">
        <v>570</v>
      </c>
      <c r="Q43" s="24">
        <v>570</v>
      </c>
      <c r="R43" s="24">
        <v>570</v>
      </c>
      <c r="S43" s="24">
        <v>570.00013610383996</v>
      </c>
      <c r="T43" s="24">
        <v>570.00013610911003</v>
      </c>
      <c r="U43" s="24">
        <v>570.00013611556994</v>
      </c>
      <c r="V43" s="24">
        <v>570.00013612514999</v>
      </c>
      <c r="W43" s="24">
        <v>643.00511000000006</v>
      </c>
      <c r="X43" s="24">
        <v>969.76531999999997</v>
      </c>
      <c r="Y43" s="24">
        <v>969.76531999999997</v>
      </c>
      <c r="Z43" s="24">
        <v>969.76531999999997</v>
      </c>
      <c r="AA43" s="24">
        <v>1516.0008</v>
      </c>
      <c r="AB43" s="24">
        <v>2650.1174000000001</v>
      </c>
      <c r="AC43" s="24">
        <v>2650.1174000000001</v>
      </c>
      <c r="AD43" s="24">
        <v>2650.1174000000001</v>
      </c>
      <c r="AE43" s="24">
        <v>2650.1174000000001</v>
      </c>
    </row>
    <row r="44" spans="1:31" s="27" customFormat="1" x14ac:dyDescent="0.35">
      <c r="A44" s="28" t="s">
        <v>131</v>
      </c>
      <c r="B44" s="28" t="s">
        <v>56</v>
      </c>
      <c r="C44" s="24">
        <v>2.6030000150203643</v>
      </c>
      <c r="D44" s="24">
        <v>3.3170000910758937</v>
      </c>
      <c r="E44" s="24">
        <v>4.0260000228881774</v>
      </c>
      <c r="F44" s="24">
        <v>5.4030001759529078</v>
      </c>
      <c r="G44" s="24">
        <v>7.6770000457763601</v>
      </c>
      <c r="H44" s="24">
        <v>9.8029999732971085</v>
      </c>
      <c r="I44" s="24">
        <v>12.359000444412139</v>
      </c>
      <c r="J44" s="24">
        <v>14.69100010395041</v>
      </c>
      <c r="K44" s="24">
        <v>17.289999723434399</v>
      </c>
      <c r="L44" s="24">
        <v>18.852000474929767</v>
      </c>
      <c r="M44" s="24">
        <v>24.21999907493586</v>
      </c>
      <c r="N44" s="24">
        <v>26.670000553131</v>
      </c>
      <c r="O44" s="24">
        <v>30.57900047302244</v>
      </c>
      <c r="P44" s="24">
        <v>33.136000633239718</v>
      </c>
      <c r="Q44" s="24">
        <v>34.829999446868804</v>
      </c>
      <c r="R44" s="24">
        <v>36.323000669479349</v>
      </c>
      <c r="S44" s="24">
        <v>37.833999156951897</v>
      </c>
      <c r="T44" s="24">
        <v>39.482998371124204</v>
      </c>
      <c r="U44" s="24">
        <v>41.236998558044355</v>
      </c>
      <c r="V44" s="24">
        <v>42.889000892639132</v>
      </c>
      <c r="W44" s="24">
        <v>44.434001445770186</v>
      </c>
      <c r="X44" s="24">
        <v>46.04599905014036</v>
      </c>
      <c r="Y44" s="24">
        <v>47.854001522064159</v>
      </c>
      <c r="Z44" s="24">
        <v>49.667001724243121</v>
      </c>
      <c r="AA44" s="24">
        <v>51.431999206542926</v>
      </c>
      <c r="AB44" s="24">
        <v>53.151998043060289</v>
      </c>
      <c r="AC44" s="24">
        <v>54.833001136779757</v>
      </c>
      <c r="AD44" s="24">
        <v>56.54499816894522</v>
      </c>
      <c r="AE44" s="24">
        <v>58.29699945449827</v>
      </c>
    </row>
    <row r="45" spans="1:31" s="27" customFormat="1" x14ac:dyDescent="0.35">
      <c r="A45" s="31" t="s">
        <v>138</v>
      </c>
      <c r="B45" s="31"/>
      <c r="C45" s="32">
        <v>14479.543014526362</v>
      </c>
      <c r="D45" s="32">
        <v>15789.528015136713</v>
      </c>
      <c r="E45" s="32">
        <v>15789.528015136713</v>
      </c>
      <c r="F45" s="32">
        <v>14138.315665136712</v>
      </c>
      <c r="G45" s="32">
        <v>14138.315665136712</v>
      </c>
      <c r="H45" s="32">
        <v>13309.528636393214</v>
      </c>
      <c r="I45" s="32">
        <v>13820.585016683712</v>
      </c>
      <c r="J45" s="32">
        <v>13307.377865136712</v>
      </c>
      <c r="K45" s="32">
        <v>13226.318695136713</v>
      </c>
      <c r="L45" s="32">
        <v>13226.318695136713</v>
      </c>
      <c r="M45" s="32">
        <v>13226.318695136713</v>
      </c>
      <c r="N45" s="32">
        <v>13226.318695136713</v>
      </c>
      <c r="O45" s="32">
        <v>12934.318695136713</v>
      </c>
      <c r="P45" s="32">
        <v>12817.318695136713</v>
      </c>
      <c r="Q45" s="32">
        <v>12579.402815136711</v>
      </c>
      <c r="R45" s="32">
        <v>12017.875915136712</v>
      </c>
      <c r="S45" s="32">
        <v>13504.346673610835</v>
      </c>
      <c r="T45" s="32">
        <v>13504.346673610835</v>
      </c>
      <c r="U45" s="32">
        <v>13360.94667971435</v>
      </c>
      <c r="V45" s="32">
        <v>13399.617249714349</v>
      </c>
      <c r="W45" s="32">
        <v>13679.931749714349</v>
      </c>
      <c r="X45" s="32">
        <v>14645.358256111402</v>
      </c>
      <c r="Y45" s="32">
        <v>14690.36425566761</v>
      </c>
      <c r="Z45" s="32">
        <v>13539.374242548323</v>
      </c>
      <c r="AA45" s="32">
        <v>13300.886692372716</v>
      </c>
      <c r="AB45" s="32">
        <v>15333.470441771535</v>
      </c>
      <c r="AC45" s="32">
        <v>15223.070440247349</v>
      </c>
      <c r="AD45" s="32">
        <v>15350.543138723238</v>
      </c>
      <c r="AE45" s="32">
        <v>15959.325847534716</v>
      </c>
    </row>
    <row r="46" spans="1:31" s="27" customFormat="1" x14ac:dyDescent="0.35"/>
    <row r="47" spans="1:31" s="27" customFormat="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s="27" customFormat="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s="27" customFormat="1" x14ac:dyDescent="0.35">
      <c r="A49" s="28" t="s">
        <v>132</v>
      </c>
      <c r="B49" s="28" t="s">
        <v>71</v>
      </c>
      <c r="C49" s="24">
        <v>4790</v>
      </c>
      <c r="D49" s="24">
        <v>4790</v>
      </c>
      <c r="E49" s="24">
        <v>4790</v>
      </c>
      <c r="F49" s="24">
        <v>3031.4728700000001</v>
      </c>
      <c r="G49" s="24">
        <v>3031.4728700000001</v>
      </c>
      <c r="H49" s="24">
        <v>3031.4728700000001</v>
      </c>
      <c r="I49" s="24">
        <v>3031.4728700000001</v>
      </c>
      <c r="J49" s="24">
        <v>3031.4728700000001</v>
      </c>
      <c r="K49" s="24">
        <v>3031.4728700000001</v>
      </c>
      <c r="L49" s="24">
        <v>3031.4728700000001</v>
      </c>
      <c r="M49" s="24">
        <v>3031.4728700000001</v>
      </c>
      <c r="N49" s="24">
        <v>3031.4728700000001</v>
      </c>
      <c r="O49" s="24">
        <v>3031.4728700000001</v>
      </c>
      <c r="P49" s="24">
        <v>3031.4728700000001</v>
      </c>
      <c r="Q49" s="24">
        <v>3031.4728700000001</v>
      </c>
      <c r="R49" s="24">
        <v>3031.4728700000001</v>
      </c>
      <c r="S49" s="24">
        <v>3031.4728700000001</v>
      </c>
      <c r="T49" s="24">
        <v>3031.4728700000001</v>
      </c>
      <c r="U49" s="24">
        <v>3031.4728700000001</v>
      </c>
      <c r="V49" s="24">
        <v>3031.4728700000001</v>
      </c>
      <c r="W49" s="24">
        <v>3031.4728700000001</v>
      </c>
      <c r="X49" s="24">
        <v>3031.4728700000001</v>
      </c>
      <c r="Y49" s="24">
        <v>3031.4728700000001</v>
      </c>
      <c r="Z49" s="24">
        <v>3031.4728700000001</v>
      </c>
      <c r="AA49" s="24">
        <v>3031.4728700000001</v>
      </c>
      <c r="AB49" s="24">
        <v>3031.4728700000001</v>
      </c>
      <c r="AC49" s="24">
        <v>1916.4728700000001</v>
      </c>
      <c r="AD49" s="24">
        <v>0</v>
      </c>
      <c r="AE49" s="24">
        <v>0</v>
      </c>
    </row>
    <row r="50" spans="1:31" s="27" customFormat="1" x14ac:dyDescent="0.35">
      <c r="A50" s="28" t="s">
        <v>132</v>
      </c>
      <c r="B50" s="28" t="s">
        <v>20</v>
      </c>
      <c r="C50" s="24">
        <v>0</v>
      </c>
      <c r="D50" s="24">
        <v>0</v>
      </c>
      <c r="E50" s="24">
        <v>0</v>
      </c>
      <c r="F50" s="24">
        <v>0</v>
      </c>
      <c r="G50" s="24">
        <v>0</v>
      </c>
      <c r="H50" s="24">
        <v>0</v>
      </c>
      <c r="I50" s="24">
        <v>0</v>
      </c>
      <c r="J50" s="24">
        <v>0</v>
      </c>
      <c r="K50" s="24">
        <v>0</v>
      </c>
      <c r="L50" s="24">
        <v>0</v>
      </c>
      <c r="M50" s="24">
        <v>0</v>
      </c>
      <c r="N50" s="24">
        <v>0</v>
      </c>
      <c r="O50" s="24">
        <v>0</v>
      </c>
      <c r="P50" s="24">
        <v>0</v>
      </c>
      <c r="Q50" s="24">
        <v>0</v>
      </c>
      <c r="R50" s="24">
        <v>0</v>
      </c>
      <c r="S50" s="24">
        <v>0</v>
      </c>
      <c r="T50" s="24">
        <v>0</v>
      </c>
      <c r="U50" s="24">
        <v>0</v>
      </c>
      <c r="V50" s="24">
        <v>0</v>
      </c>
      <c r="W50" s="24">
        <v>0</v>
      </c>
      <c r="X50" s="24">
        <v>0</v>
      </c>
      <c r="Y50" s="24">
        <v>0</v>
      </c>
      <c r="Z50" s="24">
        <v>0</v>
      </c>
      <c r="AA50" s="24">
        <v>0</v>
      </c>
      <c r="AB50" s="24">
        <v>0</v>
      </c>
      <c r="AC50" s="24">
        <v>0</v>
      </c>
      <c r="AD50" s="24">
        <v>0</v>
      </c>
      <c r="AE50" s="24">
        <v>0</v>
      </c>
    </row>
    <row r="51" spans="1:31" s="27" customFormat="1" x14ac:dyDescent="0.35">
      <c r="A51" s="28" t="s">
        <v>132</v>
      </c>
      <c r="B51" s="28" t="s">
        <v>32</v>
      </c>
      <c r="C51" s="24">
        <v>500</v>
      </c>
      <c r="D51" s="24">
        <v>500</v>
      </c>
      <c r="E51" s="24">
        <v>500</v>
      </c>
      <c r="F51" s="24">
        <v>500</v>
      </c>
      <c r="G51" s="24">
        <v>500</v>
      </c>
      <c r="H51" s="24">
        <v>500</v>
      </c>
      <c r="I51" s="24">
        <v>500</v>
      </c>
      <c r="J51" s="24">
        <v>500</v>
      </c>
      <c r="K51" s="24">
        <v>500</v>
      </c>
      <c r="L51" s="24">
        <v>500</v>
      </c>
      <c r="M51" s="24">
        <v>500</v>
      </c>
      <c r="N51" s="24">
        <v>500</v>
      </c>
      <c r="O51" s="24">
        <v>500</v>
      </c>
      <c r="P51" s="24">
        <v>500</v>
      </c>
      <c r="Q51" s="24">
        <v>500</v>
      </c>
      <c r="R51" s="24">
        <v>500</v>
      </c>
      <c r="S51" s="24">
        <v>500</v>
      </c>
      <c r="T51" s="24">
        <v>500</v>
      </c>
      <c r="U51" s="24">
        <v>0</v>
      </c>
      <c r="V51" s="24">
        <v>0</v>
      </c>
      <c r="W51" s="24">
        <v>0</v>
      </c>
      <c r="X51" s="24">
        <v>0</v>
      </c>
      <c r="Y51" s="24">
        <v>0</v>
      </c>
      <c r="Z51" s="24">
        <v>0</v>
      </c>
      <c r="AA51" s="24">
        <v>0</v>
      </c>
      <c r="AB51" s="24">
        <v>0</v>
      </c>
      <c r="AC51" s="24">
        <v>0</v>
      </c>
      <c r="AD51" s="24">
        <v>0</v>
      </c>
      <c r="AE51" s="24">
        <v>0</v>
      </c>
    </row>
    <row r="52" spans="1:31" s="27" customFormat="1" x14ac:dyDescent="0.35">
      <c r="A52" s="28" t="s">
        <v>132</v>
      </c>
      <c r="B52" s="28" t="s">
        <v>66</v>
      </c>
      <c r="C52" s="24">
        <v>1900</v>
      </c>
      <c r="D52" s="24">
        <v>1900</v>
      </c>
      <c r="E52" s="24">
        <v>1900</v>
      </c>
      <c r="F52" s="24">
        <v>1900</v>
      </c>
      <c r="G52" s="24">
        <v>1900</v>
      </c>
      <c r="H52" s="24">
        <v>1900</v>
      </c>
      <c r="I52" s="24">
        <v>1900</v>
      </c>
      <c r="J52" s="24">
        <v>1900</v>
      </c>
      <c r="K52" s="24">
        <v>1900</v>
      </c>
      <c r="L52" s="24">
        <v>1900</v>
      </c>
      <c r="M52" s="24">
        <v>1900</v>
      </c>
      <c r="N52" s="24">
        <v>1900</v>
      </c>
      <c r="O52" s="24">
        <v>1730</v>
      </c>
      <c r="P52" s="24">
        <v>1730</v>
      </c>
      <c r="Q52" s="24">
        <v>1730</v>
      </c>
      <c r="R52" s="24">
        <v>1730</v>
      </c>
      <c r="S52" s="24">
        <v>1730</v>
      </c>
      <c r="T52" s="24">
        <v>1730</v>
      </c>
      <c r="U52" s="24">
        <v>1290</v>
      </c>
      <c r="V52" s="24">
        <v>1290</v>
      </c>
      <c r="W52" s="24">
        <v>1290</v>
      </c>
      <c r="X52" s="24">
        <v>1196</v>
      </c>
      <c r="Y52" s="24">
        <v>1196</v>
      </c>
      <c r="Z52" s="24">
        <v>1196</v>
      </c>
      <c r="AA52" s="24">
        <v>1196</v>
      </c>
      <c r="AB52" s="24">
        <v>1196</v>
      </c>
      <c r="AC52" s="24">
        <v>612</v>
      </c>
      <c r="AD52" s="24">
        <v>772.66877999999997</v>
      </c>
      <c r="AE52" s="24">
        <v>772.66877999999997</v>
      </c>
    </row>
    <row r="53" spans="1:31" s="27" customFormat="1" x14ac:dyDescent="0.35">
      <c r="A53" s="28" t="s">
        <v>132</v>
      </c>
      <c r="B53" s="28" t="s">
        <v>65</v>
      </c>
      <c r="C53" s="24">
        <v>2219</v>
      </c>
      <c r="D53" s="24">
        <v>2219</v>
      </c>
      <c r="E53" s="24">
        <v>2219</v>
      </c>
      <c r="F53" s="24">
        <v>2219</v>
      </c>
      <c r="G53" s="24">
        <v>2219</v>
      </c>
      <c r="H53" s="24">
        <v>2219</v>
      </c>
      <c r="I53" s="24">
        <v>2219</v>
      </c>
      <c r="J53" s="24">
        <v>2219</v>
      </c>
      <c r="K53" s="24">
        <v>2219</v>
      </c>
      <c r="L53" s="24">
        <v>2219</v>
      </c>
      <c r="M53" s="24">
        <v>2219</v>
      </c>
      <c r="N53" s="24">
        <v>2219</v>
      </c>
      <c r="O53" s="24">
        <v>2219</v>
      </c>
      <c r="P53" s="24">
        <v>2219</v>
      </c>
      <c r="Q53" s="24">
        <v>2219</v>
      </c>
      <c r="R53" s="24">
        <v>2219</v>
      </c>
      <c r="S53" s="24">
        <v>2219</v>
      </c>
      <c r="T53" s="24">
        <v>2219</v>
      </c>
      <c r="U53" s="24">
        <v>2219</v>
      </c>
      <c r="V53" s="24">
        <v>2219</v>
      </c>
      <c r="W53" s="24">
        <v>2219</v>
      </c>
      <c r="X53" s="24">
        <v>2219</v>
      </c>
      <c r="Y53" s="24">
        <v>2219</v>
      </c>
      <c r="Z53" s="24">
        <v>2219</v>
      </c>
      <c r="AA53" s="24">
        <v>2219</v>
      </c>
      <c r="AB53" s="24">
        <v>2219</v>
      </c>
      <c r="AC53" s="24">
        <v>2219</v>
      </c>
      <c r="AD53" s="24">
        <v>2219</v>
      </c>
      <c r="AE53" s="24">
        <v>2219</v>
      </c>
    </row>
    <row r="54" spans="1:31" s="27" customFormat="1" x14ac:dyDescent="0.35">
      <c r="A54" s="28" t="s">
        <v>132</v>
      </c>
      <c r="B54" s="28" t="s">
        <v>69</v>
      </c>
      <c r="C54" s="24">
        <v>3434.4399795532199</v>
      </c>
      <c r="D54" s="24">
        <v>4322.199974060055</v>
      </c>
      <c r="E54" s="24">
        <v>4322.199974060055</v>
      </c>
      <c r="F54" s="24">
        <v>4322.199974060055</v>
      </c>
      <c r="G54" s="24">
        <v>4322.199974060055</v>
      </c>
      <c r="H54" s="24">
        <v>4322.199974060055</v>
      </c>
      <c r="I54" s="24">
        <v>4322.199974060055</v>
      </c>
      <c r="J54" s="24">
        <v>4322.199974060055</v>
      </c>
      <c r="K54" s="24">
        <v>4322.199974060055</v>
      </c>
      <c r="L54" s="24">
        <v>4322.199974060055</v>
      </c>
      <c r="M54" s="24">
        <v>4322.199974060055</v>
      </c>
      <c r="N54" s="24">
        <v>4322.199974060055</v>
      </c>
      <c r="O54" s="24">
        <v>4269.699974060055</v>
      </c>
      <c r="P54" s="24">
        <v>4269.699974060055</v>
      </c>
      <c r="Q54" s="24">
        <v>4269.699974060055</v>
      </c>
      <c r="R54" s="24">
        <v>4269.699974060055</v>
      </c>
      <c r="S54" s="24">
        <v>4202.4999771118128</v>
      </c>
      <c r="T54" s="24">
        <v>3785.9699745118128</v>
      </c>
      <c r="U54" s="24">
        <v>3901.6385571118126</v>
      </c>
      <c r="V54" s="24">
        <v>3758.4607516894489</v>
      </c>
      <c r="W54" s="24">
        <v>3758.4607516894489</v>
      </c>
      <c r="X54" s="24">
        <v>3835.8625824523883</v>
      </c>
      <c r="Y54" s="24">
        <v>4164.1717794006317</v>
      </c>
      <c r="Z54" s="24">
        <v>3852.1717794006317</v>
      </c>
      <c r="AA54" s="24">
        <v>3977.3440187902816</v>
      </c>
      <c r="AB54" s="24">
        <v>4211.774478790282</v>
      </c>
      <c r="AC54" s="24">
        <v>6314.1967587902809</v>
      </c>
      <c r="AD54" s="24">
        <v>8919.8214980273424</v>
      </c>
      <c r="AE54" s="24">
        <v>8820.7690984741203</v>
      </c>
    </row>
    <row r="55" spans="1:31" s="27" customFormat="1" x14ac:dyDescent="0.35">
      <c r="A55" s="28" t="s">
        <v>132</v>
      </c>
      <c r="B55" s="28" t="s">
        <v>68</v>
      </c>
      <c r="C55" s="24">
        <v>1098.972995758056</v>
      </c>
      <c r="D55" s="24">
        <v>1098.972995758056</v>
      </c>
      <c r="E55" s="24">
        <v>1098.972995758056</v>
      </c>
      <c r="F55" s="24">
        <v>1098.972995758056</v>
      </c>
      <c r="G55" s="24">
        <v>1098.972995758056</v>
      </c>
      <c r="H55" s="24">
        <v>1098.972995758056</v>
      </c>
      <c r="I55" s="24">
        <v>1098.972995758056</v>
      </c>
      <c r="J55" s="24">
        <v>1098.972995758056</v>
      </c>
      <c r="K55" s="24">
        <v>1098.972995758056</v>
      </c>
      <c r="L55" s="24">
        <v>1098.972995758056</v>
      </c>
      <c r="M55" s="24">
        <v>1098.972995758056</v>
      </c>
      <c r="N55" s="24">
        <v>1098.972995758056</v>
      </c>
      <c r="O55" s="24">
        <v>1098.972995758056</v>
      </c>
      <c r="P55" s="24">
        <v>1098.972995758056</v>
      </c>
      <c r="Q55" s="24">
        <v>1098.972995758056</v>
      </c>
      <c r="R55" s="24">
        <v>1098.972995758056</v>
      </c>
      <c r="S55" s="24">
        <v>1098.972995758056</v>
      </c>
      <c r="T55" s="24">
        <v>1098.972995758056</v>
      </c>
      <c r="U55" s="24">
        <v>1098.972995758056</v>
      </c>
      <c r="V55" s="24">
        <v>1098.972995758056</v>
      </c>
      <c r="W55" s="24">
        <v>1098.972995758056</v>
      </c>
      <c r="X55" s="24">
        <v>1098.972995758056</v>
      </c>
      <c r="Y55" s="24">
        <v>1098.972995758056</v>
      </c>
      <c r="Z55" s="24">
        <v>991.45299911499001</v>
      </c>
      <c r="AA55" s="24">
        <v>960.34999847412087</v>
      </c>
      <c r="AB55" s="24">
        <v>960.35065650538081</v>
      </c>
      <c r="AC55" s="24">
        <v>1340.3499984741209</v>
      </c>
      <c r="AD55" s="24">
        <v>3288.4499969482422</v>
      </c>
      <c r="AE55" s="24">
        <v>3718.7093999999997</v>
      </c>
    </row>
    <row r="56" spans="1:31" s="27" customFormat="1" x14ac:dyDescent="0.35">
      <c r="A56" s="28" t="s">
        <v>132</v>
      </c>
      <c r="B56" s="28" t="s">
        <v>36</v>
      </c>
      <c r="C56" s="24">
        <v>55.329999923705998</v>
      </c>
      <c r="D56" s="24">
        <v>375.329999923706</v>
      </c>
      <c r="E56" s="24">
        <v>375.329999923706</v>
      </c>
      <c r="F56" s="24">
        <v>375.329999923706</v>
      </c>
      <c r="G56" s="24">
        <v>375.329999923706</v>
      </c>
      <c r="H56" s="24">
        <v>375.329999923706</v>
      </c>
      <c r="I56" s="24">
        <v>375.329999923706</v>
      </c>
      <c r="J56" s="24">
        <v>375.329999923706</v>
      </c>
      <c r="K56" s="24">
        <v>375.329999923706</v>
      </c>
      <c r="L56" s="24">
        <v>375.329999923706</v>
      </c>
      <c r="M56" s="24">
        <v>375.329999923706</v>
      </c>
      <c r="N56" s="24">
        <v>375.329999923706</v>
      </c>
      <c r="O56" s="24">
        <v>320</v>
      </c>
      <c r="P56" s="24">
        <v>320</v>
      </c>
      <c r="Q56" s="24">
        <v>320</v>
      </c>
      <c r="R56" s="24">
        <v>320</v>
      </c>
      <c r="S56" s="24">
        <v>320</v>
      </c>
      <c r="T56" s="24">
        <v>320</v>
      </c>
      <c r="U56" s="24">
        <v>450.10712999999998</v>
      </c>
      <c r="V56" s="24">
        <v>450.10712999999998</v>
      </c>
      <c r="W56" s="24">
        <v>766.08205999999905</v>
      </c>
      <c r="X56" s="24">
        <v>466.08205999999899</v>
      </c>
      <c r="Y56" s="24">
        <v>466.08205999999899</v>
      </c>
      <c r="Z56" s="24">
        <v>839.678</v>
      </c>
      <c r="AA56" s="24">
        <v>839.678</v>
      </c>
      <c r="AB56" s="24">
        <v>839.678</v>
      </c>
      <c r="AC56" s="24">
        <v>839.678</v>
      </c>
      <c r="AD56" s="24">
        <v>1727.6389999999999</v>
      </c>
      <c r="AE56" s="24">
        <v>1727.6389999999999</v>
      </c>
    </row>
    <row r="57" spans="1:31" s="27" customFormat="1" x14ac:dyDescent="0.35">
      <c r="A57" s="28" t="s">
        <v>132</v>
      </c>
      <c r="B57" s="28" t="s">
        <v>73</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12.7738</v>
      </c>
      <c r="U57" s="24">
        <v>325.74727999999999</v>
      </c>
      <c r="V57" s="24">
        <v>325.74727999999999</v>
      </c>
      <c r="W57" s="24">
        <v>325.74727999999999</v>
      </c>
      <c r="X57" s="24">
        <v>325.74727999999999</v>
      </c>
      <c r="Y57" s="24">
        <v>325.74727999999999</v>
      </c>
      <c r="Z57" s="24">
        <v>325.74727999999999</v>
      </c>
      <c r="AA57" s="24">
        <v>483.67315999999897</v>
      </c>
      <c r="AB57" s="24">
        <v>483.67315999999897</v>
      </c>
      <c r="AC57" s="24">
        <v>641.36992999999995</v>
      </c>
      <c r="AD57" s="24">
        <v>1629.3977</v>
      </c>
      <c r="AE57" s="24">
        <v>1629.3977</v>
      </c>
    </row>
    <row r="58" spans="1:31" s="27" customFormat="1" x14ac:dyDescent="0.35">
      <c r="A58" s="28" t="s">
        <v>132</v>
      </c>
      <c r="B58" s="28" t="s">
        <v>56</v>
      </c>
      <c r="C58" s="24">
        <v>3.730999946594233</v>
      </c>
      <c r="D58" s="24">
        <v>5.3370000422000805</v>
      </c>
      <c r="E58" s="24">
        <v>6.5620000958442661</v>
      </c>
      <c r="F58" s="24">
        <v>8.8679997920989955</v>
      </c>
      <c r="G58" s="24">
        <v>11.99400031566614</v>
      </c>
      <c r="H58" s="24">
        <v>15.010999917983911</v>
      </c>
      <c r="I58" s="24">
        <v>18.664000272750819</v>
      </c>
      <c r="J58" s="24">
        <v>22.177000880241362</v>
      </c>
      <c r="K58" s="24">
        <v>26.300000429153378</v>
      </c>
      <c r="L58" s="24">
        <v>28.99999904632562</v>
      </c>
      <c r="M58" s="24">
        <v>38.306999206542869</v>
      </c>
      <c r="N58" s="24">
        <v>44.082001686096135</v>
      </c>
      <c r="O58" s="24">
        <v>52.344999551773057</v>
      </c>
      <c r="P58" s="24">
        <v>57.273001432418774</v>
      </c>
      <c r="Q58" s="24">
        <v>60.753001213073674</v>
      </c>
      <c r="R58" s="24">
        <v>63.832001686096142</v>
      </c>
      <c r="S58" s="24">
        <v>66.790998935699449</v>
      </c>
      <c r="T58" s="24">
        <v>69.882997035980154</v>
      </c>
      <c r="U58" s="24">
        <v>73.295000076293931</v>
      </c>
      <c r="V58" s="24">
        <v>76.875997543334947</v>
      </c>
      <c r="W58" s="24">
        <v>80.486003398895207</v>
      </c>
      <c r="X58" s="24">
        <v>84.222002506256047</v>
      </c>
      <c r="Y58" s="24">
        <v>88.148998260498033</v>
      </c>
      <c r="Z58" s="24">
        <v>92.059997081756535</v>
      </c>
      <c r="AA58" s="24">
        <v>95.945003509521428</v>
      </c>
      <c r="AB58" s="24">
        <v>99.820002079009967</v>
      </c>
      <c r="AC58" s="24">
        <v>103.66399621963494</v>
      </c>
      <c r="AD58" s="24">
        <v>107.5989999771115</v>
      </c>
      <c r="AE58" s="24">
        <v>111.65700006484921</v>
      </c>
    </row>
    <row r="59" spans="1:31" s="27" customFormat="1" x14ac:dyDescent="0.35">
      <c r="A59" s="31" t="s">
        <v>138</v>
      </c>
      <c r="B59" s="31"/>
      <c r="C59" s="32">
        <v>13942.412975311276</v>
      </c>
      <c r="D59" s="32">
        <v>14830.172969818112</v>
      </c>
      <c r="E59" s="32">
        <v>14830.172969818112</v>
      </c>
      <c r="F59" s="32">
        <v>13071.645839818111</v>
      </c>
      <c r="G59" s="32">
        <v>13071.645839818111</v>
      </c>
      <c r="H59" s="32">
        <v>13071.645839818111</v>
      </c>
      <c r="I59" s="32">
        <v>13071.645839818111</v>
      </c>
      <c r="J59" s="32">
        <v>13071.645839818111</v>
      </c>
      <c r="K59" s="32">
        <v>13071.645839818111</v>
      </c>
      <c r="L59" s="32">
        <v>13071.645839818111</v>
      </c>
      <c r="M59" s="32">
        <v>13071.645839818111</v>
      </c>
      <c r="N59" s="32">
        <v>13071.645839818111</v>
      </c>
      <c r="O59" s="32">
        <v>12849.145839818111</v>
      </c>
      <c r="P59" s="32">
        <v>12849.145839818111</v>
      </c>
      <c r="Q59" s="32">
        <v>12849.145839818111</v>
      </c>
      <c r="R59" s="32">
        <v>12849.145839818111</v>
      </c>
      <c r="S59" s="32">
        <v>12781.945842869869</v>
      </c>
      <c r="T59" s="32">
        <v>12365.415840269869</v>
      </c>
      <c r="U59" s="32">
        <v>11541.08442286987</v>
      </c>
      <c r="V59" s="32">
        <v>11397.906617447505</v>
      </c>
      <c r="W59" s="32">
        <v>11397.906617447505</v>
      </c>
      <c r="X59" s="32">
        <v>11381.308448210444</v>
      </c>
      <c r="Y59" s="32">
        <v>11709.617645158687</v>
      </c>
      <c r="Z59" s="32">
        <v>11290.097648515621</v>
      </c>
      <c r="AA59" s="32">
        <v>11384.166887264402</v>
      </c>
      <c r="AB59" s="32">
        <v>11618.598005295664</v>
      </c>
      <c r="AC59" s="32">
        <v>12402.019627264403</v>
      </c>
      <c r="AD59" s="32">
        <v>15199.940274975585</v>
      </c>
      <c r="AE59" s="32">
        <v>15531.14727847412</v>
      </c>
    </row>
    <row r="60" spans="1:31" s="27" customFormat="1" x14ac:dyDescent="0.35"/>
    <row r="61" spans="1:31" s="27" customFormat="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s="27" customFormat="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s="27" customFormat="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s="27" customFormat="1" x14ac:dyDescent="0.35">
      <c r="A64" s="28" t="s">
        <v>133</v>
      </c>
      <c r="B64" s="28" t="s">
        <v>20</v>
      </c>
      <c r="C64" s="24">
        <v>709</v>
      </c>
      <c r="D64" s="24">
        <v>709</v>
      </c>
      <c r="E64" s="24">
        <v>529</v>
      </c>
      <c r="F64" s="24">
        <v>529</v>
      </c>
      <c r="G64" s="24">
        <v>529</v>
      </c>
      <c r="H64" s="24">
        <v>529</v>
      </c>
      <c r="I64" s="24">
        <v>529</v>
      </c>
      <c r="J64" s="24">
        <v>529</v>
      </c>
      <c r="K64" s="24">
        <v>529</v>
      </c>
      <c r="L64" s="24">
        <v>529</v>
      </c>
      <c r="M64" s="24">
        <v>529</v>
      </c>
      <c r="N64" s="24">
        <v>529</v>
      </c>
      <c r="O64" s="24">
        <v>529</v>
      </c>
      <c r="P64" s="24">
        <v>529</v>
      </c>
      <c r="Q64" s="24">
        <v>529</v>
      </c>
      <c r="R64" s="24">
        <v>529</v>
      </c>
      <c r="S64" s="24">
        <v>0</v>
      </c>
      <c r="T64" s="24">
        <v>0</v>
      </c>
      <c r="U64" s="24">
        <v>0</v>
      </c>
      <c r="V64" s="24">
        <v>0</v>
      </c>
      <c r="W64" s="24">
        <v>0</v>
      </c>
      <c r="X64" s="24">
        <v>0</v>
      </c>
      <c r="Y64" s="24">
        <v>0</v>
      </c>
      <c r="Z64" s="24">
        <v>0</v>
      </c>
      <c r="AA64" s="24">
        <v>0</v>
      </c>
      <c r="AB64" s="24">
        <v>0</v>
      </c>
      <c r="AC64" s="24">
        <v>0</v>
      </c>
      <c r="AD64" s="24">
        <v>0</v>
      </c>
      <c r="AE64" s="24">
        <v>0</v>
      </c>
    </row>
    <row r="65" spans="1:31" s="27" customFormat="1" x14ac:dyDescent="0.35">
      <c r="A65" s="28" t="s">
        <v>133</v>
      </c>
      <c r="B65" s="28" t="s">
        <v>32</v>
      </c>
      <c r="C65" s="24">
        <v>800</v>
      </c>
      <c r="D65" s="24">
        <v>800</v>
      </c>
      <c r="E65" s="24">
        <v>800</v>
      </c>
      <c r="F65" s="24">
        <v>800</v>
      </c>
      <c r="G65" s="24">
        <v>800</v>
      </c>
      <c r="H65" s="24">
        <v>800</v>
      </c>
      <c r="I65" s="24">
        <v>800</v>
      </c>
      <c r="J65" s="24">
        <v>800</v>
      </c>
      <c r="K65" s="24">
        <v>800</v>
      </c>
      <c r="L65" s="24">
        <v>800</v>
      </c>
      <c r="M65" s="24">
        <v>800</v>
      </c>
      <c r="N65" s="24">
        <v>800</v>
      </c>
      <c r="O65" s="24">
        <v>800</v>
      </c>
      <c r="P65" s="24">
        <v>800</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s="27" customFormat="1" x14ac:dyDescent="0.35">
      <c r="A66" s="28" t="s">
        <v>133</v>
      </c>
      <c r="B66" s="28" t="s">
        <v>66</v>
      </c>
      <c r="C66" s="24">
        <v>1437.1399917602528</v>
      </c>
      <c r="D66" s="24">
        <v>1437.1399917602528</v>
      </c>
      <c r="E66" s="24">
        <v>1437.1399917602528</v>
      </c>
      <c r="F66" s="24">
        <v>1437.1399917602528</v>
      </c>
      <c r="G66" s="24">
        <v>1437.1399917602528</v>
      </c>
      <c r="H66" s="24">
        <v>1437.1399917602528</v>
      </c>
      <c r="I66" s="24">
        <v>1437.1399917602528</v>
      </c>
      <c r="J66" s="24">
        <v>1437.1399917602528</v>
      </c>
      <c r="K66" s="24">
        <v>1437.1399917602528</v>
      </c>
      <c r="L66" s="24">
        <v>1054.639991760253</v>
      </c>
      <c r="M66" s="24">
        <v>1054.639991760253</v>
      </c>
      <c r="N66" s="24">
        <v>785.29999542236283</v>
      </c>
      <c r="O66" s="24">
        <v>785.29999542236283</v>
      </c>
      <c r="P66" s="24">
        <v>785.29999542236283</v>
      </c>
      <c r="Q66" s="24">
        <v>705.29999542236283</v>
      </c>
      <c r="R66" s="24">
        <v>705.29999542236283</v>
      </c>
      <c r="S66" s="24">
        <v>705.29999542236283</v>
      </c>
      <c r="T66" s="24">
        <v>705.29999542236283</v>
      </c>
      <c r="U66" s="24">
        <v>705.29999542236283</v>
      </c>
      <c r="V66" s="24">
        <v>705.29999542236283</v>
      </c>
      <c r="W66" s="24">
        <v>705.29999542236283</v>
      </c>
      <c r="X66" s="24">
        <v>705.29999542236283</v>
      </c>
      <c r="Y66" s="24">
        <v>705.29999542236283</v>
      </c>
      <c r="Z66" s="24">
        <v>438.1001054223629</v>
      </c>
      <c r="AA66" s="24">
        <v>438.1001054223629</v>
      </c>
      <c r="AB66" s="24">
        <v>438.1001054223629</v>
      </c>
      <c r="AC66" s="24">
        <v>438.1001054223629</v>
      </c>
      <c r="AD66" s="24">
        <v>605.43193542236281</v>
      </c>
      <c r="AE66" s="24">
        <v>605.43193542236281</v>
      </c>
    </row>
    <row r="67" spans="1:31" s="27" customFormat="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s="27" customFormat="1" x14ac:dyDescent="0.35">
      <c r="A68" s="28" t="s">
        <v>133</v>
      </c>
      <c r="B68" s="28" t="s">
        <v>69</v>
      </c>
      <c r="C68" s="24">
        <v>2053.3100090026815</v>
      </c>
      <c r="D68" s="24">
        <v>2349.7100105285604</v>
      </c>
      <c r="E68" s="24">
        <v>2349.7100105285604</v>
      </c>
      <c r="F68" s="24">
        <v>2349.7100105285604</v>
      </c>
      <c r="G68" s="24">
        <v>2349.7100105285604</v>
      </c>
      <c r="H68" s="24">
        <v>2349.7100105285604</v>
      </c>
      <c r="I68" s="24">
        <v>2316.7100105285604</v>
      </c>
      <c r="J68" s="24">
        <v>2316.7100105285604</v>
      </c>
      <c r="K68" s="24">
        <v>2225.9600105285604</v>
      </c>
      <c r="L68" s="24">
        <v>2113.9600105285604</v>
      </c>
      <c r="M68" s="24">
        <v>2113.9600105285604</v>
      </c>
      <c r="N68" s="24">
        <v>2113.9600105285604</v>
      </c>
      <c r="O68" s="24">
        <v>2015.2600135803182</v>
      </c>
      <c r="P68" s="24">
        <v>2015.2600135803182</v>
      </c>
      <c r="Q68" s="24">
        <v>1793.3600120544393</v>
      </c>
      <c r="R68" s="24">
        <v>1608.5600090026824</v>
      </c>
      <c r="S68" s="24">
        <v>2609.116322002682</v>
      </c>
      <c r="T68" s="24">
        <v>3213.5156850026824</v>
      </c>
      <c r="U68" s="24">
        <v>3355.676988239743</v>
      </c>
      <c r="V68" s="24">
        <v>3316.676988239743</v>
      </c>
      <c r="W68" s="24">
        <v>3316.676988239743</v>
      </c>
      <c r="X68" s="24">
        <v>3517.2863882397428</v>
      </c>
      <c r="Y68" s="24">
        <v>3303.4263876293917</v>
      </c>
      <c r="Z68" s="24">
        <v>3345.6507465985919</v>
      </c>
      <c r="AA68" s="24">
        <v>3002.450742031856</v>
      </c>
      <c r="AB68" s="24">
        <v>3151.2708217204563</v>
      </c>
      <c r="AC68" s="24">
        <v>3226.8001217429364</v>
      </c>
      <c r="AD68" s="24">
        <v>3368.716421748526</v>
      </c>
      <c r="AE68" s="24">
        <v>3426.800121754196</v>
      </c>
    </row>
    <row r="69" spans="1:31" s="27" customFormat="1" x14ac:dyDescent="0.35">
      <c r="A69" s="28" t="s">
        <v>133</v>
      </c>
      <c r="B69" s="28" t="s">
        <v>68</v>
      </c>
      <c r="C69" s="24">
        <v>353</v>
      </c>
      <c r="D69" s="24">
        <v>432.19999694824207</v>
      </c>
      <c r="E69" s="24">
        <v>432.19999694824207</v>
      </c>
      <c r="F69" s="24">
        <v>432.19999694824207</v>
      </c>
      <c r="G69" s="24">
        <v>432.19999694824207</v>
      </c>
      <c r="H69" s="24">
        <v>432.19999694824207</v>
      </c>
      <c r="I69" s="24">
        <v>432.19999694824207</v>
      </c>
      <c r="J69" s="24">
        <v>432.19999694824207</v>
      </c>
      <c r="K69" s="24">
        <v>432.19999694824207</v>
      </c>
      <c r="L69" s="24">
        <v>432.19999694824207</v>
      </c>
      <c r="M69" s="24">
        <v>432.19999694824207</v>
      </c>
      <c r="N69" s="24">
        <v>432.19999694824207</v>
      </c>
      <c r="O69" s="24">
        <v>432.19999694824207</v>
      </c>
      <c r="P69" s="24">
        <v>432.19999694824207</v>
      </c>
      <c r="Q69" s="24">
        <v>432.19999694824207</v>
      </c>
      <c r="R69" s="24">
        <v>432.19999694824207</v>
      </c>
      <c r="S69" s="24">
        <v>432.19999694824207</v>
      </c>
      <c r="T69" s="24">
        <v>432.19999694824207</v>
      </c>
      <c r="U69" s="24">
        <v>432.19999694824207</v>
      </c>
      <c r="V69" s="24">
        <v>432.19999694824207</v>
      </c>
      <c r="W69" s="24">
        <v>432.19999694824207</v>
      </c>
      <c r="X69" s="24">
        <v>477.4217529482421</v>
      </c>
      <c r="Y69" s="24">
        <v>715.87336694824205</v>
      </c>
      <c r="Z69" s="24">
        <v>605.87336694824205</v>
      </c>
      <c r="AA69" s="24">
        <v>779.27972694824109</v>
      </c>
      <c r="AB69" s="24">
        <v>779.27972694824109</v>
      </c>
      <c r="AC69" s="24">
        <v>1224.8090969482421</v>
      </c>
      <c r="AD69" s="24">
        <v>1436.0198969482421</v>
      </c>
      <c r="AE69" s="24">
        <v>1328.0198969482421</v>
      </c>
    </row>
    <row r="70" spans="1:31" s="27" customFormat="1" x14ac:dyDescent="0.35">
      <c r="A70" s="28" t="s">
        <v>133</v>
      </c>
      <c r="B70" s="28" t="s">
        <v>36</v>
      </c>
      <c r="C70" s="24">
        <v>205</v>
      </c>
      <c r="D70" s="24">
        <v>205</v>
      </c>
      <c r="E70" s="24">
        <v>205</v>
      </c>
      <c r="F70" s="24">
        <v>205</v>
      </c>
      <c r="G70" s="24">
        <v>205</v>
      </c>
      <c r="H70" s="24">
        <v>205</v>
      </c>
      <c r="I70" s="24">
        <v>205</v>
      </c>
      <c r="J70" s="24">
        <v>205</v>
      </c>
      <c r="K70" s="24">
        <v>205</v>
      </c>
      <c r="L70" s="24">
        <v>175</v>
      </c>
      <c r="M70" s="24">
        <v>175</v>
      </c>
      <c r="N70" s="24">
        <v>175</v>
      </c>
      <c r="O70" s="24">
        <v>175</v>
      </c>
      <c r="P70" s="24">
        <v>150</v>
      </c>
      <c r="Q70" s="24">
        <v>150</v>
      </c>
      <c r="R70" s="24">
        <v>150</v>
      </c>
      <c r="S70" s="24">
        <v>150</v>
      </c>
      <c r="T70" s="24">
        <v>150</v>
      </c>
      <c r="U70" s="24">
        <v>150</v>
      </c>
      <c r="V70" s="24">
        <v>150</v>
      </c>
      <c r="W70" s="24">
        <v>751.72784000000001</v>
      </c>
      <c r="X70" s="24">
        <v>751.72784000000001</v>
      </c>
      <c r="Y70" s="24">
        <v>751.72784000000001</v>
      </c>
      <c r="Z70" s="24">
        <v>965.84950000000003</v>
      </c>
      <c r="AA70" s="24">
        <v>965.84950000000003</v>
      </c>
      <c r="AB70" s="24">
        <v>965.84950000000003</v>
      </c>
      <c r="AC70" s="24">
        <v>965.84950000000003</v>
      </c>
      <c r="AD70" s="24">
        <v>965.84950000000003</v>
      </c>
      <c r="AE70" s="24">
        <v>965.84950000000003</v>
      </c>
    </row>
    <row r="71" spans="1:31" s="27" customFormat="1" x14ac:dyDescent="0.35">
      <c r="A71" s="28" t="s">
        <v>133</v>
      </c>
      <c r="B71" s="28" t="s">
        <v>73</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c r="AB71" s="24">
        <v>0</v>
      </c>
      <c r="AC71" s="24">
        <v>0</v>
      </c>
      <c r="AD71" s="24">
        <v>0</v>
      </c>
      <c r="AE71" s="24">
        <v>0</v>
      </c>
    </row>
    <row r="72" spans="1:31" s="27" customFormat="1" x14ac:dyDescent="0.35">
      <c r="A72" s="28" t="s">
        <v>133</v>
      </c>
      <c r="B72" s="28" t="s">
        <v>56</v>
      </c>
      <c r="C72" s="24">
        <v>3.3319998979568428</v>
      </c>
      <c r="D72" s="24">
        <v>5.7880000472068707</v>
      </c>
      <c r="E72" s="24">
        <v>7.3300001621246249</v>
      </c>
      <c r="F72" s="24">
        <v>9.0219997763633728</v>
      </c>
      <c r="G72" s="24">
        <v>10.891999840736368</v>
      </c>
      <c r="H72" s="24">
        <v>13.30499988794317</v>
      </c>
      <c r="I72" s="24">
        <v>15.80500018596643</v>
      </c>
      <c r="J72" s="24">
        <v>18.292000055313078</v>
      </c>
      <c r="K72" s="24">
        <v>20.64899909496302</v>
      </c>
      <c r="L72" s="24">
        <v>22.004999399185081</v>
      </c>
      <c r="M72" s="24">
        <v>23.441000103950451</v>
      </c>
      <c r="N72" s="24">
        <v>24.951000094413729</v>
      </c>
      <c r="O72" s="24">
        <v>26.615000486373798</v>
      </c>
      <c r="P72" s="24">
        <v>28.315000057220409</v>
      </c>
      <c r="Q72" s="24">
        <v>29.831000804901041</v>
      </c>
      <c r="R72" s="24">
        <v>31.334999322891168</v>
      </c>
      <c r="S72" s="24">
        <v>32.86299991607666</v>
      </c>
      <c r="T72" s="24">
        <v>34.454999208450289</v>
      </c>
      <c r="U72" s="24">
        <v>36.142000198364173</v>
      </c>
      <c r="V72" s="24">
        <v>37.889001607894848</v>
      </c>
      <c r="W72" s="24">
        <v>39.683999538421531</v>
      </c>
      <c r="X72" s="24">
        <v>41.551000356674159</v>
      </c>
      <c r="Y72" s="24">
        <v>43.510999441146822</v>
      </c>
      <c r="Z72" s="24">
        <v>45.537000656127844</v>
      </c>
      <c r="AA72" s="24">
        <v>47.622999429702681</v>
      </c>
      <c r="AB72" s="24">
        <v>49.772001743316615</v>
      </c>
      <c r="AC72" s="24">
        <v>51.990000486373852</v>
      </c>
      <c r="AD72" s="24">
        <v>54.295001029968198</v>
      </c>
      <c r="AE72" s="24">
        <v>56.69299912452697</v>
      </c>
    </row>
    <row r="73" spans="1:31" s="27" customFormat="1" x14ac:dyDescent="0.35">
      <c r="A73" s="31" t="s">
        <v>138</v>
      </c>
      <c r="B73" s="31"/>
      <c r="C73" s="32">
        <v>5352.450000762934</v>
      </c>
      <c r="D73" s="32">
        <v>5728.0499992370551</v>
      </c>
      <c r="E73" s="32">
        <v>5548.0499992370551</v>
      </c>
      <c r="F73" s="32">
        <v>5548.0499992370551</v>
      </c>
      <c r="G73" s="32">
        <v>5548.0499992370551</v>
      </c>
      <c r="H73" s="32">
        <v>5548.0499992370551</v>
      </c>
      <c r="I73" s="32">
        <v>5515.0499992370551</v>
      </c>
      <c r="J73" s="32">
        <v>5515.0499992370551</v>
      </c>
      <c r="K73" s="32">
        <v>5424.2999992370551</v>
      </c>
      <c r="L73" s="32">
        <v>4929.7999992370551</v>
      </c>
      <c r="M73" s="32">
        <v>4929.7999992370551</v>
      </c>
      <c r="N73" s="32">
        <v>4660.4600028991654</v>
      </c>
      <c r="O73" s="32">
        <v>4561.7600059509232</v>
      </c>
      <c r="P73" s="32">
        <v>4561.7600059509232</v>
      </c>
      <c r="Q73" s="32">
        <v>3459.8600044250443</v>
      </c>
      <c r="R73" s="32">
        <v>3275.0600013732874</v>
      </c>
      <c r="S73" s="32">
        <v>3746.616314373287</v>
      </c>
      <c r="T73" s="32">
        <v>4351.015677373287</v>
      </c>
      <c r="U73" s="32">
        <v>4493.1769806103475</v>
      </c>
      <c r="V73" s="32">
        <v>4454.1769806103475</v>
      </c>
      <c r="W73" s="32">
        <v>4454.1769806103475</v>
      </c>
      <c r="X73" s="32">
        <v>4700.0081366103477</v>
      </c>
      <c r="Y73" s="32">
        <v>4724.5997499999967</v>
      </c>
      <c r="Z73" s="32">
        <v>4389.6242189691966</v>
      </c>
      <c r="AA73" s="32">
        <v>4219.8305744024601</v>
      </c>
      <c r="AB73" s="32">
        <v>4368.6506540910605</v>
      </c>
      <c r="AC73" s="32">
        <v>4889.7093241135417</v>
      </c>
      <c r="AD73" s="32">
        <v>5410.1682541191312</v>
      </c>
      <c r="AE73" s="32">
        <v>5360.2519541248002</v>
      </c>
    </row>
    <row r="74" spans="1:31" s="27" customFormat="1" x14ac:dyDescent="0.35"/>
    <row r="75" spans="1:31" s="27" customFormat="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s="27" customFormat="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s="27" customFormat="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s="27" customFormat="1" x14ac:dyDescent="0.35">
      <c r="A78" s="28" t="s">
        <v>134</v>
      </c>
      <c r="B78" s="28" t="s">
        <v>20</v>
      </c>
      <c r="C78" s="24">
        <v>208</v>
      </c>
      <c r="D78" s="24">
        <v>208</v>
      </c>
      <c r="E78" s="24">
        <v>208</v>
      </c>
      <c r="F78" s="24">
        <v>208</v>
      </c>
      <c r="G78" s="24">
        <v>208</v>
      </c>
      <c r="H78" s="24">
        <v>208</v>
      </c>
      <c r="I78" s="24">
        <v>208</v>
      </c>
      <c r="J78" s="24">
        <v>208</v>
      </c>
      <c r="K78" s="24">
        <v>208</v>
      </c>
      <c r="L78" s="24">
        <v>208</v>
      </c>
      <c r="M78" s="24">
        <v>208</v>
      </c>
      <c r="N78" s="24">
        <v>208</v>
      </c>
      <c r="O78" s="24">
        <v>208</v>
      </c>
      <c r="P78" s="24">
        <v>208</v>
      </c>
      <c r="Q78" s="24">
        <v>208</v>
      </c>
      <c r="R78" s="24">
        <v>208</v>
      </c>
      <c r="S78" s="24">
        <v>208</v>
      </c>
      <c r="T78" s="24">
        <v>208</v>
      </c>
      <c r="U78" s="24">
        <v>208</v>
      </c>
      <c r="V78" s="24">
        <v>208</v>
      </c>
      <c r="W78" s="24">
        <v>208</v>
      </c>
      <c r="X78" s="24">
        <v>208</v>
      </c>
      <c r="Y78" s="24">
        <v>208</v>
      </c>
      <c r="Z78" s="24">
        <v>208</v>
      </c>
      <c r="AA78" s="24">
        <v>208</v>
      </c>
      <c r="AB78" s="24">
        <v>208</v>
      </c>
      <c r="AC78" s="24">
        <v>208</v>
      </c>
      <c r="AD78" s="24">
        <v>208</v>
      </c>
      <c r="AE78" s="24">
        <v>208</v>
      </c>
    </row>
    <row r="79" spans="1:31" s="27" customFormat="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s="27" customFormat="1" x14ac:dyDescent="0.35">
      <c r="A80" s="28" t="s">
        <v>134</v>
      </c>
      <c r="B80" s="28" t="s">
        <v>66</v>
      </c>
      <c r="C80" s="24">
        <v>178</v>
      </c>
      <c r="D80" s="24">
        <v>178</v>
      </c>
      <c r="E80" s="24">
        <v>178</v>
      </c>
      <c r="F80" s="24">
        <v>178</v>
      </c>
      <c r="G80" s="24">
        <v>178</v>
      </c>
      <c r="H80" s="24">
        <v>178</v>
      </c>
      <c r="I80" s="24">
        <v>178</v>
      </c>
      <c r="J80" s="24">
        <v>178</v>
      </c>
      <c r="K80" s="24">
        <v>178</v>
      </c>
      <c r="L80" s="24">
        <v>178</v>
      </c>
      <c r="M80" s="24">
        <v>178</v>
      </c>
      <c r="N80" s="24">
        <v>178</v>
      </c>
      <c r="O80" s="24">
        <v>178</v>
      </c>
      <c r="P80" s="24">
        <v>178</v>
      </c>
      <c r="Q80" s="24">
        <v>178</v>
      </c>
      <c r="R80" s="24">
        <v>178</v>
      </c>
      <c r="S80" s="24">
        <v>178</v>
      </c>
      <c r="T80" s="24">
        <v>178</v>
      </c>
      <c r="U80" s="24">
        <v>178</v>
      </c>
      <c r="V80" s="24">
        <v>58</v>
      </c>
      <c r="W80" s="24">
        <v>58</v>
      </c>
      <c r="X80" s="24">
        <v>58</v>
      </c>
      <c r="Y80" s="24">
        <v>58</v>
      </c>
      <c r="Z80" s="24">
        <v>58</v>
      </c>
      <c r="AA80" s="24">
        <v>58</v>
      </c>
      <c r="AB80" s="24">
        <v>58</v>
      </c>
      <c r="AC80" s="24">
        <v>58</v>
      </c>
      <c r="AD80" s="24">
        <v>58</v>
      </c>
      <c r="AE80" s="24">
        <v>58</v>
      </c>
    </row>
    <row r="81" spans="1:35" s="27" customFormat="1" x14ac:dyDescent="0.35">
      <c r="A81" s="28" t="s">
        <v>134</v>
      </c>
      <c r="B81" s="28" t="s">
        <v>65</v>
      </c>
      <c r="C81" s="24">
        <v>2408.8999938964839</v>
      </c>
      <c r="D81" s="24">
        <v>2408.8999938964839</v>
      </c>
      <c r="E81" s="24">
        <v>2408.8999938964839</v>
      </c>
      <c r="F81" s="24">
        <v>2408.8999938964839</v>
      </c>
      <c r="G81" s="24">
        <v>2408.8999938964839</v>
      </c>
      <c r="H81" s="24">
        <v>2408.8999938964839</v>
      </c>
      <c r="I81" s="24">
        <v>2408.8999938964839</v>
      </c>
      <c r="J81" s="24">
        <v>2408.8999938964839</v>
      </c>
      <c r="K81" s="24">
        <v>2408.8999938964839</v>
      </c>
      <c r="L81" s="24">
        <v>2408.8999938964839</v>
      </c>
      <c r="M81" s="24">
        <v>2408.8999938964839</v>
      </c>
      <c r="N81" s="24">
        <v>2408.8999938964839</v>
      </c>
      <c r="O81" s="24">
        <v>2408.8999938964839</v>
      </c>
      <c r="P81" s="24">
        <v>2408.8999938964839</v>
      </c>
      <c r="Q81" s="24">
        <v>2408.8999938964839</v>
      </c>
      <c r="R81" s="24">
        <v>2408.8999938964839</v>
      </c>
      <c r="S81" s="24">
        <v>2408.8999938964839</v>
      </c>
      <c r="T81" s="24">
        <v>2408.8999938964839</v>
      </c>
      <c r="U81" s="24">
        <v>2408.8999938964839</v>
      </c>
      <c r="V81" s="24">
        <v>2408.8999938964839</v>
      </c>
      <c r="W81" s="24">
        <v>2408.8999938964839</v>
      </c>
      <c r="X81" s="24">
        <v>2408.8999938964839</v>
      </c>
      <c r="Y81" s="24">
        <v>2408.8999938964839</v>
      </c>
      <c r="Z81" s="24">
        <v>2408.8999938964839</v>
      </c>
      <c r="AA81" s="24">
        <v>2408.8999938964839</v>
      </c>
      <c r="AB81" s="24">
        <v>2408.8999938964839</v>
      </c>
      <c r="AC81" s="24">
        <v>2408.8999938964839</v>
      </c>
      <c r="AD81" s="24">
        <v>2408.8999938964839</v>
      </c>
      <c r="AE81" s="24">
        <v>2408.8999938964839</v>
      </c>
    </row>
    <row r="82" spans="1:35" s="27" customFormat="1" x14ac:dyDescent="0.35">
      <c r="A82" s="28" t="s">
        <v>134</v>
      </c>
      <c r="B82" s="28" t="s">
        <v>69</v>
      </c>
      <c r="C82" s="24">
        <v>567.74999237060501</v>
      </c>
      <c r="D82" s="24">
        <v>567.74999237060501</v>
      </c>
      <c r="E82" s="24">
        <v>709.40578537060503</v>
      </c>
      <c r="F82" s="24">
        <v>851.06183737060496</v>
      </c>
      <c r="G82" s="24">
        <v>992.45392237060491</v>
      </c>
      <c r="H82" s="24">
        <v>1129.609342370605</v>
      </c>
      <c r="I82" s="24">
        <v>1266.7650123706051</v>
      </c>
      <c r="J82" s="24">
        <v>1403.920422370604</v>
      </c>
      <c r="K82" s="24">
        <v>1541.0758523706049</v>
      </c>
      <c r="L82" s="24">
        <v>1682.4035123706049</v>
      </c>
      <c r="M82" s="24">
        <v>1824.2073113706049</v>
      </c>
      <c r="N82" s="24">
        <v>1966.7750323706052</v>
      </c>
      <c r="O82" s="24">
        <v>2109.343022370605</v>
      </c>
      <c r="P82" s="24">
        <v>2251.9107523706048</v>
      </c>
      <c r="Q82" s="24">
        <v>2394.4784923706052</v>
      </c>
      <c r="R82" s="24">
        <v>2537.0464423706048</v>
      </c>
      <c r="S82" s="24">
        <v>2679.6141623706039</v>
      </c>
      <c r="T82" s="24">
        <v>2822.3425583706048</v>
      </c>
      <c r="U82" s="24">
        <v>2970.0781423706048</v>
      </c>
      <c r="V82" s="24">
        <v>3117.8134723706053</v>
      </c>
      <c r="W82" s="24">
        <v>3117.8134723706053</v>
      </c>
      <c r="X82" s="24">
        <v>3117.8134723706053</v>
      </c>
      <c r="Y82" s="24">
        <v>3117.8134723706053</v>
      </c>
      <c r="Z82" s="24">
        <v>2969.4134784741209</v>
      </c>
      <c r="AA82" s="24">
        <v>2969.4134784741209</v>
      </c>
      <c r="AB82" s="24">
        <v>2969.4134784741209</v>
      </c>
      <c r="AC82" s="24">
        <v>2969.4134784741209</v>
      </c>
      <c r="AD82" s="24">
        <v>2969.4134784741209</v>
      </c>
      <c r="AE82" s="24">
        <v>2969.4134784741209</v>
      </c>
    </row>
    <row r="83" spans="1:35" s="27" customFormat="1" x14ac:dyDescent="0.35">
      <c r="A83" s="28" t="s">
        <v>134</v>
      </c>
      <c r="B83" s="28" t="s">
        <v>68</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c r="AB83" s="24">
        <v>0</v>
      </c>
      <c r="AC83" s="24">
        <v>0</v>
      </c>
      <c r="AD83" s="24">
        <v>0</v>
      </c>
      <c r="AE83" s="24">
        <v>0</v>
      </c>
    </row>
    <row r="84" spans="1:35" s="27" customFormat="1" x14ac:dyDescent="0.35">
      <c r="A84" s="28" t="s">
        <v>134</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c r="AB84" s="24">
        <v>0</v>
      </c>
      <c r="AC84" s="24">
        <v>0</v>
      </c>
      <c r="AD84" s="24">
        <v>0</v>
      </c>
      <c r="AE84" s="24">
        <v>0</v>
      </c>
    </row>
    <row r="85" spans="1:35" s="27" customFormat="1" x14ac:dyDescent="0.35">
      <c r="A85" s="28" t="s">
        <v>134</v>
      </c>
      <c r="B85" s="28" t="s">
        <v>73</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c r="AB85" s="24">
        <v>0</v>
      </c>
      <c r="AC85" s="24">
        <v>0</v>
      </c>
      <c r="AD85" s="24">
        <v>0</v>
      </c>
      <c r="AE85" s="24">
        <v>0</v>
      </c>
      <c r="AF85" s="12"/>
      <c r="AG85" s="12"/>
      <c r="AH85" s="12"/>
      <c r="AI85" s="12"/>
    </row>
    <row r="86" spans="1:35" s="27" customFormat="1" x14ac:dyDescent="0.35">
      <c r="A86" s="28" t="s">
        <v>134</v>
      </c>
      <c r="B86" s="28" t="s">
        <v>56</v>
      </c>
      <c r="C86" s="24">
        <v>0.43999999016523272</v>
      </c>
      <c r="D86" s="24">
        <v>0.55599999427795399</v>
      </c>
      <c r="E86" s="24">
        <v>0.66599997878074546</v>
      </c>
      <c r="F86" s="24">
        <v>0.89899998158216399</v>
      </c>
      <c r="G86" s="24">
        <v>1.1869999766349781</v>
      </c>
      <c r="H86" s="24">
        <v>1.5390000194311091</v>
      </c>
      <c r="I86" s="24">
        <v>1.937000006437295</v>
      </c>
      <c r="J86" s="24">
        <v>2.2729999721050209</v>
      </c>
      <c r="K86" s="24">
        <v>2.6570000350475249</v>
      </c>
      <c r="L86" s="24">
        <v>2.8810000717639852</v>
      </c>
      <c r="M86" s="24">
        <v>3.6420001089572818</v>
      </c>
      <c r="N86" s="24">
        <v>3.9700000584125439</v>
      </c>
      <c r="O86" s="24">
        <v>4.4960002303123456</v>
      </c>
      <c r="P86" s="24">
        <v>4.8490000963210989</v>
      </c>
      <c r="Q86" s="24">
        <v>5.0529999136924735</v>
      </c>
      <c r="R86" s="24">
        <v>5.2179998755454955</v>
      </c>
      <c r="S86" s="24">
        <v>5.3690001368522609</v>
      </c>
      <c r="T86" s="24">
        <v>5.5219997763633675</v>
      </c>
      <c r="U86" s="24">
        <v>5.6949998736381451</v>
      </c>
      <c r="V86" s="24">
        <v>5.8749999403953517</v>
      </c>
      <c r="W86" s="24">
        <v>6.0489999055862418</v>
      </c>
      <c r="X86" s="24">
        <v>6.224999785423269</v>
      </c>
      <c r="Y86" s="24">
        <v>6.4070001244544894</v>
      </c>
      <c r="Z86" s="24">
        <v>6.5810001492500261</v>
      </c>
      <c r="AA86" s="24">
        <v>6.7449998855590767</v>
      </c>
      <c r="AB86" s="24">
        <v>6.899999797344206</v>
      </c>
      <c r="AC86" s="24">
        <v>7.0519999265670759</v>
      </c>
      <c r="AD86" s="24">
        <v>7.2050001621246249</v>
      </c>
      <c r="AE86" s="24">
        <v>7.3599997758865356</v>
      </c>
      <c r="AF86" s="12"/>
      <c r="AG86" s="12"/>
      <c r="AH86" s="12"/>
      <c r="AI86" s="12"/>
    </row>
    <row r="87" spans="1:35" s="27" customFormat="1" x14ac:dyDescent="0.35">
      <c r="A87" s="31" t="s">
        <v>138</v>
      </c>
      <c r="B87" s="31"/>
      <c r="C87" s="32">
        <v>3362.6499862670889</v>
      </c>
      <c r="D87" s="32">
        <v>3362.6499862670889</v>
      </c>
      <c r="E87" s="32">
        <v>3504.3057792670888</v>
      </c>
      <c r="F87" s="32">
        <v>3645.9618312670891</v>
      </c>
      <c r="G87" s="32">
        <v>3787.3539162670886</v>
      </c>
      <c r="H87" s="32">
        <v>3924.5093362670887</v>
      </c>
      <c r="I87" s="32">
        <v>4061.6650062670888</v>
      </c>
      <c r="J87" s="32">
        <v>4198.8204162670881</v>
      </c>
      <c r="K87" s="32">
        <v>4335.9758462670889</v>
      </c>
      <c r="L87" s="32">
        <v>4477.3035062670888</v>
      </c>
      <c r="M87" s="32">
        <v>4619.107305267089</v>
      </c>
      <c r="N87" s="32">
        <v>4761.6750262670894</v>
      </c>
      <c r="O87" s="32">
        <v>4904.2430162670889</v>
      </c>
      <c r="P87" s="32">
        <v>5046.8107462670887</v>
      </c>
      <c r="Q87" s="32">
        <v>5189.3784862670891</v>
      </c>
      <c r="R87" s="32">
        <v>5331.9464362670888</v>
      </c>
      <c r="S87" s="32">
        <v>5474.5141562670879</v>
      </c>
      <c r="T87" s="32">
        <v>5617.2425522670892</v>
      </c>
      <c r="U87" s="32">
        <v>5764.9781362670892</v>
      </c>
      <c r="V87" s="32">
        <v>5792.7134662670887</v>
      </c>
      <c r="W87" s="32">
        <v>5792.7134662670887</v>
      </c>
      <c r="X87" s="32">
        <v>5792.7134662670887</v>
      </c>
      <c r="Y87" s="32">
        <v>5792.7134662670887</v>
      </c>
      <c r="Z87" s="32">
        <v>5644.3134723706044</v>
      </c>
      <c r="AA87" s="32">
        <v>5644.3134723706044</v>
      </c>
      <c r="AB87" s="32">
        <v>5644.3134723706044</v>
      </c>
      <c r="AC87" s="32">
        <v>5644.3134723706044</v>
      </c>
      <c r="AD87" s="32">
        <v>5644.3134723706044</v>
      </c>
      <c r="AE87" s="32">
        <v>5644.3134723706044</v>
      </c>
      <c r="AF87" s="12"/>
      <c r="AG87" s="12"/>
      <c r="AH87" s="12"/>
      <c r="AI87" s="12"/>
    </row>
    <row r="88" spans="1:35" s="27" customFormat="1" collapsed="1" x14ac:dyDescent="0.3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c r="AB88" s="12"/>
      <c r="AC88" s="12"/>
      <c r="AD88" s="12"/>
      <c r="AE88" s="12"/>
      <c r="AF88" s="12"/>
      <c r="AG88" s="12"/>
      <c r="AH88" s="12"/>
      <c r="AI88" s="12"/>
    </row>
    <row r="89" spans="1:35" s="27" customFormat="1" x14ac:dyDescent="0.3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c r="AB89" s="12"/>
      <c r="AC89" s="12"/>
      <c r="AD89" s="12"/>
      <c r="AE89" s="12"/>
      <c r="AF89" s="12"/>
      <c r="AG89" s="12"/>
      <c r="AH89" s="12"/>
      <c r="AI89" s="12"/>
    </row>
    <row r="90" spans="1:35" s="27" customFormat="1" x14ac:dyDescent="0.35">
      <c r="A90" s="17" t="s">
        <v>135</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c r="AB90" s="12"/>
      <c r="AC90" s="12"/>
      <c r="AD90" s="12"/>
      <c r="AE90" s="12"/>
      <c r="AF90" s="12"/>
      <c r="AG90" s="12"/>
      <c r="AH90" s="12"/>
      <c r="AI90" s="12"/>
    </row>
    <row r="91" spans="1:35" s="27" customFormat="1" x14ac:dyDescent="0.35">
      <c r="A91" s="18" t="s">
        <v>128</v>
      </c>
      <c r="B91" s="18" t="s">
        <v>129</v>
      </c>
      <c r="C91" s="18" t="s">
        <v>80</v>
      </c>
      <c r="D91" s="18" t="s">
        <v>89</v>
      </c>
      <c r="E91" s="18" t="s">
        <v>90</v>
      </c>
      <c r="F91" s="18" t="s">
        <v>91</v>
      </c>
      <c r="G91" s="18" t="s">
        <v>92</v>
      </c>
      <c r="H91" s="18" t="s">
        <v>93</v>
      </c>
      <c r="I91" s="18" t="s">
        <v>94</v>
      </c>
      <c r="J91" s="18" t="s">
        <v>95</v>
      </c>
      <c r="K91" s="18" t="s">
        <v>96</v>
      </c>
      <c r="L91" s="18" t="s">
        <v>97</v>
      </c>
      <c r="M91" s="18" t="s">
        <v>98</v>
      </c>
      <c r="N91" s="18" t="s">
        <v>99</v>
      </c>
      <c r="O91" s="18" t="s">
        <v>100</v>
      </c>
      <c r="P91" s="18" t="s">
        <v>101</v>
      </c>
      <c r="Q91" s="18" t="s">
        <v>102</v>
      </c>
      <c r="R91" s="18" t="s">
        <v>103</v>
      </c>
      <c r="S91" s="18" t="s">
        <v>104</v>
      </c>
      <c r="T91" s="18" t="s">
        <v>105</v>
      </c>
      <c r="U91" s="18" t="s">
        <v>106</v>
      </c>
      <c r="V91" s="18" t="s">
        <v>107</v>
      </c>
      <c r="W91" s="18" t="s">
        <v>108</v>
      </c>
      <c r="X91" s="18" t="s">
        <v>109</v>
      </c>
      <c r="Y91" s="18" t="s">
        <v>110</v>
      </c>
      <c r="Z91" s="18" t="s">
        <v>111</v>
      </c>
      <c r="AA91" s="18" t="s">
        <v>112</v>
      </c>
      <c r="AB91" s="18" t="s">
        <v>113</v>
      </c>
      <c r="AC91" s="18" t="s">
        <v>114</v>
      </c>
      <c r="AD91" s="18" t="s">
        <v>115</v>
      </c>
      <c r="AE91" s="18" t="s">
        <v>116</v>
      </c>
      <c r="AF91" s="12"/>
      <c r="AG91" s="12"/>
      <c r="AH91" s="12"/>
      <c r="AI91" s="12"/>
    </row>
    <row r="92" spans="1:35" s="27" customFormat="1" x14ac:dyDescent="0.35">
      <c r="A92" s="28" t="s">
        <v>40</v>
      </c>
      <c r="B92" s="28" t="s">
        <v>70</v>
      </c>
      <c r="C92" s="24">
        <v>260.329999923706</v>
      </c>
      <c r="D92" s="24">
        <v>600.32999992370605</v>
      </c>
      <c r="E92" s="24">
        <v>600.32999992370605</v>
      </c>
      <c r="F92" s="24">
        <v>600.32999992370605</v>
      </c>
      <c r="G92" s="24">
        <v>600.32999992370605</v>
      </c>
      <c r="H92" s="24">
        <v>600.32999992370605</v>
      </c>
      <c r="I92" s="24">
        <v>600.32999992370605</v>
      </c>
      <c r="J92" s="24">
        <v>600.32999992370605</v>
      </c>
      <c r="K92" s="24">
        <v>600.32999992370605</v>
      </c>
      <c r="L92" s="24">
        <v>570.32999992370605</v>
      </c>
      <c r="M92" s="24">
        <v>570.32999992370605</v>
      </c>
      <c r="N92" s="24">
        <v>570.32999992370605</v>
      </c>
      <c r="O92" s="24">
        <v>515</v>
      </c>
      <c r="P92" s="24">
        <v>490</v>
      </c>
      <c r="Q92" s="24">
        <v>490</v>
      </c>
      <c r="R92" s="24">
        <v>490</v>
      </c>
      <c r="S92" s="24">
        <v>729.24160000000006</v>
      </c>
      <c r="T92" s="24">
        <v>729.24160000000006</v>
      </c>
      <c r="U92" s="24">
        <v>859.34872999999993</v>
      </c>
      <c r="V92" s="24">
        <v>904.63252999999997</v>
      </c>
      <c r="W92" s="24">
        <v>2363.499839999999</v>
      </c>
      <c r="X92" s="24">
        <v>2360.7351999999992</v>
      </c>
      <c r="Y92" s="24">
        <v>2490.6295999999993</v>
      </c>
      <c r="Z92" s="24">
        <v>3795.1933399999998</v>
      </c>
      <c r="AA92" s="24">
        <v>3838.2852599999997</v>
      </c>
      <c r="AB92" s="24">
        <v>3838.2852599999997</v>
      </c>
      <c r="AC92" s="24">
        <v>3838.2852599999997</v>
      </c>
      <c r="AD92" s="24">
        <v>4726.2462599999999</v>
      </c>
      <c r="AE92" s="24">
        <v>5122.4853600000006</v>
      </c>
      <c r="AF92" s="12"/>
      <c r="AG92" s="12"/>
      <c r="AH92" s="12"/>
      <c r="AI92" s="12"/>
    </row>
    <row r="93" spans="1:35" collapsed="1" x14ac:dyDescent="0.35">
      <c r="A93" s="28" t="s">
        <v>40</v>
      </c>
      <c r="B93" s="28" t="s">
        <v>72</v>
      </c>
      <c r="C93" s="24">
        <v>1330</v>
      </c>
      <c r="D93" s="24">
        <v>1330</v>
      </c>
      <c r="E93" s="24">
        <v>1330</v>
      </c>
      <c r="F93" s="24">
        <v>1330</v>
      </c>
      <c r="G93" s="24">
        <v>3370</v>
      </c>
      <c r="H93" s="24">
        <v>3370</v>
      </c>
      <c r="I93" s="24">
        <v>3370</v>
      </c>
      <c r="J93" s="24">
        <v>3370</v>
      </c>
      <c r="K93" s="24">
        <v>5370</v>
      </c>
      <c r="L93" s="24">
        <v>5370</v>
      </c>
      <c r="M93" s="24">
        <v>5370</v>
      </c>
      <c r="N93" s="24">
        <v>5370</v>
      </c>
      <c r="O93" s="24">
        <v>5370</v>
      </c>
      <c r="P93" s="24">
        <v>5370</v>
      </c>
      <c r="Q93" s="24">
        <v>5370</v>
      </c>
      <c r="R93" s="24">
        <v>5370</v>
      </c>
      <c r="S93" s="24">
        <v>5370.0001361038403</v>
      </c>
      <c r="T93" s="24">
        <v>5382.7739361091099</v>
      </c>
      <c r="U93" s="24">
        <v>5695.7474161155696</v>
      </c>
      <c r="V93" s="24">
        <v>5695.7683161251489</v>
      </c>
      <c r="W93" s="24">
        <v>5768.7523899999997</v>
      </c>
      <c r="X93" s="24">
        <v>6095.5126</v>
      </c>
      <c r="Y93" s="24">
        <v>6095.5126</v>
      </c>
      <c r="Z93" s="24">
        <v>6095.5126</v>
      </c>
      <c r="AA93" s="24">
        <v>6799.6739599999992</v>
      </c>
      <c r="AB93" s="24">
        <v>7933.7905599999995</v>
      </c>
      <c r="AC93" s="24">
        <v>8091.4873299999999</v>
      </c>
      <c r="AD93" s="24">
        <v>9079.5151000000005</v>
      </c>
      <c r="AE93" s="24">
        <v>9079.5151000000005</v>
      </c>
    </row>
    <row r="94" spans="1:35" x14ac:dyDescent="0.35">
      <c r="A94" s="28" t="s">
        <v>40</v>
      </c>
      <c r="B94" s="28" t="s">
        <v>76</v>
      </c>
      <c r="C94" s="24">
        <v>16.663999937474706</v>
      </c>
      <c r="D94" s="24">
        <v>23.784000307321524</v>
      </c>
      <c r="E94" s="24">
        <v>29.264000087976427</v>
      </c>
      <c r="F94" s="24">
        <v>39.575999312102766</v>
      </c>
      <c r="G94" s="24">
        <v>51.967000901698917</v>
      </c>
      <c r="H94" s="24">
        <v>65.293000504374191</v>
      </c>
      <c r="I94" s="24">
        <v>79.860000461339666</v>
      </c>
      <c r="J94" s="24">
        <v>94.305999964475447</v>
      </c>
      <c r="K94" s="24">
        <v>109.74100050330138</v>
      </c>
      <c r="L94" s="24">
        <v>119.14800074696512</v>
      </c>
      <c r="M94" s="24">
        <v>146.6789977848527</v>
      </c>
      <c r="N94" s="24">
        <v>164.37900176644305</v>
      </c>
      <c r="O94" s="24">
        <v>187.38500016927702</v>
      </c>
      <c r="P94" s="24">
        <v>202.9000056982039</v>
      </c>
      <c r="Q94" s="24">
        <v>213.63299745321248</v>
      </c>
      <c r="R94" s="24">
        <v>223.14900249242763</v>
      </c>
      <c r="S94" s="24">
        <v>232.42299431562418</v>
      </c>
      <c r="T94" s="24">
        <v>242.16899555921535</v>
      </c>
      <c r="U94" s="24">
        <v>252.81699961423854</v>
      </c>
      <c r="V94" s="24">
        <v>263.66700142621983</v>
      </c>
      <c r="W94" s="24">
        <v>274.3820015192029</v>
      </c>
      <c r="X94" s="24">
        <v>285.46600162982918</v>
      </c>
      <c r="Y94" s="24">
        <v>297.33799725770905</v>
      </c>
      <c r="Z94" s="24">
        <v>309.26300269365231</v>
      </c>
      <c r="AA94" s="24">
        <v>321.06400418281459</v>
      </c>
      <c r="AB94" s="24">
        <v>332.77100151777177</v>
      </c>
      <c r="AC94" s="24">
        <v>344.3949958086003</v>
      </c>
      <c r="AD94" s="24">
        <v>356.26100277900639</v>
      </c>
      <c r="AE94" s="24">
        <v>368.47900235652781</v>
      </c>
    </row>
    <row r="95" spans="1:35" collapsed="1" x14ac:dyDescent="0.35"/>
    <row r="96" spans="1:35" x14ac:dyDescent="0.35">
      <c r="A96" s="18" t="s">
        <v>128</v>
      </c>
      <c r="B96" s="18" t="s">
        <v>129</v>
      </c>
      <c r="C96" s="18" t="s">
        <v>80</v>
      </c>
      <c r="D96" s="18" t="s">
        <v>89</v>
      </c>
      <c r="E96" s="18" t="s">
        <v>90</v>
      </c>
      <c r="F96" s="18" t="s">
        <v>91</v>
      </c>
      <c r="G96" s="18" t="s">
        <v>92</v>
      </c>
      <c r="H96" s="18" t="s">
        <v>93</v>
      </c>
      <c r="I96" s="18" t="s">
        <v>94</v>
      </c>
      <c r="J96" s="18" t="s">
        <v>95</v>
      </c>
      <c r="K96" s="18" t="s">
        <v>96</v>
      </c>
      <c r="L96" s="18" t="s">
        <v>97</v>
      </c>
      <c r="M96" s="18" t="s">
        <v>98</v>
      </c>
      <c r="N96" s="18" t="s">
        <v>99</v>
      </c>
      <c r="O96" s="18" t="s">
        <v>100</v>
      </c>
      <c r="P96" s="18" t="s">
        <v>101</v>
      </c>
      <c r="Q96" s="18" t="s">
        <v>102</v>
      </c>
      <c r="R96" s="18" t="s">
        <v>103</v>
      </c>
      <c r="S96" s="18" t="s">
        <v>104</v>
      </c>
      <c r="T96" s="18" t="s">
        <v>105</v>
      </c>
      <c r="U96" s="18" t="s">
        <v>106</v>
      </c>
      <c r="V96" s="18" t="s">
        <v>107</v>
      </c>
      <c r="W96" s="18" t="s">
        <v>108</v>
      </c>
      <c r="X96" s="18" t="s">
        <v>109</v>
      </c>
      <c r="Y96" s="18" t="s">
        <v>110</v>
      </c>
      <c r="Z96" s="18" t="s">
        <v>111</v>
      </c>
      <c r="AA96" s="18" t="s">
        <v>112</v>
      </c>
      <c r="AB96" s="18" t="s">
        <v>113</v>
      </c>
      <c r="AC96" s="18" t="s">
        <v>114</v>
      </c>
      <c r="AD96" s="18" t="s">
        <v>115</v>
      </c>
      <c r="AE96" s="18" t="s">
        <v>116</v>
      </c>
    </row>
    <row r="97" spans="1:31" x14ac:dyDescent="0.35">
      <c r="A97" s="28" t="s">
        <v>130</v>
      </c>
      <c r="B97" s="28" t="s">
        <v>70</v>
      </c>
      <c r="C97" s="24">
        <v>0</v>
      </c>
      <c r="D97" s="24">
        <v>0</v>
      </c>
      <c r="E97" s="24">
        <v>0</v>
      </c>
      <c r="F97" s="24">
        <v>0</v>
      </c>
      <c r="G97" s="24">
        <v>0</v>
      </c>
      <c r="H97" s="24">
        <v>0</v>
      </c>
      <c r="I97" s="24">
        <v>0</v>
      </c>
      <c r="J97" s="24">
        <v>0</v>
      </c>
      <c r="K97" s="24">
        <v>0</v>
      </c>
      <c r="L97" s="24">
        <v>0</v>
      </c>
      <c r="M97" s="24">
        <v>0</v>
      </c>
      <c r="N97" s="24">
        <v>0</v>
      </c>
      <c r="O97" s="24">
        <v>0</v>
      </c>
      <c r="P97" s="24">
        <v>0</v>
      </c>
      <c r="Q97" s="24">
        <v>0</v>
      </c>
      <c r="R97" s="24">
        <v>0</v>
      </c>
      <c r="S97" s="24">
        <v>0</v>
      </c>
      <c r="T97" s="24">
        <v>0</v>
      </c>
      <c r="U97" s="24">
        <v>0</v>
      </c>
      <c r="V97" s="24">
        <v>0</v>
      </c>
      <c r="W97" s="24">
        <v>0</v>
      </c>
      <c r="X97" s="24">
        <v>0</v>
      </c>
      <c r="Y97" s="24">
        <v>129.89439999999999</v>
      </c>
      <c r="Z97" s="24">
        <v>340.15494000000001</v>
      </c>
      <c r="AA97" s="24">
        <v>383.24686000000003</v>
      </c>
      <c r="AB97" s="24">
        <v>383.24686000000003</v>
      </c>
      <c r="AC97" s="24">
        <v>383.24686000000003</v>
      </c>
      <c r="AD97" s="24">
        <v>383.24686000000003</v>
      </c>
      <c r="AE97" s="24">
        <v>383.24686000000003</v>
      </c>
    </row>
    <row r="98" spans="1:31" x14ac:dyDescent="0.35">
      <c r="A98" s="28" t="s">
        <v>130</v>
      </c>
      <c r="B98" s="28" t="s">
        <v>72</v>
      </c>
      <c r="C98" s="24">
        <v>840</v>
      </c>
      <c r="D98" s="24">
        <v>840</v>
      </c>
      <c r="E98" s="24">
        <v>840</v>
      </c>
      <c r="F98" s="24">
        <v>840</v>
      </c>
      <c r="G98" s="24">
        <v>2880</v>
      </c>
      <c r="H98" s="24">
        <v>2880</v>
      </c>
      <c r="I98" s="24">
        <v>2880</v>
      </c>
      <c r="J98" s="24">
        <v>2880</v>
      </c>
      <c r="K98" s="24">
        <v>4880</v>
      </c>
      <c r="L98" s="24">
        <v>4880</v>
      </c>
      <c r="M98" s="24">
        <v>4880</v>
      </c>
      <c r="N98" s="24">
        <v>4880</v>
      </c>
      <c r="O98" s="24">
        <v>4880</v>
      </c>
      <c r="P98" s="24">
        <v>4880</v>
      </c>
      <c r="Q98" s="24">
        <v>4880</v>
      </c>
      <c r="R98" s="24">
        <v>4880</v>
      </c>
      <c r="S98" s="24">
        <v>4880</v>
      </c>
      <c r="T98" s="24">
        <v>4880</v>
      </c>
      <c r="U98" s="24">
        <v>4880</v>
      </c>
      <c r="V98" s="24">
        <v>4880.0208999999995</v>
      </c>
      <c r="W98" s="24">
        <v>4880</v>
      </c>
      <c r="X98" s="24">
        <v>4880</v>
      </c>
      <c r="Y98" s="24">
        <v>4880</v>
      </c>
      <c r="Z98" s="24">
        <v>4880</v>
      </c>
      <c r="AA98" s="24">
        <v>4880</v>
      </c>
      <c r="AB98" s="24">
        <v>4880</v>
      </c>
      <c r="AC98" s="24">
        <v>4880</v>
      </c>
      <c r="AD98" s="24">
        <v>4880</v>
      </c>
      <c r="AE98" s="24">
        <v>4880</v>
      </c>
    </row>
    <row r="99" spans="1:31" x14ac:dyDescent="0.35">
      <c r="A99" s="28" t="s">
        <v>130</v>
      </c>
      <c r="B99" s="28" t="s">
        <v>76</v>
      </c>
      <c r="C99" s="24">
        <v>6.5580000877380309</v>
      </c>
      <c r="D99" s="24">
        <v>8.7860001325607229</v>
      </c>
      <c r="E99" s="24">
        <v>10.679999828338611</v>
      </c>
      <c r="F99" s="24">
        <v>15.38399958610532</v>
      </c>
      <c r="G99" s="24">
        <v>20.217000722885068</v>
      </c>
      <c r="H99" s="24">
        <v>25.635000705718891</v>
      </c>
      <c r="I99" s="24">
        <v>31.094999551772982</v>
      </c>
      <c r="J99" s="24">
        <v>36.872998952865565</v>
      </c>
      <c r="K99" s="24">
        <v>42.845001220703054</v>
      </c>
      <c r="L99" s="24">
        <v>46.410001754760678</v>
      </c>
      <c r="M99" s="24">
        <v>57.068999290466223</v>
      </c>
      <c r="N99" s="24">
        <v>64.705999374389634</v>
      </c>
      <c r="O99" s="24">
        <v>73.34999942779541</v>
      </c>
      <c r="P99" s="24">
        <v>79.327003479003906</v>
      </c>
      <c r="Q99" s="24">
        <v>83.165996074676499</v>
      </c>
      <c r="R99" s="24">
        <v>86.441000938415471</v>
      </c>
      <c r="S99" s="24">
        <v>89.565996170043888</v>
      </c>
      <c r="T99" s="24">
        <v>92.826001167297335</v>
      </c>
      <c r="U99" s="24">
        <v>96.448000907897935</v>
      </c>
      <c r="V99" s="24">
        <v>100.13800144195552</v>
      </c>
      <c r="W99" s="24">
        <v>103.72899723052973</v>
      </c>
      <c r="X99" s="24">
        <v>107.42199993133536</v>
      </c>
      <c r="Y99" s="24">
        <v>111.41699790954559</v>
      </c>
      <c r="Z99" s="24">
        <v>115.41800308227474</v>
      </c>
      <c r="AA99" s="24">
        <v>119.31900215148846</v>
      </c>
      <c r="AB99" s="24">
        <v>123.12699985504069</v>
      </c>
      <c r="AC99" s="24">
        <v>126.8559980392447</v>
      </c>
      <c r="AD99" s="24">
        <v>130.61700344085682</v>
      </c>
      <c r="AE99" s="24">
        <v>134.47200393676681</v>
      </c>
    </row>
    <row r="101" spans="1:31" x14ac:dyDescent="0.35">
      <c r="A101" s="18" t="s">
        <v>128</v>
      </c>
      <c r="B101" s="18" t="s">
        <v>129</v>
      </c>
      <c r="C101" s="18" t="s">
        <v>80</v>
      </c>
      <c r="D101" s="18" t="s">
        <v>89</v>
      </c>
      <c r="E101" s="18" t="s">
        <v>90</v>
      </c>
      <c r="F101" s="18" t="s">
        <v>91</v>
      </c>
      <c r="G101" s="18" t="s">
        <v>92</v>
      </c>
      <c r="H101" s="18" t="s">
        <v>93</v>
      </c>
      <c r="I101" s="18" t="s">
        <v>94</v>
      </c>
      <c r="J101" s="18" t="s">
        <v>95</v>
      </c>
      <c r="K101" s="18" t="s">
        <v>96</v>
      </c>
      <c r="L101" s="18" t="s">
        <v>97</v>
      </c>
      <c r="M101" s="18" t="s">
        <v>98</v>
      </c>
      <c r="N101" s="18" t="s">
        <v>99</v>
      </c>
      <c r="O101" s="18" t="s">
        <v>100</v>
      </c>
      <c r="P101" s="18" t="s">
        <v>101</v>
      </c>
      <c r="Q101" s="18" t="s">
        <v>102</v>
      </c>
      <c r="R101" s="18" t="s">
        <v>103</v>
      </c>
      <c r="S101" s="18" t="s">
        <v>104</v>
      </c>
      <c r="T101" s="18" t="s">
        <v>105</v>
      </c>
      <c r="U101" s="18" t="s">
        <v>106</v>
      </c>
      <c r="V101" s="18" t="s">
        <v>107</v>
      </c>
      <c r="W101" s="18" t="s">
        <v>108</v>
      </c>
      <c r="X101" s="18" t="s">
        <v>109</v>
      </c>
      <c r="Y101" s="18" t="s">
        <v>110</v>
      </c>
      <c r="Z101" s="18" t="s">
        <v>111</v>
      </c>
      <c r="AA101" s="18" t="s">
        <v>112</v>
      </c>
      <c r="AB101" s="18" t="s">
        <v>113</v>
      </c>
      <c r="AC101" s="18" t="s">
        <v>114</v>
      </c>
      <c r="AD101" s="18" t="s">
        <v>115</v>
      </c>
      <c r="AE101" s="18" t="s">
        <v>116</v>
      </c>
    </row>
    <row r="102" spans="1:31" x14ac:dyDescent="0.35">
      <c r="A102" s="28" t="s">
        <v>131</v>
      </c>
      <c r="B102" s="28" t="s">
        <v>70</v>
      </c>
      <c r="C102" s="24">
        <v>0</v>
      </c>
      <c r="D102" s="24">
        <v>20</v>
      </c>
      <c r="E102" s="24">
        <v>20</v>
      </c>
      <c r="F102" s="24">
        <v>20</v>
      </c>
      <c r="G102" s="24">
        <v>20</v>
      </c>
      <c r="H102" s="24">
        <v>20</v>
      </c>
      <c r="I102" s="24">
        <v>20</v>
      </c>
      <c r="J102" s="24">
        <v>20</v>
      </c>
      <c r="K102" s="24">
        <v>20</v>
      </c>
      <c r="L102" s="24">
        <v>20</v>
      </c>
      <c r="M102" s="24">
        <v>20</v>
      </c>
      <c r="N102" s="24">
        <v>20</v>
      </c>
      <c r="O102" s="24">
        <v>20</v>
      </c>
      <c r="P102" s="24">
        <v>20</v>
      </c>
      <c r="Q102" s="24">
        <v>20</v>
      </c>
      <c r="R102" s="24">
        <v>20</v>
      </c>
      <c r="S102" s="24">
        <v>259.24160000000001</v>
      </c>
      <c r="T102" s="24">
        <v>259.24160000000001</v>
      </c>
      <c r="U102" s="24">
        <v>259.24160000000001</v>
      </c>
      <c r="V102" s="24">
        <v>304.52539999999999</v>
      </c>
      <c r="W102" s="24">
        <v>845.68993999999998</v>
      </c>
      <c r="X102" s="24">
        <v>1142.9253000000001</v>
      </c>
      <c r="Y102" s="24">
        <v>1142.9253000000001</v>
      </c>
      <c r="Z102" s="24">
        <v>1649.5109</v>
      </c>
      <c r="AA102" s="24">
        <v>1649.5109</v>
      </c>
      <c r="AB102" s="24">
        <v>1649.5109</v>
      </c>
      <c r="AC102" s="24">
        <v>1649.5109</v>
      </c>
      <c r="AD102" s="24">
        <v>1649.5109</v>
      </c>
      <c r="AE102" s="24">
        <v>2045.75</v>
      </c>
    </row>
    <row r="103" spans="1:31" x14ac:dyDescent="0.35">
      <c r="A103" s="28" t="s">
        <v>131</v>
      </c>
      <c r="B103" s="28" t="s">
        <v>72</v>
      </c>
      <c r="C103" s="24">
        <v>490</v>
      </c>
      <c r="D103" s="24">
        <v>490</v>
      </c>
      <c r="E103" s="24">
        <v>490</v>
      </c>
      <c r="F103" s="24">
        <v>490</v>
      </c>
      <c r="G103" s="24">
        <v>490</v>
      </c>
      <c r="H103" s="24">
        <v>490</v>
      </c>
      <c r="I103" s="24">
        <v>490</v>
      </c>
      <c r="J103" s="24">
        <v>490</v>
      </c>
      <c r="K103" s="24">
        <v>490</v>
      </c>
      <c r="L103" s="24">
        <v>490</v>
      </c>
      <c r="M103" s="24">
        <v>490</v>
      </c>
      <c r="N103" s="24">
        <v>490</v>
      </c>
      <c r="O103" s="24">
        <v>490</v>
      </c>
      <c r="P103" s="24">
        <v>490</v>
      </c>
      <c r="Q103" s="24">
        <v>490</v>
      </c>
      <c r="R103" s="24">
        <v>490</v>
      </c>
      <c r="S103" s="24">
        <v>490.00013610384002</v>
      </c>
      <c r="T103" s="24">
        <v>490.00013610910997</v>
      </c>
      <c r="U103" s="24">
        <v>490.00013611557</v>
      </c>
      <c r="V103" s="24">
        <v>490.00013612514999</v>
      </c>
      <c r="W103" s="24">
        <v>563.00511000000006</v>
      </c>
      <c r="X103" s="24">
        <v>889.76531999999997</v>
      </c>
      <c r="Y103" s="24">
        <v>889.76531999999997</v>
      </c>
      <c r="Z103" s="24">
        <v>889.76531999999997</v>
      </c>
      <c r="AA103" s="24">
        <v>1436.0008</v>
      </c>
      <c r="AB103" s="24">
        <v>2570.1174000000001</v>
      </c>
      <c r="AC103" s="24">
        <v>2570.1174000000001</v>
      </c>
      <c r="AD103" s="24">
        <v>2570.1174000000001</v>
      </c>
      <c r="AE103" s="24">
        <v>2570.1174000000001</v>
      </c>
    </row>
    <row r="104" spans="1:31" x14ac:dyDescent="0.35">
      <c r="A104" s="28" t="s">
        <v>131</v>
      </c>
      <c r="B104" s="28" t="s">
        <v>76</v>
      </c>
      <c r="C104" s="24">
        <v>2.6030000150203643</v>
      </c>
      <c r="D104" s="24">
        <v>3.3170000910758937</v>
      </c>
      <c r="E104" s="24">
        <v>4.0260000228881774</v>
      </c>
      <c r="F104" s="24">
        <v>5.4030001759529078</v>
      </c>
      <c r="G104" s="24">
        <v>7.6770000457763601</v>
      </c>
      <c r="H104" s="24">
        <v>9.8029999732971085</v>
      </c>
      <c r="I104" s="24">
        <v>12.359000444412139</v>
      </c>
      <c r="J104" s="24">
        <v>14.69100010395041</v>
      </c>
      <c r="K104" s="24">
        <v>17.289999723434399</v>
      </c>
      <c r="L104" s="24">
        <v>18.852000474929767</v>
      </c>
      <c r="M104" s="24">
        <v>24.21999907493586</v>
      </c>
      <c r="N104" s="24">
        <v>26.670000553131</v>
      </c>
      <c r="O104" s="24">
        <v>30.57900047302244</v>
      </c>
      <c r="P104" s="24">
        <v>33.136000633239718</v>
      </c>
      <c r="Q104" s="24">
        <v>34.829999446868804</v>
      </c>
      <c r="R104" s="24">
        <v>36.323000669479349</v>
      </c>
      <c r="S104" s="24">
        <v>37.833999156951897</v>
      </c>
      <c r="T104" s="24">
        <v>39.482998371124204</v>
      </c>
      <c r="U104" s="24">
        <v>41.236998558044355</v>
      </c>
      <c r="V104" s="24">
        <v>42.889000892639132</v>
      </c>
      <c r="W104" s="24">
        <v>44.434001445770186</v>
      </c>
      <c r="X104" s="24">
        <v>46.04599905014036</v>
      </c>
      <c r="Y104" s="24">
        <v>47.854001522064159</v>
      </c>
      <c r="Z104" s="24">
        <v>49.667001724243121</v>
      </c>
      <c r="AA104" s="24">
        <v>51.431999206542926</v>
      </c>
      <c r="AB104" s="24">
        <v>53.151998043060289</v>
      </c>
      <c r="AC104" s="24">
        <v>54.833001136779757</v>
      </c>
      <c r="AD104" s="24">
        <v>56.54499816894522</v>
      </c>
      <c r="AE104" s="24">
        <v>58.29699945449827</v>
      </c>
    </row>
    <row r="106" spans="1:31" x14ac:dyDescent="0.35">
      <c r="A106" s="18" t="s">
        <v>128</v>
      </c>
      <c r="B106" s="18" t="s">
        <v>129</v>
      </c>
      <c r="C106" s="18" t="s">
        <v>80</v>
      </c>
      <c r="D106" s="18" t="s">
        <v>89</v>
      </c>
      <c r="E106" s="18" t="s">
        <v>90</v>
      </c>
      <c r="F106" s="18" t="s">
        <v>91</v>
      </c>
      <c r="G106" s="18" t="s">
        <v>92</v>
      </c>
      <c r="H106" s="18" t="s">
        <v>93</v>
      </c>
      <c r="I106" s="18" t="s">
        <v>94</v>
      </c>
      <c r="J106" s="18" t="s">
        <v>95</v>
      </c>
      <c r="K106" s="18" t="s">
        <v>96</v>
      </c>
      <c r="L106" s="18" t="s">
        <v>97</v>
      </c>
      <c r="M106" s="18" t="s">
        <v>98</v>
      </c>
      <c r="N106" s="18" t="s">
        <v>99</v>
      </c>
      <c r="O106" s="18" t="s">
        <v>100</v>
      </c>
      <c r="P106" s="18" t="s">
        <v>101</v>
      </c>
      <c r="Q106" s="18" t="s">
        <v>102</v>
      </c>
      <c r="R106" s="18" t="s">
        <v>103</v>
      </c>
      <c r="S106" s="18" t="s">
        <v>104</v>
      </c>
      <c r="T106" s="18" t="s">
        <v>105</v>
      </c>
      <c r="U106" s="18" t="s">
        <v>106</v>
      </c>
      <c r="V106" s="18" t="s">
        <v>107</v>
      </c>
      <c r="W106" s="18" t="s">
        <v>108</v>
      </c>
      <c r="X106" s="18" t="s">
        <v>109</v>
      </c>
      <c r="Y106" s="18" t="s">
        <v>110</v>
      </c>
      <c r="Z106" s="18" t="s">
        <v>111</v>
      </c>
      <c r="AA106" s="18" t="s">
        <v>112</v>
      </c>
      <c r="AB106" s="18" t="s">
        <v>113</v>
      </c>
      <c r="AC106" s="18" t="s">
        <v>114</v>
      </c>
      <c r="AD106" s="18" t="s">
        <v>115</v>
      </c>
      <c r="AE106" s="18" t="s">
        <v>116</v>
      </c>
    </row>
    <row r="107" spans="1:31" x14ac:dyDescent="0.35">
      <c r="A107" s="28" t="s">
        <v>132</v>
      </c>
      <c r="B107" s="28" t="s">
        <v>70</v>
      </c>
      <c r="C107" s="24">
        <v>55.329999923705998</v>
      </c>
      <c r="D107" s="24">
        <v>375.329999923706</v>
      </c>
      <c r="E107" s="24">
        <v>375.329999923706</v>
      </c>
      <c r="F107" s="24">
        <v>375.329999923706</v>
      </c>
      <c r="G107" s="24">
        <v>375.329999923706</v>
      </c>
      <c r="H107" s="24">
        <v>375.329999923706</v>
      </c>
      <c r="I107" s="24">
        <v>375.329999923706</v>
      </c>
      <c r="J107" s="24">
        <v>375.329999923706</v>
      </c>
      <c r="K107" s="24">
        <v>375.329999923706</v>
      </c>
      <c r="L107" s="24">
        <v>375.329999923706</v>
      </c>
      <c r="M107" s="24">
        <v>375.329999923706</v>
      </c>
      <c r="N107" s="24">
        <v>375.329999923706</v>
      </c>
      <c r="O107" s="24">
        <v>320</v>
      </c>
      <c r="P107" s="24">
        <v>320</v>
      </c>
      <c r="Q107" s="24">
        <v>320</v>
      </c>
      <c r="R107" s="24">
        <v>320</v>
      </c>
      <c r="S107" s="24">
        <v>320</v>
      </c>
      <c r="T107" s="24">
        <v>320</v>
      </c>
      <c r="U107" s="24">
        <v>450.10712999999998</v>
      </c>
      <c r="V107" s="24">
        <v>450.10712999999998</v>
      </c>
      <c r="W107" s="24">
        <v>766.08205999999905</v>
      </c>
      <c r="X107" s="24">
        <v>466.08205999999899</v>
      </c>
      <c r="Y107" s="24">
        <v>466.08205999999899</v>
      </c>
      <c r="Z107" s="24">
        <v>839.678</v>
      </c>
      <c r="AA107" s="24">
        <v>839.678</v>
      </c>
      <c r="AB107" s="24">
        <v>839.678</v>
      </c>
      <c r="AC107" s="24">
        <v>839.678</v>
      </c>
      <c r="AD107" s="24">
        <v>1727.6389999999999</v>
      </c>
      <c r="AE107" s="24">
        <v>1727.6389999999999</v>
      </c>
    </row>
    <row r="108" spans="1:31" x14ac:dyDescent="0.35">
      <c r="A108" s="28" t="s">
        <v>132</v>
      </c>
      <c r="B108" s="28" t="s">
        <v>72</v>
      </c>
      <c r="C108" s="24">
        <v>0</v>
      </c>
      <c r="D108" s="24">
        <v>0</v>
      </c>
      <c r="E108" s="24">
        <v>0</v>
      </c>
      <c r="F108" s="24">
        <v>0</v>
      </c>
      <c r="G108" s="24">
        <v>0</v>
      </c>
      <c r="H108" s="24">
        <v>0</v>
      </c>
      <c r="I108" s="24">
        <v>0</v>
      </c>
      <c r="J108" s="24">
        <v>0</v>
      </c>
      <c r="K108" s="24">
        <v>0</v>
      </c>
      <c r="L108" s="24">
        <v>0</v>
      </c>
      <c r="M108" s="24">
        <v>0</v>
      </c>
      <c r="N108" s="24">
        <v>0</v>
      </c>
      <c r="O108" s="24">
        <v>0</v>
      </c>
      <c r="P108" s="24">
        <v>0</v>
      </c>
      <c r="Q108" s="24">
        <v>0</v>
      </c>
      <c r="R108" s="24">
        <v>0</v>
      </c>
      <c r="S108" s="24">
        <v>0</v>
      </c>
      <c r="T108" s="24">
        <v>12.7738</v>
      </c>
      <c r="U108" s="24">
        <v>325.74727999999999</v>
      </c>
      <c r="V108" s="24">
        <v>325.74727999999999</v>
      </c>
      <c r="W108" s="24">
        <v>325.74727999999999</v>
      </c>
      <c r="X108" s="24">
        <v>325.74727999999999</v>
      </c>
      <c r="Y108" s="24">
        <v>325.74727999999999</v>
      </c>
      <c r="Z108" s="24">
        <v>325.74727999999999</v>
      </c>
      <c r="AA108" s="24">
        <v>483.67315999999897</v>
      </c>
      <c r="AB108" s="24">
        <v>483.67315999999897</v>
      </c>
      <c r="AC108" s="24">
        <v>641.36992999999995</v>
      </c>
      <c r="AD108" s="24">
        <v>1629.3977</v>
      </c>
      <c r="AE108" s="24">
        <v>1629.3977</v>
      </c>
    </row>
    <row r="109" spans="1:31" x14ac:dyDescent="0.35">
      <c r="A109" s="28" t="s">
        <v>132</v>
      </c>
      <c r="B109" s="28" t="s">
        <v>76</v>
      </c>
      <c r="C109" s="24">
        <v>3.730999946594233</v>
      </c>
      <c r="D109" s="24">
        <v>5.3370000422000805</v>
      </c>
      <c r="E109" s="24">
        <v>6.5620000958442661</v>
      </c>
      <c r="F109" s="24">
        <v>8.8679997920989955</v>
      </c>
      <c r="G109" s="24">
        <v>11.99400031566614</v>
      </c>
      <c r="H109" s="24">
        <v>15.010999917983911</v>
      </c>
      <c r="I109" s="24">
        <v>18.664000272750819</v>
      </c>
      <c r="J109" s="24">
        <v>22.177000880241362</v>
      </c>
      <c r="K109" s="24">
        <v>26.300000429153378</v>
      </c>
      <c r="L109" s="24">
        <v>28.99999904632562</v>
      </c>
      <c r="M109" s="24">
        <v>38.306999206542869</v>
      </c>
      <c r="N109" s="24">
        <v>44.082001686096135</v>
      </c>
      <c r="O109" s="24">
        <v>52.344999551773057</v>
      </c>
      <c r="P109" s="24">
        <v>57.273001432418774</v>
      </c>
      <c r="Q109" s="24">
        <v>60.753001213073674</v>
      </c>
      <c r="R109" s="24">
        <v>63.832001686096142</v>
      </c>
      <c r="S109" s="24">
        <v>66.790998935699449</v>
      </c>
      <c r="T109" s="24">
        <v>69.882997035980154</v>
      </c>
      <c r="U109" s="24">
        <v>73.295000076293931</v>
      </c>
      <c r="V109" s="24">
        <v>76.875997543334947</v>
      </c>
      <c r="W109" s="24">
        <v>80.486003398895207</v>
      </c>
      <c r="X109" s="24">
        <v>84.222002506256047</v>
      </c>
      <c r="Y109" s="24">
        <v>88.148998260498033</v>
      </c>
      <c r="Z109" s="24">
        <v>92.059997081756535</v>
      </c>
      <c r="AA109" s="24">
        <v>95.945003509521428</v>
      </c>
      <c r="AB109" s="24">
        <v>99.820002079009967</v>
      </c>
      <c r="AC109" s="24">
        <v>103.66399621963494</v>
      </c>
      <c r="AD109" s="24">
        <v>107.5989999771115</v>
      </c>
      <c r="AE109" s="24">
        <v>111.65700006484921</v>
      </c>
    </row>
    <row r="111" spans="1:31" x14ac:dyDescent="0.35">
      <c r="A111" s="18" t="s">
        <v>128</v>
      </c>
      <c r="B111" s="18" t="s">
        <v>129</v>
      </c>
      <c r="C111" s="18" t="s">
        <v>80</v>
      </c>
      <c r="D111" s="18" t="s">
        <v>89</v>
      </c>
      <c r="E111" s="18" t="s">
        <v>90</v>
      </c>
      <c r="F111" s="18" t="s">
        <v>91</v>
      </c>
      <c r="G111" s="18" t="s">
        <v>92</v>
      </c>
      <c r="H111" s="18" t="s">
        <v>93</v>
      </c>
      <c r="I111" s="18" t="s">
        <v>94</v>
      </c>
      <c r="J111" s="18" t="s">
        <v>95</v>
      </c>
      <c r="K111" s="18" t="s">
        <v>96</v>
      </c>
      <c r="L111" s="18" t="s">
        <v>97</v>
      </c>
      <c r="M111" s="18" t="s">
        <v>98</v>
      </c>
      <c r="N111" s="18" t="s">
        <v>99</v>
      </c>
      <c r="O111" s="18" t="s">
        <v>100</v>
      </c>
      <c r="P111" s="18" t="s">
        <v>101</v>
      </c>
      <c r="Q111" s="18" t="s">
        <v>102</v>
      </c>
      <c r="R111" s="18" t="s">
        <v>103</v>
      </c>
      <c r="S111" s="18" t="s">
        <v>104</v>
      </c>
      <c r="T111" s="18" t="s">
        <v>105</v>
      </c>
      <c r="U111" s="18" t="s">
        <v>106</v>
      </c>
      <c r="V111" s="18" t="s">
        <v>107</v>
      </c>
      <c r="W111" s="18" t="s">
        <v>108</v>
      </c>
      <c r="X111" s="18" t="s">
        <v>109</v>
      </c>
      <c r="Y111" s="18" t="s">
        <v>110</v>
      </c>
      <c r="Z111" s="18" t="s">
        <v>111</v>
      </c>
      <c r="AA111" s="18" t="s">
        <v>112</v>
      </c>
      <c r="AB111" s="18" t="s">
        <v>113</v>
      </c>
      <c r="AC111" s="18" t="s">
        <v>114</v>
      </c>
      <c r="AD111" s="18" t="s">
        <v>115</v>
      </c>
      <c r="AE111" s="18" t="s">
        <v>116</v>
      </c>
    </row>
    <row r="112" spans="1:31" x14ac:dyDescent="0.35">
      <c r="A112" s="28" t="s">
        <v>133</v>
      </c>
      <c r="B112" s="28" t="s">
        <v>70</v>
      </c>
      <c r="C112" s="24">
        <v>205</v>
      </c>
      <c r="D112" s="24">
        <v>205</v>
      </c>
      <c r="E112" s="24">
        <v>205</v>
      </c>
      <c r="F112" s="24">
        <v>205</v>
      </c>
      <c r="G112" s="24">
        <v>205</v>
      </c>
      <c r="H112" s="24">
        <v>205</v>
      </c>
      <c r="I112" s="24">
        <v>205</v>
      </c>
      <c r="J112" s="24">
        <v>205</v>
      </c>
      <c r="K112" s="24">
        <v>205</v>
      </c>
      <c r="L112" s="24">
        <v>175</v>
      </c>
      <c r="M112" s="24">
        <v>175</v>
      </c>
      <c r="N112" s="24">
        <v>175</v>
      </c>
      <c r="O112" s="24">
        <v>175</v>
      </c>
      <c r="P112" s="24">
        <v>150</v>
      </c>
      <c r="Q112" s="24">
        <v>150</v>
      </c>
      <c r="R112" s="24">
        <v>150</v>
      </c>
      <c r="S112" s="24">
        <v>150</v>
      </c>
      <c r="T112" s="24">
        <v>150</v>
      </c>
      <c r="U112" s="24">
        <v>150</v>
      </c>
      <c r="V112" s="24">
        <v>150</v>
      </c>
      <c r="W112" s="24">
        <v>751.72784000000001</v>
      </c>
      <c r="X112" s="24">
        <v>751.72784000000001</v>
      </c>
      <c r="Y112" s="24">
        <v>751.72784000000001</v>
      </c>
      <c r="Z112" s="24">
        <v>965.84950000000003</v>
      </c>
      <c r="AA112" s="24">
        <v>965.84950000000003</v>
      </c>
      <c r="AB112" s="24">
        <v>965.84950000000003</v>
      </c>
      <c r="AC112" s="24">
        <v>965.84950000000003</v>
      </c>
      <c r="AD112" s="24">
        <v>965.84950000000003</v>
      </c>
      <c r="AE112" s="24">
        <v>965.84950000000003</v>
      </c>
    </row>
    <row r="113" spans="1:31" x14ac:dyDescent="0.35">
      <c r="A113" s="28" t="s">
        <v>133</v>
      </c>
      <c r="B113" s="28" t="s">
        <v>72</v>
      </c>
      <c r="C113" s="24">
        <v>0</v>
      </c>
      <c r="D113" s="24">
        <v>0</v>
      </c>
      <c r="E113" s="24">
        <v>0</v>
      </c>
      <c r="F113" s="24">
        <v>0</v>
      </c>
      <c r="G113" s="24">
        <v>0</v>
      </c>
      <c r="H113" s="24">
        <v>0</v>
      </c>
      <c r="I113" s="24">
        <v>0</v>
      </c>
      <c r="J113" s="24">
        <v>0</v>
      </c>
      <c r="K113" s="24">
        <v>0</v>
      </c>
      <c r="L113" s="24">
        <v>0</v>
      </c>
      <c r="M113" s="24">
        <v>0</v>
      </c>
      <c r="N113" s="24">
        <v>0</v>
      </c>
      <c r="O113" s="24">
        <v>0</v>
      </c>
      <c r="P113" s="24">
        <v>0</v>
      </c>
      <c r="Q113" s="24">
        <v>0</v>
      </c>
      <c r="R113" s="24">
        <v>0</v>
      </c>
      <c r="S113" s="24">
        <v>0</v>
      </c>
      <c r="T113" s="24">
        <v>0</v>
      </c>
      <c r="U113" s="24">
        <v>0</v>
      </c>
      <c r="V113" s="24">
        <v>0</v>
      </c>
      <c r="W113" s="24">
        <v>0</v>
      </c>
      <c r="X113" s="24">
        <v>0</v>
      </c>
      <c r="Y113" s="24">
        <v>0</v>
      </c>
      <c r="Z113" s="24">
        <v>0</v>
      </c>
      <c r="AA113" s="24">
        <v>0</v>
      </c>
      <c r="AB113" s="24">
        <v>0</v>
      </c>
      <c r="AC113" s="24">
        <v>0</v>
      </c>
      <c r="AD113" s="24">
        <v>0</v>
      </c>
      <c r="AE113" s="24">
        <v>0</v>
      </c>
    </row>
    <row r="114" spans="1:31" x14ac:dyDescent="0.35">
      <c r="A114" s="28" t="s">
        <v>133</v>
      </c>
      <c r="B114" s="28" t="s">
        <v>76</v>
      </c>
      <c r="C114" s="24">
        <v>3.3319998979568428</v>
      </c>
      <c r="D114" s="24">
        <v>5.7880000472068707</v>
      </c>
      <c r="E114" s="24">
        <v>7.3300001621246249</v>
      </c>
      <c r="F114" s="24">
        <v>9.0219997763633728</v>
      </c>
      <c r="G114" s="24">
        <v>10.891999840736368</v>
      </c>
      <c r="H114" s="24">
        <v>13.30499988794317</v>
      </c>
      <c r="I114" s="24">
        <v>15.80500018596643</v>
      </c>
      <c r="J114" s="24">
        <v>18.292000055313078</v>
      </c>
      <c r="K114" s="24">
        <v>20.64899909496302</v>
      </c>
      <c r="L114" s="24">
        <v>22.004999399185081</v>
      </c>
      <c r="M114" s="24">
        <v>23.441000103950451</v>
      </c>
      <c r="N114" s="24">
        <v>24.951000094413729</v>
      </c>
      <c r="O114" s="24">
        <v>26.615000486373798</v>
      </c>
      <c r="P114" s="24">
        <v>28.315000057220409</v>
      </c>
      <c r="Q114" s="24">
        <v>29.831000804901041</v>
      </c>
      <c r="R114" s="24">
        <v>31.334999322891168</v>
      </c>
      <c r="S114" s="24">
        <v>32.86299991607666</v>
      </c>
      <c r="T114" s="24">
        <v>34.454999208450289</v>
      </c>
      <c r="U114" s="24">
        <v>36.142000198364173</v>
      </c>
      <c r="V114" s="24">
        <v>37.889001607894848</v>
      </c>
      <c r="W114" s="24">
        <v>39.683999538421531</v>
      </c>
      <c r="X114" s="24">
        <v>41.551000356674159</v>
      </c>
      <c r="Y114" s="24">
        <v>43.510999441146822</v>
      </c>
      <c r="Z114" s="24">
        <v>45.537000656127844</v>
      </c>
      <c r="AA114" s="24">
        <v>47.622999429702681</v>
      </c>
      <c r="AB114" s="24">
        <v>49.772001743316615</v>
      </c>
      <c r="AC114" s="24">
        <v>51.990000486373852</v>
      </c>
      <c r="AD114" s="24">
        <v>54.295001029968198</v>
      </c>
      <c r="AE114" s="24">
        <v>56.69299912452697</v>
      </c>
    </row>
    <row r="116" spans="1:31" x14ac:dyDescent="0.35">
      <c r="A116" s="18" t="s">
        <v>128</v>
      </c>
      <c r="B116" s="18" t="s">
        <v>129</v>
      </c>
      <c r="C116" s="18" t="s">
        <v>80</v>
      </c>
      <c r="D116" s="18" t="s">
        <v>89</v>
      </c>
      <c r="E116" s="18" t="s">
        <v>90</v>
      </c>
      <c r="F116" s="18" t="s">
        <v>91</v>
      </c>
      <c r="G116" s="18" t="s">
        <v>92</v>
      </c>
      <c r="H116" s="18" t="s">
        <v>93</v>
      </c>
      <c r="I116" s="18" t="s">
        <v>94</v>
      </c>
      <c r="J116" s="18" t="s">
        <v>95</v>
      </c>
      <c r="K116" s="18" t="s">
        <v>96</v>
      </c>
      <c r="L116" s="18" t="s">
        <v>97</v>
      </c>
      <c r="M116" s="18" t="s">
        <v>98</v>
      </c>
      <c r="N116" s="18" t="s">
        <v>99</v>
      </c>
      <c r="O116" s="18" t="s">
        <v>100</v>
      </c>
      <c r="P116" s="18" t="s">
        <v>101</v>
      </c>
      <c r="Q116" s="18" t="s">
        <v>102</v>
      </c>
      <c r="R116" s="18" t="s">
        <v>103</v>
      </c>
      <c r="S116" s="18" t="s">
        <v>104</v>
      </c>
      <c r="T116" s="18" t="s">
        <v>105</v>
      </c>
      <c r="U116" s="18" t="s">
        <v>106</v>
      </c>
      <c r="V116" s="18" t="s">
        <v>107</v>
      </c>
      <c r="W116" s="18" t="s">
        <v>108</v>
      </c>
      <c r="X116" s="18" t="s">
        <v>109</v>
      </c>
      <c r="Y116" s="18" t="s">
        <v>110</v>
      </c>
      <c r="Z116" s="18" t="s">
        <v>111</v>
      </c>
      <c r="AA116" s="18" t="s">
        <v>112</v>
      </c>
      <c r="AB116" s="18" t="s">
        <v>113</v>
      </c>
      <c r="AC116" s="18" t="s">
        <v>114</v>
      </c>
      <c r="AD116" s="18" t="s">
        <v>115</v>
      </c>
      <c r="AE116" s="18" t="s">
        <v>116</v>
      </c>
    </row>
    <row r="117" spans="1:31" x14ac:dyDescent="0.35">
      <c r="A117" s="28" t="s">
        <v>134</v>
      </c>
      <c r="B117" s="28" t="s">
        <v>70</v>
      </c>
      <c r="C117" s="24">
        <v>0</v>
      </c>
      <c r="D117" s="24">
        <v>0</v>
      </c>
      <c r="E117" s="24">
        <v>0</v>
      </c>
      <c r="F117" s="24">
        <v>0</v>
      </c>
      <c r="G117" s="24">
        <v>0</v>
      </c>
      <c r="H117" s="24">
        <v>0</v>
      </c>
      <c r="I117" s="24">
        <v>0</v>
      </c>
      <c r="J117" s="24">
        <v>0</v>
      </c>
      <c r="K117" s="24">
        <v>0</v>
      </c>
      <c r="L117" s="24">
        <v>0</v>
      </c>
      <c r="M117" s="24">
        <v>0</v>
      </c>
      <c r="N117" s="24">
        <v>0</v>
      </c>
      <c r="O117" s="24">
        <v>0</v>
      </c>
      <c r="P117" s="24">
        <v>0</v>
      </c>
      <c r="Q117" s="24">
        <v>0</v>
      </c>
      <c r="R117" s="24">
        <v>0</v>
      </c>
      <c r="S117" s="24">
        <v>0</v>
      </c>
      <c r="T117" s="24">
        <v>0</v>
      </c>
      <c r="U117" s="24">
        <v>0</v>
      </c>
      <c r="V117" s="24">
        <v>0</v>
      </c>
      <c r="W117" s="24">
        <v>0</v>
      </c>
      <c r="X117" s="24">
        <v>0</v>
      </c>
      <c r="Y117" s="24">
        <v>0</v>
      </c>
      <c r="Z117" s="24">
        <v>0</v>
      </c>
      <c r="AA117" s="24">
        <v>0</v>
      </c>
      <c r="AB117" s="24">
        <v>0</v>
      </c>
      <c r="AC117" s="24">
        <v>0</v>
      </c>
      <c r="AD117" s="24">
        <v>0</v>
      </c>
      <c r="AE117" s="24">
        <v>0</v>
      </c>
    </row>
    <row r="118" spans="1:31" x14ac:dyDescent="0.35">
      <c r="A118" s="28" t="s">
        <v>134</v>
      </c>
      <c r="B118" s="28" t="s">
        <v>72</v>
      </c>
      <c r="C118" s="24">
        <v>0</v>
      </c>
      <c r="D118" s="24">
        <v>0</v>
      </c>
      <c r="E118" s="24">
        <v>0</v>
      </c>
      <c r="F118" s="24">
        <v>0</v>
      </c>
      <c r="G118" s="24">
        <v>0</v>
      </c>
      <c r="H118" s="24">
        <v>0</v>
      </c>
      <c r="I118" s="24">
        <v>0</v>
      </c>
      <c r="J118" s="24">
        <v>0</v>
      </c>
      <c r="K118" s="24">
        <v>0</v>
      </c>
      <c r="L118" s="24">
        <v>0</v>
      </c>
      <c r="M118" s="24">
        <v>0</v>
      </c>
      <c r="N118" s="24">
        <v>0</v>
      </c>
      <c r="O118" s="24">
        <v>0</v>
      </c>
      <c r="P118" s="24">
        <v>0</v>
      </c>
      <c r="Q118" s="24">
        <v>0</v>
      </c>
      <c r="R118" s="24">
        <v>0</v>
      </c>
      <c r="S118" s="24">
        <v>0</v>
      </c>
      <c r="T118" s="24">
        <v>0</v>
      </c>
      <c r="U118" s="24">
        <v>0</v>
      </c>
      <c r="V118" s="24">
        <v>0</v>
      </c>
      <c r="W118" s="24">
        <v>0</v>
      </c>
      <c r="X118" s="24">
        <v>0</v>
      </c>
      <c r="Y118" s="24">
        <v>0</v>
      </c>
      <c r="Z118" s="24">
        <v>0</v>
      </c>
      <c r="AA118" s="24">
        <v>0</v>
      </c>
      <c r="AB118" s="24">
        <v>0</v>
      </c>
      <c r="AC118" s="24">
        <v>0</v>
      </c>
      <c r="AD118" s="24">
        <v>0</v>
      </c>
      <c r="AE118" s="24">
        <v>0</v>
      </c>
    </row>
    <row r="119" spans="1:31" x14ac:dyDescent="0.35">
      <c r="A119" s="28" t="s">
        <v>134</v>
      </c>
      <c r="B119" s="28" t="s">
        <v>76</v>
      </c>
      <c r="C119" s="24">
        <v>0.43999999016523272</v>
      </c>
      <c r="D119" s="24">
        <v>0.55599999427795399</v>
      </c>
      <c r="E119" s="24">
        <v>0.66599997878074546</v>
      </c>
      <c r="F119" s="24">
        <v>0.89899998158216399</v>
      </c>
      <c r="G119" s="24">
        <v>1.1869999766349781</v>
      </c>
      <c r="H119" s="24">
        <v>1.5390000194311091</v>
      </c>
      <c r="I119" s="24">
        <v>1.937000006437295</v>
      </c>
      <c r="J119" s="24">
        <v>2.2729999721050209</v>
      </c>
      <c r="K119" s="24">
        <v>2.6570000350475249</v>
      </c>
      <c r="L119" s="24">
        <v>2.8810000717639852</v>
      </c>
      <c r="M119" s="24">
        <v>3.6420001089572818</v>
      </c>
      <c r="N119" s="24">
        <v>3.9700000584125439</v>
      </c>
      <c r="O119" s="24">
        <v>4.4960002303123456</v>
      </c>
      <c r="P119" s="24">
        <v>4.8490000963210989</v>
      </c>
      <c r="Q119" s="24">
        <v>5.0529999136924735</v>
      </c>
      <c r="R119" s="24">
        <v>5.2179998755454955</v>
      </c>
      <c r="S119" s="24">
        <v>5.3690001368522609</v>
      </c>
      <c r="T119" s="24">
        <v>5.5219997763633675</v>
      </c>
      <c r="U119" s="24">
        <v>5.6949998736381451</v>
      </c>
      <c r="V119" s="24">
        <v>5.8749999403953517</v>
      </c>
      <c r="W119" s="24">
        <v>6.0489999055862418</v>
      </c>
      <c r="X119" s="24">
        <v>6.224999785423269</v>
      </c>
      <c r="Y119" s="24">
        <v>6.4070001244544894</v>
      </c>
      <c r="Z119" s="24">
        <v>6.5810001492500261</v>
      </c>
      <c r="AA119" s="24">
        <v>6.7449998855590767</v>
      </c>
      <c r="AB119" s="24">
        <v>6.899999797344206</v>
      </c>
      <c r="AC119" s="24">
        <v>7.0519999265670759</v>
      </c>
      <c r="AD119" s="24">
        <v>7.2050001621246249</v>
      </c>
      <c r="AE119" s="24">
        <v>7.3599997758865356</v>
      </c>
    </row>
    <row r="122" spans="1:31" x14ac:dyDescent="0.35">
      <c r="A122" s="25" t="s">
        <v>136</v>
      </c>
    </row>
    <row r="123" spans="1:31" x14ac:dyDescent="0.35">
      <c r="A123" s="18" t="s">
        <v>128</v>
      </c>
      <c r="B123" s="18" t="s">
        <v>129</v>
      </c>
      <c r="C123" s="18" t="s">
        <v>80</v>
      </c>
      <c r="D123" s="18" t="s">
        <v>89</v>
      </c>
      <c r="E123" s="18" t="s">
        <v>90</v>
      </c>
      <c r="F123" s="18" t="s">
        <v>91</v>
      </c>
      <c r="G123" s="18" t="s">
        <v>92</v>
      </c>
      <c r="H123" s="18" t="s">
        <v>93</v>
      </c>
      <c r="I123" s="18" t="s">
        <v>94</v>
      </c>
      <c r="J123" s="18" t="s">
        <v>95</v>
      </c>
      <c r="K123" s="18" t="s">
        <v>96</v>
      </c>
      <c r="L123" s="18" t="s">
        <v>97</v>
      </c>
      <c r="M123" s="18" t="s">
        <v>98</v>
      </c>
      <c r="N123" s="18" t="s">
        <v>99</v>
      </c>
      <c r="O123" s="18" t="s">
        <v>100</v>
      </c>
      <c r="P123" s="18" t="s">
        <v>101</v>
      </c>
      <c r="Q123" s="18" t="s">
        <v>102</v>
      </c>
      <c r="R123" s="18" t="s">
        <v>103</v>
      </c>
      <c r="S123" s="18" t="s">
        <v>104</v>
      </c>
      <c r="T123" s="18" t="s">
        <v>105</v>
      </c>
      <c r="U123" s="18" t="s">
        <v>106</v>
      </c>
      <c r="V123" s="18" t="s">
        <v>107</v>
      </c>
      <c r="W123" s="18" t="s">
        <v>108</v>
      </c>
      <c r="X123" s="18" t="s">
        <v>109</v>
      </c>
      <c r="Y123" s="18" t="s">
        <v>110</v>
      </c>
      <c r="Z123" s="18" t="s">
        <v>111</v>
      </c>
      <c r="AA123" s="18" t="s">
        <v>112</v>
      </c>
      <c r="AB123" s="18" t="s">
        <v>113</v>
      </c>
      <c r="AC123" s="18" t="s">
        <v>114</v>
      </c>
      <c r="AD123" s="18" t="s">
        <v>115</v>
      </c>
      <c r="AE123" s="18" t="s">
        <v>116</v>
      </c>
    </row>
    <row r="124" spans="1:31" x14ac:dyDescent="0.35">
      <c r="A124" s="28" t="s">
        <v>40</v>
      </c>
      <c r="B124" s="28" t="s">
        <v>24</v>
      </c>
      <c r="C124" s="24">
        <v>12071.960138797742</v>
      </c>
      <c r="D124" s="24">
        <v>12836.036116600026</v>
      </c>
      <c r="E124" s="24">
        <v>13523.72031211851</v>
      </c>
      <c r="F124" s="24">
        <v>14178.882212638842</v>
      </c>
      <c r="G124" s="24">
        <v>14835.355512619</v>
      </c>
      <c r="H124" s="24">
        <v>15512.532593727105</v>
      </c>
      <c r="I124" s="24">
        <v>16239.550806999192</v>
      </c>
      <c r="J124" s="24">
        <v>16947.038604736314</v>
      </c>
      <c r="K124" s="24">
        <v>17304.930604934685</v>
      </c>
      <c r="L124" s="24">
        <v>17661.801147460927</v>
      </c>
      <c r="M124" s="24">
        <v>18071.83115291594</v>
      </c>
      <c r="N124" s="24">
        <v>18473.599193572991</v>
      </c>
      <c r="O124" s="24">
        <v>18889.932415008538</v>
      </c>
      <c r="P124" s="24">
        <v>19279.64626789093</v>
      </c>
      <c r="Q124" s="24">
        <v>19731.767400741577</v>
      </c>
      <c r="R124" s="24">
        <v>20174.560653686523</v>
      </c>
      <c r="S124" s="24">
        <v>20632.948364257813</v>
      </c>
      <c r="T124" s="24">
        <v>21060.857141494744</v>
      </c>
      <c r="U124" s="24">
        <v>21555.578598022457</v>
      </c>
      <c r="V124" s="24">
        <v>22035.236612319939</v>
      </c>
      <c r="W124" s="24">
        <v>22529.408044815056</v>
      </c>
      <c r="X124" s="24">
        <v>22994.529384613033</v>
      </c>
      <c r="Y124" s="24">
        <v>23523.767782211296</v>
      </c>
      <c r="Z124" s="24">
        <v>24037.358222961419</v>
      </c>
      <c r="AA124" s="24">
        <v>24568.689323425293</v>
      </c>
      <c r="AB124" s="24">
        <v>25073.372241973877</v>
      </c>
      <c r="AC124" s="24">
        <v>25638.216793060303</v>
      </c>
      <c r="AD124" s="24">
        <v>26197.539203643799</v>
      </c>
      <c r="AE124" s="24">
        <v>26773.122425079346</v>
      </c>
    </row>
    <row r="125" spans="1:31" collapsed="1" x14ac:dyDescent="0.35">
      <c r="A125" s="28" t="s">
        <v>40</v>
      </c>
      <c r="B125" s="28" t="s">
        <v>77</v>
      </c>
      <c r="C125" s="24">
        <v>514.20000000000005</v>
      </c>
      <c r="D125" s="24">
        <v>585.4</v>
      </c>
      <c r="E125" s="24">
        <v>595.29999999999995</v>
      </c>
      <c r="F125" s="24">
        <v>686</v>
      </c>
      <c r="G125" s="24">
        <v>782.7</v>
      </c>
      <c r="H125" s="24">
        <v>866.9</v>
      </c>
      <c r="I125" s="24">
        <v>945.30000000000007</v>
      </c>
      <c r="J125" s="24">
        <v>1004.4</v>
      </c>
      <c r="K125" s="24">
        <v>1060.3999999999999</v>
      </c>
      <c r="L125" s="24">
        <v>1110.6999999999998</v>
      </c>
      <c r="M125" s="24">
        <v>1327.6999999999998</v>
      </c>
      <c r="N125" s="24">
        <v>1440</v>
      </c>
      <c r="O125" s="24">
        <v>1591.4</v>
      </c>
      <c r="P125" s="24">
        <v>1670</v>
      </c>
      <c r="Q125" s="24">
        <v>1705.1999999999998</v>
      </c>
      <c r="R125" s="24">
        <v>1728.8</v>
      </c>
      <c r="S125" s="24">
        <v>1748.8000000000002</v>
      </c>
      <c r="T125" s="24">
        <v>1771.3</v>
      </c>
      <c r="U125" s="24">
        <v>1798.8999999999999</v>
      </c>
      <c r="V125" s="24">
        <v>1826</v>
      </c>
      <c r="W125" s="24">
        <v>1850.6</v>
      </c>
      <c r="X125" s="24">
        <v>1875.8999999999999</v>
      </c>
      <c r="Y125" s="24">
        <v>1904.8000000000002</v>
      </c>
      <c r="Z125" s="24">
        <v>1932.0000000000002</v>
      </c>
      <c r="AA125" s="24">
        <v>1957.1000000000004</v>
      </c>
      <c r="AB125" s="24">
        <v>1979.7000000000003</v>
      </c>
      <c r="AC125" s="24">
        <v>2000.4999999999998</v>
      </c>
      <c r="AD125" s="24">
        <v>2021.5</v>
      </c>
      <c r="AE125" s="24">
        <v>2042.7999999999997</v>
      </c>
    </row>
    <row r="126" spans="1:31" collapsed="1" x14ac:dyDescent="0.35">
      <c r="A126" s="28" t="s">
        <v>40</v>
      </c>
      <c r="B126" s="28" t="s">
        <v>78</v>
      </c>
      <c r="C126" s="24">
        <v>514.20000000000005</v>
      </c>
      <c r="D126" s="24">
        <v>585.4</v>
      </c>
      <c r="E126" s="24">
        <v>595.29999999999995</v>
      </c>
      <c r="F126" s="24">
        <v>686</v>
      </c>
      <c r="G126" s="24">
        <v>782.7</v>
      </c>
      <c r="H126" s="24">
        <v>866.9</v>
      </c>
      <c r="I126" s="24">
        <v>945.30000000000007</v>
      </c>
      <c r="J126" s="24">
        <v>1004.4</v>
      </c>
      <c r="K126" s="24">
        <v>1060.3999999999999</v>
      </c>
      <c r="L126" s="24">
        <v>1110.6999999999998</v>
      </c>
      <c r="M126" s="24">
        <v>1327.6999999999998</v>
      </c>
      <c r="N126" s="24">
        <v>1440</v>
      </c>
      <c r="O126" s="24">
        <v>1591.4</v>
      </c>
      <c r="P126" s="24">
        <v>1670</v>
      </c>
      <c r="Q126" s="24">
        <v>1705.1999999999998</v>
      </c>
      <c r="R126" s="24">
        <v>1728.8</v>
      </c>
      <c r="S126" s="24">
        <v>1748.8000000000002</v>
      </c>
      <c r="T126" s="24">
        <v>1771.3</v>
      </c>
      <c r="U126" s="24">
        <v>1798.8999999999999</v>
      </c>
      <c r="V126" s="24">
        <v>1826</v>
      </c>
      <c r="W126" s="24">
        <v>1850.6</v>
      </c>
      <c r="X126" s="24">
        <v>1875.8999999999999</v>
      </c>
      <c r="Y126" s="24">
        <v>1904.8000000000002</v>
      </c>
      <c r="Z126" s="24">
        <v>1932.0000000000002</v>
      </c>
      <c r="AA126" s="24">
        <v>1957.1000000000004</v>
      </c>
      <c r="AB126" s="24">
        <v>1979.7000000000003</v>
      </c>
      <c r="AC126" s="24">
        <v>2000.4999999999998</v>
      </c>
      <c r="AD126" s="24">
        <v>2021.5</v>
      </c>
      <c r="AE126" s="24">
        <v>2042.7999999999997</v>
      </c>
    </row>
    <row r="128" spans="1:31" x14ac:dyDescent="0.35">
      <c r="A128" s="18" t="s">
        <v>128</v>
      </c>
      <c r="B128" s="18" t="s">
        <v>129</v>
      </c>
      <c r="C128" s="18" t="s">
        <v>80</v>
      </c>
      <c r="D128" s="18" t="s">
        <v>89</v>
      </c>
      <c r="E128" s="18" t="s">
        <v>90</v>
      </c>
      <c r="F128" s="18" t="s">
        <v>91</v>
      </c>
      <c r="G128" s="18" t="s">
        <v>92</v>
      </c>
      <c r="H128" s="18" t="s">
        <v>93</v>
      </c>
      <c r="I128" s="18" t="s">
        <v>94</v>
      </c>
      <c r="J128" s="18" t="s">
        <v>95</v>
      </c>
      <c r="K128" s="18" t="s">
        <v>96</v>
      </c>
      <c r="L128" s="18" t="s">
        <v>97</v>
      </c>
      <c r="M128" s="18" t="s">
        <v>98</v>
      </c>
      <c r="N128" s="18" t="s">
        <v>99</v>
      </c>
      <c r="O128" s="18" t="s">
        <v>100</v>
      </c>
      <c r="P128" s="18" t="s">
        <v>101</v>
      </c>
      <c r="Q128" s="18" t="s">
        <v>102</v>
      </c>
      <c r="R128" s="18" t="s">
        <v>103</v>
      </c>
      <c r="S128" s="18" t="s">
        <v>104</v>
      </c>
      <c r="T128" s="18" t="s">
        <v>105</v>
      </c>
      <c r="U128" s="18" t="s">
        <v>106</v>
      </c>
      <c r="V128" s="18" t="s">
        <v>107</v>
      </c>
      <c r="W128" s="18" t="s">
        <v>108</v>
      </c>
      <c r="X128" s="18" t="s">
        <v>109</v>
      </c>
      <c r="Y128" s="18" t="s">
        <v>110</v>
      </c>
      <c r="Z128" s="18" t="s">
        <v>111</v>
      </c>
      <c r="AA128" s="18" t="s">
        <v>112</v>
      </c>
      <c r="AB128" s="18" t="s">
        <v>113</v>
      </c>
      <c r="AC128" s="18" t="s">
        <v>114</v>
      </c>
      <c r="AD128" s="18" t="s">
        <v>115</v>
      </c>
      <c r="AE128" s="18" t="s">
        <v>116</v>
      </c>
    </row>
    <row r="129" spans="1:31" x14ac:dyDescent="0.35">
      <c r="A129" s="28" t="s">
        <v>130</v>
      </c>
      <c r="B129" s="28" t="s">
        <v>24</v>
      </c>
      <c r="C129" s="24">
        <v>3430.8612365722602</v>
      </c>
      <c r="D129" s="24">
        <v>3527.2650756835878</v>
      </c>
      <c r="E129" s="24">
        <v>3614.3143005371039</v>
      </c>
      <c r="F129" s="24">
        <v>3699.374237060546</v>
      </c>
      <c r="G129" s="24">
        <v>3789.5904235839789</v>
      </c>
      <c r="H129" s="24">
        <v>3891.821502685546</v>
      </c>
      <c r="I129" s="24">
        <v>4014.3247680664063</v>
      </c>
      <c r="J129" s="24">
        <v>4133.0651550292914</v>
      </c>
      <c r="K129" s="24">
        <v>4245.4668579101563</v>
      </c>
      <c r="L129" s="24">
        <v>4356.5246887206977</v>
      </c>
      <c r="M129" s="24">
        <v>4487.0786437988227</v>
      </c>
      <c r="N129" s="24">
        <v>4613.9457397460928</v>
      </c>
      <c r="O129" s="24">
        <v>4737.3366088867178</v>
      </c>
      <c r="P129" s="24">
        <v>4858.6192321777344</v>
      </c>
      <c r="Q129" s="24">
        <v>5000.9755859375</v>
      </c>
      <c r="R129" s="24">
        <v>5145.5394897460928</v>
      </c>
      <c r="S129" s="24">
        <v>5282.1839599609375</v>
      </c>
      <c r="T129" s="24">
        <v>5417.1154174804678</v>
      </c>
      <c r="U129" s="24">
        <v>5576.6412963867178</v>
      </c>
      <c r="V129" s="24">
        <v>5731.6154174804678</v>
      </c>
      <c r="W129" s="24">
        <v>5876.7806396484375</v>
      </c>
      <c r="X129" s="24">
        <v>6020.8081665039063</v>
      </c>
      <c r="Y129" s="24">
        <v>6185.6890258789063</v>
      </c>
      <c r="Z129" s="24">
        <v>6344.5853881835928</v>
      </c>
      <c r="AA129" s="24">
        <v>6498.3271484375</v>
      </c>
      <c r="AB129" s="24">
        <v>6651.790771484375</v>
      </c>
      <c r="AC129" s="24">
        <v>6826.6011962890625</v>
      </c>
      <c r="AD129" s="24">
        <v>6999.4085083007813</v>
      </c>
      <c r="AE129" s="24">
        <v>7167.530029296875</v>
      </c>
    </row>
    <row r="130" spans="1:31" x14ac:dyDescent="0.35">
      <c r="A130" s="28" t="s">
        <v>130</v>
      </c>
      <c r="B130" s="28" t="s">
        <v>77</v>
      </c>
      <c r="C130" s="24">
        <v>201.8</v>
      </c>
      <c r="D130" s="24">
        <v>215.1</v>
      </c>
      <c r="E130" s="24">
        <v>216</v>
      </c>
      <c r="F130" s="24">
        <v>265.70000000000005</v>
      </c>
      <c r="G130" s="24">
        <v>303.3</v>
      </c>
      <c r="H130" s="24">
        <v>339.09999999999997</v>
      </c>
      <c r="I130" s="24">
        <v>366.59999999999997</v>
      </c>
      <c r="J130" s="24">
        <v>391.3</v>
      </c>
      <c r="K130" s="24">
        <v>412.5</v>
      </c>
      <c r="L130" s="24">
        <v>431</v>
      </c>
      <c r="M130" s="24">
        <v>514.9</v>
      </c>
      <c r="N130" s="24">
        <v>565.5</v>
      </c>
      <c r="O130" s="24">
        <v>621.4</v>
      </c>
      <c r="P130" s="24">
        <v>651.40000000000009</v>
      </c>
      <c r="Q130" s="24">
        <v>662.3</v>
      </c>
      <c r="R130" s="24">
        <v>668.2</v>
      </c>
      <c r="S130" s="24">
        <v>672.5</v>
      </c>
      <c r="T130" s="24">
        <v>677.5</v>
      </c>
      <c r="U130" s="24">
        <v>684.80000000000007</v>
      </c>
      <c r="V130" s="24">
        <v>692</v>
      </c>
      <c r="W130" s="24">
        <v>698</v>
      </c>
      <c r="X130" s="24">
        <v>704.30000000000007</v>
      </c>
      <c r="Y130" s="24">
        <v>712.1</v>
      </c>
      <c r="Z130" s="24">
        <v>719.4</v>
      </c>
      <c r="AA130" s="24">
        <v>725.6</v>
      </c>
      <c r="AB130" s="24">
        <v>730.8</v>
      </c>
      <c r="AC130" s="24">
        <v>735.1</v>
      </c>
      <c r="AD130" s="24">
        <v>739.4</v>
      </c>
      <c r="AE130" s="24">
        <v>743.7</v>
      </c>
    </row>
    <row r="131" spans="1:31" x14ac:dyDescent="0.35">
      <c r="A131" s="28" t="s">
        <v>130</v>
      </c>
      <c r="B131" s="28" t="s">
        <v>78</v>
      </c>
      <c r="C131" s="24">
        <v>201.8</v>
      </c>
      <c r="D131" s="24">
        <v>215.1</v>
      </c>
      <c r="E131" s="24">
        <v>216</v>
      </c>
      <c r="F131" s="24">
        <v>265.70000000000005</v>
      </c>
      <c r="G131" s="24">
        <v>303.3</v>
      </c>
      <c r="H131" s="24">
        <v>339.09999999999997</v>
      </c>
      <c r="I131" s="24">
        <v>366.59999999999997</v>
      </c>
      <c r="J131" s="24">
        <v>391.3</v>
      </c>
      <c r="K131" s="24">
        <v>412.5</v>
      </c>
      <c r="L131" s="24">
        <v>431</v>
      </c>
      <c r="M131" s="24">
        <v>514.9</v>
      </c>
      <c r="N131" s="24">
        <v>565.5</v>
      </c>
      <c r="O131" s="24">
        <v>621.4</v>
      </c>
      <c r="P131" s="24">
        <v>651.40000000000009</v>
      </c>
      <c r="Q131" s="24">
        <v>662.3</v>
      </c>
      <c r="R131" s="24">
        <v>668.2</v>
      </c>
      <c r="S131" s="24">
        <v>672.5</v>
      </c>
      <c r="T131" s="24">
        <v>677.5</v>
      </c>
      <c r="U131" s="24">
        <v>684.80000000000007</v>
      </c>
      <c r="V131" s="24">
        <v>692</v>
      </c>
      <c r="W131" s="24">
        <v>698</v>
      </c>
      <c r="X131" s="24">
        <v>704.30000000000007</v>
      </c>
      <c r="Y131" s="24">
        <v>712.1</v>
      </c>
      <c r="Z131" s="24">
        <v>719.4</v>
      </c>
      <c r="AA131" s="24">
        <v>725.6</v>
      </c>
      <c r="AB131" s="24">
        <v>730.8</v>
      </c>
      <c r="AC131" s="24">
        <v>735.1</v>
      </c>
      <c r="AD131" s="24">
        <v>739.4</v>
      </c>
      <c r="AE131" s="24">
        <v>743.7</v>
      </c>
    </row>
    <row r="133" spans="1:31" x14ac:dyDescent="0.35">
      <c r="A133" s="18" t="s">
        <v>128</v>
      </c>
      <c r="B133" s="18" t="s">
        <v>129</v>
      </c>
      <c r="C133" s="18" t="s">
        <v>80</v>
      </c>
      <c r="D133" s="18" t="s">
        <v>89</v>
      </c>
      <c r="E133" s="18" t="s">
        <v>90</v>
      </c>
      <c r="F133" s="18" t="s">
        <v>91</v>
      </c>
      <c r="G133" s="18" t="s">
        <v>92</v>
      </c>
      <c r="H133" s="18" t="s">
        <v>93</v>
      </c>
      <c r="I133" s="18" t="s">
        <v>94</v>
      </c>
      <c r="J133" s="18" t="s">
        <v>95</v>
      </c>
      <c r="K133" s="18" t="s">
        <v>96</v>
      </c>
      <c r="L133" s="18" t="s">
        <v>97</v>
      </c>
      <c r="M133" s="18" t="s">
        <v>98</v>
      </c>
      <c r="N133" s="18" t="s">
        <v>99</v>
      </c>
      <c r="O133" s="18" t="s">
        <v>100</v>
      </c>
      <c r="P133" s="18" t="s">
        <v>101</v>
      </c>
      <c r="Q133" s="18" t="s">
        <v>102</v>
      </c>
      <c r="R133" s="18" t="s">
        <v>103</v>
      </c>
      <c r="S133" s="18" t="s">
        <v>104</v>
      </c>
      <c r="T133" s="18" t="s">
        <v>105</v>
      </c>
      <c r="U133" s="18" t="s">
        <v>106</v>
      </c>
      <c r="V133" s="18" t="s">
        <v>107</v>
      </c>
      <c r="W133" s="18" t="s">
        <v>108</v>
      </c>
      <c r="X133" s="18" t="s">
        <v>109</v>
      </c>
      <c r="Y133" s="18" t="s">
        <v>110</v>
      </c>
      <c r="Z133" s="18" t="s">
        <v>111</v>
      </c>
      <c r="AA133" s="18" t="s">
        <v>112</v>
      </c>
      <c r="AB133" s="18" t="s">
        <v>113</v>
      </c>
      <c r="AC133" s="18" t="s">
        <v>114</v>
      </c>
      <c r="AD133" s="18" t="s">
        <v>115</v>
      </c>
      <c r="AE133" s="18" t="s">
        <v>116</v>
      </c>
    </row>
    <row r="134" spans="1:31" x14ac:dyDescent="0.35">
      <c r="A134" s="28" t="s">
        <v>131</v>
      </c>
      <c r="B134" s="28" t="s">
        <v>24</v>
      </c>
      <c r="C134" s="24">
        <v>3741.723846435541</v>
      </c>
      <c r="D134" s="24">
        <v>3869.0980834960928</v>
      </c>
      <c r="E134" s="24">
        <v>3973.673461914057</v>
      </c>
      <c r="F134" s="24">
        <v>4075.85522460937</v>
      </c>
      <c r="G134" s="24">
        <v>4172.3139953613227</v>
      </c>
      <c r="H134" s="24">
        <v>4278.4140930175781</v>
      </c>
      <c r="I134" s="24">
        <v>4391.7894897460883</v>
      </c>
      <c r="J134" s="24">
        <v>4494.3399658203116</v>
      </c>
      <c r="K134" s="24">
        <v>4600.5328063964844</v>
      </c>
      <c r="L134" s="24">
        <v>4727.8011169433594</v>
      </c>
      <c r="M134" s="24">
        <v>4862.316619873046</v>
      </c>
      <c r="N134" s="24">
        <v>4995.4090576171866</v>
      </c>
      <c r="O134" s="24">
        <v>5135.1279296875</v>
      </c>
      <c r="P134" s="24">
        <v>5271.4915466308594</v>
      </c>
      <c r="Q134" s="24">
        <v>5416.5844116210928</v>
      </c>
      <c r="R134" s="24">
        <v>5560.3623657226563</v>
      </c>
      <c r="S134" s="24">
        <v>5711.0650634765616</v>
      </c>
      <c r="T134" s="24">
        <v>5858.7107238769531</v>
      </c>
      <c r="U134" s="24">
        <v>6015.5150146484366</v>
      </c>
      <c r="V134" s="24">
        <v>6171.5709838867178</v>
      </c>
      <c r="W134" s="24">
        <v>6334.8511962890625</v>
      </c>
      <c r="X134" s="24">
        <v>6495.4531860351563</v>
      </c>
      <c r="Y134" s="24">
        <v>6665.5413818359375</v>
      </c>
      <c r="Z134" s="24">
        <v>6835.2177124023428</v>
      </c>
      <c r="AA134" s="24">
        <v>7012.4929809570313</v>
      </c>
      <c r="AB134" s="24">
        <v>7187.5077514648428</v>
      </c>
      <c r="AC134" s="24">
        <v>7372.4627075195313</v>
      </c>
      <c r="AD134" s="24">
        <v>7557.195068359375</v>
      </c>
      <c r="AE134" s="24">
        <v>7749.9918823242178</v>
      </c>
    </row>
    <row r="135" spans="1:31" x14ac:dyDescent="0.35">
      <c r="A135" s="28" t="s">
        <v>131</v>
      </c>
      <c r="B135" s="28" t="s">
        <v>77</v>
      </c>
      <c r="C135" s="24">
        <v>79.2</v>
      </c>
      <c r="D135" s="24">
        <v>80.100000000000009</v>
      </c>
      <c r="E135" s="24">
        <v>80.3</v>
      </c>
      <c r="F135" s="24">
        <v>92</v>
      </c>
      <c r="G135" s="24">
        <v>113.89999999999999</v>
      </c>
      <c r="H135" s="24">
        <v>128.19999999999999</v>
      </c>
      <c r="I135" s="24">
        <v>144.29999999999998</v>
      </c>
      <c r="J135" s="24">
        <v>154.20000000000002</v>
      </c>
      <c r="K135" s="24">
        <v>164.6</v>
      </c>
      <c r="L135" s="24">
        <v>173.1</v>
      </c>
      <c r="M135" s="24">
        <v>216.9</v>
      </c>
      <c r="N135" s="24">
        <v>231</v>
      </c>
      <c r="O135" s="24">
        <v>257</v>
      </c>
      <c r="P135" s="24">
        <v>270.09999999999997</v>
      </c>
      <c r="Q135" s="24">
        <v>275.5</v>
      </c>
      <c r="R135" s="24">
        <v>278.8</v>
      </c>
      <c r="S135" s="24">
        <v>282.2</v>
      </c>
      <c r="T135" s="24">
        <v>286.3</v>
      </c>
      <c r="U135" s="24">
        <v>291</v>
      </c>
      <c r="V135" s="24">
        <v>294.60000000000002</v>
      </c>
      <c r="W135" s="24">
        <v>297.3</v>
      </c>
      <c r="X135" s="24">
        <v>300.2</v>
      </c>
      <c r="Y135" s="24">
        <v>304.10000000000002</v>
      </c>
      <c r="Z135" s="24">
        <v>307.90000000000003</v>
      </c>
      <c r="AA135" s="24">
        <v>311.20000000000005</v>
      </c>
      <c r="AB135" s="24">
        <v>313.8</v>
      </c>
      <c r="AC135" s="24">
        <v>316.2</v>
      </c>
      <c r="AD135" s="24">
        <v>318.60000000000002</v>
      </c>
      <c r="AE135" s="24">
        <v>320.89999999999998</v>
      </c>
    </row>
    <row r="136" spans="1:31" x14ac:dyDescent="0.35">
      <c r="A136" s="28" t="s">
        <v>131</v>
      </c>
      <c r="B136" s="28" t="s">
        <v>78</v>
      </c>
      <c r="C136" s="24">
        <v>79.2</v>
      </c>
      <c r="D136" s="24">
        <v>80.100000000000009</v>
      </c>
      <c r="E136" s="24">
        <v>80.3</v>
      </c>
      <c r="F136" s="24">
        <v>92</v>
      </c>
      <c r="G136" s="24">
        <v>113.89999999999999</v>
      </c>
      <c r="H136" s="24">
        <v>128.19999999999999</v>
      </c>
      <c r="I136" s="24">
        <v>144.29999999999998</v>
      </c>
      <c r="J136" s="24">
        <v>154.20000000000002</v>
      </c>
      <c r="K136" s="24">
        <v>164.6</v>
      </c>
      <c r="L136" s="24">
        <v>173.1</v>
      </c>
      <c r="M136" s="24">
        <v>216.9</v>
      </c>
      <c r="N136" s="24">
        <v>231</v>
      </c>
      <c r="O136" s="24">
        <v>257</v>
      </c>
      <c r="P136" s="24">
        <v>270.09999999999997</v>
      </c>
      <c r="Q136" s="24">
        <v>275.5</v>
      </c>
      <c r="R136" s="24">
        <v>278.8</v>
      </c>
      <c r="S136" s="24">
        <v>282.2</v>
      </c>
      <c r="T136" s="24">
        <v>286.3</v>
      </c>
      <c r="U136" s="24">
        <v>291</v>
      </c>
      <c r="V136" s="24">
        <v>294.60000000000002</v>
      </c>
      <c r="W136" s="24">
        <v>297.3</v>
      </c>
      <c r="X136" s="24">
        <v>300.2</v>
      </c>
      <c r="Y136" s="24">
        <v>304.10000000000002</v>
      </c>
      <c r="Z136" s="24">
        <v>307.90000000000003</v>
      </c>
      <c r="AA136" s="24">
        <v>311.20000000000005</v>
      </c>
      <c r="AB136" s="24">
        <v>313.8</v>
      </c>
      <c r="AC136" s="24">
        <v>316.2</v>
      </c>
      <c r="AD136" s="24">
        <v>318.60000000000002</v>
      </c>
      <c r="AE136" s="24">
        <v>320.89999999999998</v>
      </c>
    </row>
    <row r="138" spans="1:31" x14ac:dyDescent="0.35">
      <c r="A138" s="18" t="s">
        <v>128</v>
      </c>
      <c r="B138" s="18" t="s">
        <v>129</v>
      </c>
      <c r="C138" s="18" t="s">
        <v>80</v>
      </c>
      <c r="D138" s="18" t="s">
        <v>89</v>
      </c>
      <c r="E138" s="18" t="s">
        <v>90</v>
      </c>
      <c r="F138" s="18" t="s">
        <v>91</v>
      </c>
      <c r="G138" s="18" t="s">
        <v>92</v>
      </c>
      <c r="H138" s="18" t="s">
        <v>93</v>
      </c>
      <c r="I138" s="18" t="s">
        <v>94</v>
      </c>
      <c r="J138" s="18" t="s">
        <v>95</v>
      </c>
      <c r="K138" s="18" t="s">
        <v>96</v>
      </c>
      <c r="L138" s="18" t="s">
        <v>97</v>
      </c>
      <c r="M138" s="18" t="s">
        <v>98</v>
      </c>
      <c r="N138" s="18" t="s">
        <v>99</v>
      </c>
      <c r="O138" s="18" t="s">
        <v>100</v>
      </c>
      <c r="P138" s="18" t="s">
        <v>101</v>
      </c>
      <c r="Q138" s="18" t="s">
        <v>102</v>
      </c>
      <c r="R138" s="18" t="s">
        <v>103</v>
      </c>
      <c r="S138" s="18" t="s">
        <v>104</v>
      </c>
      <c r="T138" s="18" t="s">
        <v>105</v>
      </c>
      <c r="U138" s="18" t="s">
        <v>106</v>
      </c>
      <c r="V138" s="18" t="s">
        <v>107</v>
      </c>
      <c r="W138" s="18" t="s">
        <v>108</v>
      </c>
      <c r="X138" s="18" t="s">
        <v>109</v>
      </c>
      <c r="Y138" s="18" t="s">
        <v>110</v>
      </c>
      <c r="Z138" s="18" t="s">
        <v>111</v>
      </c>
      <c r="AA138" s="18" t="s">
        <v>112</v>
      </c>
      <c r="AB138" s="18" t="s">
        <v>113</v>
      </c>
      <c r="AC138" s="18" t="s">
        <v>114</v>
      </c>
      <c r="AD138" s="18" t="s">
        <v>115</v>
      </c>
      <c r="AE138" s="18" t="s">
        <v>116</v>
      </c>
    </row>
    <row r="139" spans="1:31" x14ac:dyDescent="0.35">
      <c r="A139" s="28" t="s">
        <v>132</v>
      </c>
      <c r="B139" s="28" t="s">
        <v>24</v>
      </c>
      <c r="C139" s="24">
        <v>3041.462371826171</v>
      </c>
      <c r="D139" s="24">
        <v>3518.175659179687</v>
      </c>
      <c r="E139" s="24">
        <v>3971.6672973632758</v>
      </c>
      <c r="F139" s="24">
        <v>4412.089324951171</v>
      </c>
      <c r="G139" s="24">
        <v>4853.2750244140616</v>
      </c>
      <c r="H139" s="24">
        <v>5291.2838439941397</v>
      </c>
      <c r="I139" s="24">
        <v>5750.2359924316397</v>
      </c>
      <c r="J139" s="24">
        <v>6186.4027099609366</v>
      </c>
      <c r="K139" s="24">
        <v>6286.9320373535147</v>
      </c>
      <c r="L139" s="24">
        <v>6368.0062866210928</v>
      </c>
      <c r="M139" s="24">
        <v>6473.0152282714844</v>
      </c>
      <c r="N139" s="24">
        <v>6560.8447570800781</v>
      </c>
      <c r="O139" s="24">
        <v>6673.5508422851563</v>
      </c>
      <c r="P139" s="24">
        <v>6766.6423950195313</v>
      </c>
      <c r="Q139" s="24">
        <v>6889.6154174804678</v>
      </c>
      <c r="R139" s="24">
        <v>6988.2176513671866</v>
      </c>
      <c r="S139" s="24">
        <v>7116.9713134765625</v>
      </c>
      <c r="T139" s="24">
        <v>7221.5689697265625</v>
      </c>
      <c r="U139" s="24">
        <v>7356.4660034179678</v>
      </c>
      <c r="V139" s="24">
        <v>7467.3853759765625</v>
      </c>
      <c r="W139" s="24">
        <v>7608.9017333984375</v>
      </c>
      <c r="X139" s="24">
        <v>7726.6891479492178</v>
      </c>
      <c r="Y139" s="24">
        <v>7875.322021484375</v>
      </c>
      <c r="Z139" s="24">
        <v>8000.522705078125</v>
      </c>
      <c r="AA139" s="24">
        <v>8154.3053588867178</v>
      </c>
      <c r="AB139" s="24">
        <v>8285.50732421875</v>
      </c>
      <c r="AC139" s="24">
        <v>8442.7183837890625</v>
      </c>
      <c r="AD139" s="24">
        <v>8582.5143432617188</v>
      </c>
      <c r="AE139" s="24">
        <v>8748.4613037109375</v>
      </c>
    </row>
    <row r="140" spans="1:31" x14ac:dyDescent="0.35">
      <c r="A140" s="28" t="s">
        <v>132</v>
      </c>
      <c r="B140" s="28" t="s">
        <v>77</v>
      </c>
      <c r="C140" s="24">
        <v>115.8</v>
      </c>
      <c r="D140" s="24">
        <v>132</v>
      </c>
      <c r="E140" s="24">
        <v>134</v>
      </c>
      <c r="F140" s="24">
        <v>154.29999999999998</v>
      </c>
      <c r="G140" s="24">
        <v>181.6</v>
      </c>
      <c r="H140" s="24">
        <v>200.5</v>
      </c>
      <c r="I140" s="24">
        <v>222.3</v>
      </c>
      <c r="J140" s="24">
        <v>237.7</v>
      </c>
      <c r="K140" s="24">
        <v>255.89999999999998</v>
      </c>
      <c r="L140" s="24">
        <v>272.2</v>
      </c>
      <c r="M140" s="24">
        <v>349.4</v>
      </c>
      <c r="N140" s="24">
        <v>389.09999999999997</v>
      </c>
      <c r="O140" s="24">
        <v>448</v>
      </c>
      <c r="P140" s="24">
        <v>474.7</v>
      </c>
      <c r="Q140" s="24">
        <v>488.09999999999997</v>
      </c>
      <c r="R140" s="24">
        <v>497.49999999999994</v>
      </c>
      <c r="S140" s="24">
        <v>505.40000000000003</v>
      </c>
      <c r="T140" s="24">
        <v>513.9</v>
      </c>
      <c r="U140" s="24">
        <v>524.20000000000005</v>
      </c>
      <c r="V140" s="24">
        <v>535</v>
      </c>
      <c r="W140" s="24">
        <v>545.4</v>
      </c>
      <c r="X140" s="24">
        <v>556</v>
      </c>
      <c r="Y140" s="24">
        <v>567.29999999999995</v>
      </c>
      <c r="Z140" s="24">
        <v>577.6</v>
      </c>
      <c r="AA140" s="24">
        <v>587.30000000000007</v>
      </c>
      <c r="AB140" s="24">
        <v>596.30000000000007</v>
      </c>
      <c r="AC140" s="24">
        <v>604.5</v>
      </c>
      <c r="AD140" s="24">
        <v>612.79999999999995</v>
      </c>
      <c r="AE140" s="24">
        <v>621.29999999999995</v>
      </c>
    </row>
    <row r="141" spans="1:31" x14ac:dyDescent="0.35">
      <c r="A141" s="28" t="s">
        <v>132</v>
      </c>
      <c r="B141" s="28" t="s">
        <v>78</v>
      </c>
      <c r="C141" s="24">
        <v>115.8</v>
      </c>
      <c r="D141" s="24">
        <v>132</v>
      </c>
      <c r="E141" s="24">
        <v>134</v>
      </c>
      <c r="F141" s="24">
        <v>154.29999999999998</v>
      </c>
      <c r="G141" s="24">
        <v>181.6</v>
      </c>
      <c r="H141" s="24">
        <v>200.5</v>
      </c>
      <c r="I141" s="24">
        <v>222.3</v>
      </c>
      <c r="J141" s="24">
        <v>237.7</v>
      </c>
      <c r="K141" s="24">
        <v>255.89999999999998</v>
      </c>
      <c r="L141" s="24">
        <v>272.2</v>
      </c>
      <c r="M141" s="24">
        <v>349.4</v>
      </c>
      <c r="N141" s="24">
        <v>389.09999999999997</v>
      </c>
      <c r="O141" s="24">
        <v>448</v>
      </c>
      <c r="P141" s="24">
        <v>474.7</v>
      </c>
      <c r="Q141" s="24">
        <v>488.09999999999997</v>
      </c>
      <c r="R141" s="24">
        <v>497.49999999999994</v>
      </c>
      <c r="S141" s="24">
        <v>505.40000000000003</v>
      </c>
      <c r="T141" s="24">
        <v>513.9</v>
      </c>
      <c r="U141" s="24">
        <v>524.20000000000005</v>
      </c>
      <c r="V141" s="24">
        <v>535</v>
      </c>
      <c r="W141" s="24">
        <v>545.4</v>
      </c>
      <c r="X141" s="24">
        <v>556</v>
      </c>
      <c r="Y141" s="24">
        <v>567.29999999999995</v>
      </c>
      <c r="Z141" s="24">
        <v>577.6</v>
      </c>
      <c r="AA141" s="24">
        <v>587.30000000000007</v>
      </c>
      <c r="AB141" s="24">
        <v>596.30000000000007</v>
      </c>
      <c r="AC141" s="24">
        <v>604.5</v>
      </c>
      <c r="AD141" s="24">
        <v>612.79999999999995</v>
      </c>
      <c r="AE141" s="24">
        <v>621.29999999999995</v>
      </c>
    </row>
    <row r="143" spans="1:31" x14ac:dyDescent="0.35">
      <c r="A143" s="18" t="s">
        <v>128</v>
      </c>
      <c r="B143" s="18" t="s">
        <v>129</v>
      </c>
      <c r="C143" s="18" t="s">
        <v>80</v>
      </c>
      <c r="D143" s="18" t="s">
        <v>89</v>
      </c>
      <c r="E143" s="18" t="s">
        <v>90</v>
      </c>
      <c r="F143" s="18" t="s">
        <v>91</v>
      </c>
      <c r="G143" s="18" t="s">
        <v>92</v>
      </c>
      <c r="H143" s="18" t="s">
        <v>93</v>
      </c>
      <c r="I143" s="18" t="s">
        <v>94</v>
      </c>
      <c r="J143" s="18" t="s">
        <v>95</v>
      </c>
      <c r="K143" s="18" t="s">
        <v>96</v>
      </c>
      <c r="L143" s="18" t="s">
        <v>97</v>
      </c>
      <c r="M143" s="18" t="s">
        <v>98</v>
      </c>
      <c r="N143" s="18" t="s">
        <v>99</v>
      </c>
      <c r="O143" s="18" t="s">
        <v>100</v>
      </c>
      <c r="P143" s="18" t="s">
        <v>101</v>
      </c>
      <c r="Q143" s="18" t="s">
        <v>102</v>
      </c>
      <c r="R143" s="18" t="s">
        <v>103</v>
      </c>
      <c r="S143" s="18" t="s">
        <v>104</v>
      </c>
      <c r="T143" s="18" t="s">
        <v>105</v>
      </c>
      <c r="U143" s="18" t="s">
        <v>106</v>
      </c>
      <c r="V143" s="18" t="s">
        <v>107</v>
      </c>
      <c r="W143" s="18" t="s">
        <v>108</v>
      </c>
      <c r="X143" s="18" t="s">
        <v>109</v>
      </c>
      <c r="Y143" s="18" t="s">
        <v>110</v>
      </c>
      <c r="Z143" s="18" t="s">
        <v>111</v>
      </c>
      <c r="AA143" s="18" t="s">
        <v>112</v>
      </c>
      <c r="AB143" s="18" t="s">
        <v>113</v>
      </c>
      <c r="AC143" s="18" t="s">
        <v>114</v>
      </c>
      <c r="AD143" s="18" t="s">
        <v>115</v>
      </c>
      <c r="AE143" s="18" t="s">
        <v>116</v>
      </c>
    </row>
    <row r="144" spans="1:31" x14ac:dyDescent="0.35">
      <c r="A144" s="28" t="s">
        <v>133</v>
      </c>
      <c r="B144" s="28" t="s">
        <v>24</v>
      </c>
      <c r="C144" s="24">
        <v>1673.466720581047</v>
      </c>
      <c r="D144" s="24">
        <v>1732.869384765622</v>
      </c>
      <c r="E144" s="24">
        <v>1772.197753906247</v>
      </c>
      <c r="F144" s="24">
        <v>1795.639770507807</v>
      </c>
      <c r="G144" s="24">
        <v>1822.1359252929631</v>
      </c>
      <c r="H144" s="24">
        <v>1849.3844299316349</v>
      </c>
      <c r="I144" s="24">
        <v>1879.1234436035099</v>
      </c>
      <c r="J144" s="24">
        <v>1926.8971252441329</v>
      </c>
      <c r="K144" s="24">
        <v>1963.3836059570231</v>
      </c>
      <c r="L144" s="24">
        <v>1998.2746887206999</v>
      </c>
      <c r="M144" s="24">
        <v>2035.4872436523381</v>
      </c>
      <c r="N144" s="24">
        <v>2084.6971435546802</v>
      </c>
      <c r="O144" s="24">
        <v>2122.6241455078052</v>
      </c>
      <c r="P144" s="24">
        <v>2158.9148254394531</v>
      </c>
      <c r="Q144" s="24">
        <v>2197.7059631347652</v>
      </c>
      <c r="R144" s="24">
        <v>2248.5938110351563</v>
      </c>
      <c r="S144" s="24">
        <v>2288.067596435546</v>
      </c>
      <c r="T144" s="24">
        <v>2325.9800109863199</v>
      </c>
      <c r="U144" s="24">
        <v>2366.3689270019531</v>
      </c>
      <c r="V144" s="24">
        <v>2418.8951721191352</v>
      </c>
      <c r="W144" s="24">
        <v>2460.0783081054628</v>
      </c>
      <c r="X144" s="24">
        <v>2499.733886718745</v>
      </c>
      <c r="Y144" s="24">
        <v>2542.0457153320258</v>
      </c>
      <c r="Z144" s="24">
        <v>2596.516326904291</v>
      </c>
      <c r="AA144" s="24">
        <v>2639.773651123046</v>
      </c>
      <c r="AB144" s="24">
        <v>2681.5559997558589</v>
      </c>
      <c r="AC144" s="24">
        <v>2725.881958007812</v>
      </c>
      <c r="AD144" s="24">
        <v>2782.274536132812</v>
      </c>
      <c r="AE144" s="24">
        <v>2827.4560546875</v>
      </c>
    </row>
    <row r="145" spans="1:31" x14ac:dyDescent="0.35">
      <c r="A145" s="28" t="s">
        <v>133</v>
      </c>
      <c r="B145" s="28" t="s">
        <v>77</v>
      </c>
      <c r="C145" s="24">
        <v>103.9</v>
      </c>
      <c r="D145" s="24">
        <v>144.69999999999999</v>
      </c>
      <c r="E145" s="24">
        <v>151.6</v>
      </c>
      <c r="F145" s="24">
        <v>158.6</v>
      </c>
      <c r="G145" s="24">
        <v>166.2</v>
      </c>
      <c r="H145" s="24">
        <v>178.89999999999998</v>
      </c>
      <c r="I145" s="24">
        <v>189.39999999999998</v>
      </c>
      <c r="J145" s="24">
        <v>197.29999999999998</v>
      </c>
      <c r="K145" s="24">
        <v>202.1</v>
      </c>
      <c r="L145" s="24">
        <v>207.8</v>
      </c>
      <c r="M145" s="24">
        <v>213.7</v>
      </c>
      <c r="N145" s="24">
        <v>219.9</v>
      </c>
      <c r="O145" s="24">
        <v>227</v>
      </c>
      <c r="P145" s="24">
        <v>234</v>
      </c>
      <c r="Q145" s="24">
        <v>239.2</v>
      </c>
      <c r="R145" s="24">
        <v>244</v>
      </c>
      <c r="S145" s="24">
        <v>248.49999999999997</v>
      </c>
      <c r="T145" s="24">
        <v>253.39999999999998</v>
      </c>
      <c r="U145" s="24">
        <v>258.59999999999997</v>
      </c>
      <c r="V145" s="24">
        <v>263.90000000000003</v>
      </c>
      <c r="W145" s="24">
        <v>269.2</v>
      </c>
      <c r="X145" s="24">
        <v>274.59999999999997</v>
      </c>
      <c r="Y145" s="24">
        <v>280.39999999999998</v>
      </c>
      <c r="Z145" s="24">
        <v>286.2</v>
      </c>
      <c r="AA145" s="24">
        <v>292</v>
      </c>
      <c r="AB145" s="24">
        <v>297.89999999999998</v>
      </c>
      <c r="AC145" s="24">
        <v>303.89999999999998</v>
      </c>
      <c r="AD145" s="24">
        <v>310</v>
      </c>
      <c r="AE145" s="24">
        <v>316.3</v>
      </c>
    </row>
    <row r="146" spans="1:31" x14ac:dyDescent="0.35">
      <c r="A146" s="28" t="s">
        <v>133</v>
      </c>
      <c r="B146" s="28" t="s">
        <v>78</v>
      </c>
      <c r="C146" s="24">
        <v>103.9</v>
      </c>
      <c r="D146" s="24">
        <v>144.69999999999999</v>
      </c>
      <c r="E146" s="24">
        <v>151.6</v>
      </c>
      <c r="F146" s="24">
        <v>158.6</v>
      </c>
      <c r="G146" s="24">
        <v>166.2</v>
      </c>
      <c r="H146" s="24">
        <v>178.89999999999998</v>
      </c>
      <c r="I146" s="24">
        <v>189.39999999999998</v>
      </c>
      <c r="J146" s="24">
        <v>197.29999999999998</v>
      </c>
      <c r="K146" s="24">
        <v>202.1</v>
      </c>
      <c r="L146" s="24">
        <v>207.8</v>
      </c>
      <c r="M146" s="24">
        <v>213.7</v>
      </c>
      <c r="N146" s="24">
        <v>219.9</v>
      </c>
      <c r="O146" s="24">
        <v>227</v>
      </c>
      <c r="P146" s="24">
        <v>234</v>
      </c>
      <c r="Q146" s="24">
        <v>239.2</v>
      </c>
      <c r="R146" s="24">
        <v>244</v>
      </c>
      <c r="S146" s="24">
        <v>248.49999999999997</v>
      </c>
      <c r="T146" s="24">
        <v>253.39999999999998</v>
      </c>
      <c r="U146" s="24">
        <v>258.59999999999997</v>
      </c>
      <c r="V146" s="24">
        <v>263.90000000000003</v>
      </c>
      <c r="W146" s="24">
        <v>269.2</v>
      </c>
      <c r="X146" s="24">
        <v>274.59999999999997</v>
      </c>
      <c r="Y146" s="24">
        <v>280.39999999999998</v>
      </c>
      <c r="Z146" s="24">
        <v>286.2</v>
      </c>
      <c r="AA146" s="24">
        <v>292</v>
      </c>
      <c r="AB146" s="24">
        <v>297.89999999999998</v>
      </c>
      <c r="AC146" s="24">
        <v>303.89999999999998</v>
      </c>
      <c r="AD146" s="24">
        <v>310</v>
      </c>
      <c r="AE146" s="24">
        <v>316.3</v>
      </c>
    </row>
    <row r="148" spans="1:31" x14ac:dyDescent="0.35">
      <c r="A148" s="18" t="s">
        <v>128</v>
      </c>
      <c r="B148" s="18" t="s">
        <v>129</v>
      </c>
      <c r="C148" s="18" t="s">
        <v>80</v>
      </c>
      <c r="D148" s="18" t="s">
        <v>89</v>
      </c>
      <c r="E148" s="18" t="s">
        <v>90</v>
      </c>
      <c r="F148" s="18" t="s">
        <v>91</v>
      </c>
      <c r="G148" s="18" t="s">
        <v>92</v>
      </c>
      <c r="H148" s="18" t="s">
        <v>93</v>
      </c>
      <c r="I148" s="18" t="s">
        <v>94</v>
      </c>
      <c r="J148" s="18" t="s">
        <v>95</v>
      </c>
      <c r="K148" s="18" t="s">
        <v>96</v>
      </c>
      <c r="L148" s="18" t="s">
        <v>97</v>
      </c>
      <c r="M148" s="18" t="s">
        <v>98</v>
      </c>
      <c r="N148" s="18" t="s">
        <v>99</v>
      </c>
      <c r="O148" s="18" t="s">
        <v>100</v>
      </c>
      <c r="P148" s="18" t="s">
        <v>101</v>
      </c>
      <c r="Q148" s="18" t="s">
        <v>102</v>
      </c>
      <c r="R148" s="18" t="s">
        <v>103</v>
      </c>
      <c r="S148" s="18" t="s">
        <v>104</v>
      </c>
      <c r="T148" s="18" t="s">
        <v>105</v>
      </c>
      <c r="U148" s="18" t="s">
        <v>106</v>
      </c>
      <c r="V148" s="18" t="s">
        <v>107</v>
      </c>
      <c r="W148" s="18" t="s">
        <v>108</v>
      </c>
      <c r="X148" s="18" t="s">
        <v>109</v>
      </c>
      <c r="Y148" s="18" t="s">
        <v>110</v>
      </c>
      <c r="Z148" s="18" t="s">
        <v>111</v>
      </c>
      <c r="AA148" s="18" t="s">
        <v>112</v>
      </c>
      <c r="AB148" s="18" t="s">
        <v>113</v>
      </c>
      <c r="AC148" s="18" t="s">
        <v>114</v>
      </c>
      <c r="AD148" s="18" t="s">
        <v>115</v>
      </c>
      <c r="AE148" s="18" t="s">
        <v>116</v>
      </c>
    </row>
    <row r="149" spans="1:31" x14ac:dyDescent="0.35">
      <c r="A149" s="28" t="s">
        <v>134</v>
      </c>
      <c r="B149" s="28" t="s">
        <v>24</v>
      </c>
      <c r="C149" s="24">
        <v>184.44596338272007</v>
      </c>
      <c r="D149" s="24">
        <v>188.62791347503588</v>
      </c>
      <c r="E149" s="24">
        <v>191.86749839782678</v>
      </c>
      <c r="F149" s="24">
        <v>195.92365550994819</v>
      </c>
      <c r="G149" s="24">
        <v>198.0401439666739</v>
      </c>
      <c r="H149" s="24">
        <v>201.6287240982052</v>
      </c>
      <c r="I149" s="24">
        <v>204.07711315154938</v>
      </c>
      <c r="J149" s="24">
        <v>206.33364868164</v>
      </c>
      <c r="K149" s="24">
        <v>208.6152973175046</v>
      </c>
      <c r="L149" s="24">
        <v>211.19436645507778</v>
      </c>
      <c r="M149" s="24">
        <v>213.93341732025101</v>
      </c>
      <c r="N149" s="24">
        <v>218.70249557495112</v>
      </c>
      <c r="O149" s="24">
        <v>221.29288864135708</v>
      </c>
      <c r="P149" s="24">
        <v>223.97826862335111</v>
      </c>
      <c r="Q149" s="24">
        <v>226.88602256774882</v>
      </c>
      <c r="R149" s="24">
        <v>231.84733581542952</v>
      </c>
      <c r="S149" s="24">
        <v>234.6604309082025</v>
      </c>
      <c r="T149" s="24">
        <v>237.48201942443819</v>
      </c>
      <c r="U149" s="24">
        <v>240.5873565673821</v>
      </c>
      <c r="V149" s="24">
        <v>245.7696628570547</v>
      </c>
      <c r="W149" s="24">
        <v>248.79616737365671</v>
      </c>
      <c r="X149" s="24">
        <v>251.8449974060058</v>
      </c>
      <c r="Y149" s="24">
        <v>255.16963768005269</v>
      </c>
      <c r="Z149" s="24">
        <v>260.51609039306572</v>
      </c>
      <c r="AA149" s="24">
        <v>263.7901840209957</v>
      </c>
      <c r="AB149" s="24">
        <v>267.01039505004826</v>
      </c>
      <c r="AC149" s="24">
        <v>270.55254745483307</v>
      </c>
      <c r="AD149" s="24">
        <v>276.14674758911042</v>
      </c>
      <c r="AE149" s="24">
        <v>279.6831550598144</v>
      </c>
    </row>
    <row r="150" spans="1:31" x14ac:dyDescent="0.35">
      <c r="A150" s="28" t="s">
        <v>134</v>
      </c>
      <c r="B150" s="28" t="s">
        <v>77</v>
      </c>
      <c r="C150" s="24">
        <v>13.5</v>
      </c>
      <c r="D150" s="24">
        <v>13.5</v>
      </c>
      <c r="E150" s="24">
        <v>13.4</v>
      </c>
      <c r="F150" s="24">
        <v>15.4</v>
      </c>
      <c r="G150" s="24">
        <v>17.7</v>
      </c>
      <c r="H150" s="24">
        <v>20.2</v>
      </c>
      <c r="I150" s="24">
        <v>22.700000000000003</v>
      </c>
      <c r="J150" s="24">
        <v>23.9</v>
      </c>
      <c r="K150" s="24">
        <v>25.3</v>
      </c>
      <c r="L150" s="24">
        <v>26.6</v>
      </c>
      <c r="M150" s="24">
        <v>32.799999999999997</v>
      </c>
      <c r="N150" s="24">
        <v>34.5</v>
      </c>
      <c r="O150" s="24">
        <v>38</v>
      </c>
      <c r="P150" s="24">
        <v>39.800000000000004</v>
      </c>
      <c r="Q150" s="24">
        <v>40.1</v>
      </c>
      <c r="R150" s="24">
        <v>40.299999999999997</v>
      </c>
      <c r="S150" s="24">
        <v>40.200000000000003</v>
      </c>
      <c r="T150" s="24">
        <v>40.200000000000003</v>
      </c>
      <c r="U150" s="24">
        <v>40.299999999999997</v>
      </c>
      <c r="V150" s="24">
        <v>40.5</v>
      </c>
      <c r="W150" s="24">
        <v>40.700000000000003</v>
      </c>
      <c r="X150" s="24">
        <v>40.799999999999997</v>
      </c>
      <c r="Y150" s="24">
        <v>40.9</v>
      </c>
      <c r="Z150" s="24">
        <v>40.9</v>
      </c>
      <c r="AA150" s="24">
        <v>41</v>
      </c>
      <c r="AB150" s="24">
        <v>40.9</v>
      </c>
      <c r="AC150" s="24">
        <v>40.799999999999997</v>
      </c>
      <c r="AD150" s="24">
        <v>40.699999999999996</v>
      </c>
      <c r="AE150" s="24">
        <v>40.6</v>
      </c>
    </row>
    <row r="151" spans="1:31" x14ac:dyDescent="0.35">
      <c r="A151" s="28" t="s">
        <v>134</v>
      </c>
      <c r="B151" s="28" t="s">
        <v>78</v>
      </c>
      <c r="C151" s="24">
        <v>13.5</v>
      </c>
      <c r="D151" s="24">
        <v>13.5</v>
      </c>
      <c r="E151" s="24">
        <v>13.4</v>
      </c>
      <c r="F151" s="24">
        <v>15.4</v>
      </c>
      <c r="G151" s="24">
        <v>17.7</v>
      </c>
      <c r="H151" s="24">
        <v>20.2</v>
      </c>
      <c r="I151" s="24">
        <v>22.700000000000003</v>
      </c>
      <c r="J151" s="24">
        <v>23.9</v>
      </c>
      <c r="K151" s="24">
        <v>25.3</v>
      </c>
      <c r="L151" s="24">
        <v>26.6</v>
      </c>
      <c r="M151" s="24">
        <v>32.799999999999997</v>
      </c>
      <c r="N151" s="24">
        <v>34.5</v>
      </c>
      <c r="O151" s="24">
        <v>38</v>
      </c>
      <c r="P151" s="24">
        <v>39.800000000000004</v>
      </c>
      <c r="Q151" s="24">
        <v>40.1</v>
      </c>
      <c r="R151" s="24">
        <v>40.299999999999997</v>
      </c>
      <c r="S151" s="24">
        <v>40.200000000000003</v>
      </c>
      <c r="T151" s="24">
        <v>40.200000000000003</v>
      </c>
      <c r="U151" s="24">
        <v>40.299999999999997</v>
      </c>
      <c r="V151" s="24">
        <v>40.5</v>
      </c>
      <c r="W151" s="24">
        <v>40.700000000000003</v>
      </c>
      <c r="X151" s="24">
        <v>40.799999999999997</v>
      </c>
      <c r="Y151" s="24">
        <v>40.9</v>
      </c>
      <c r="Z151" s="24">
        <v>40.9</v>
      </c>
      <c r="AA151" s="24">
        <v>41</v>
      </c>
      <c r="AB151" s="24">
        <v>40.9</v>
      </c>
      <c r="AC151" s="24">
        <v>40.799999999999997</v>
      </c>
      <c r="AD151" s="24">
        <v>40.699999999999996</v>
      </c>
      <c r="AE151" s="24">
        <v>40.6</v>
      </c>
    </row>
  </sheetData>
  <sheetProtection algorithmName="SHA-512" hashValue="c7AXo/8PQIJoxBRder3ns9P2dFlysXtg3HY7l0X0741RbgCLYW2rTq/qQ46UW8Gb8sNKC0ZL0VL1VtX53VQZoQ==" saltValue="xtxJhNsPRkL3NC08ED5vwg=="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BC802D-9D06-43D9-A66E-F3B23A147F95}">
  <sheetPr codeName="Sheet9">
    <tabColor rgb="FF57E188"/>
  </sheetPr>
  <dimension ref="A1:AE121"/>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141</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54</v>
      </c>
      <c r="B2" s="17" t="s">
        <v>142</v>
      </c>
    </row>
    <row r="3" spans="1:31" x14ac:dyDescent="0.35">
      <c r="B3" s="17"/>
    </row>
    <row r="4" spans="1:31" x14ac:dyDescent="0.35">
      <c r="A4" s="17" t="s">
        <v>127</v>
      </c>
      <c r="B4" s="17"/>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40</v>
      </c>
      <c r="B6" s="28" t="s">
        <v>64</v>
      </c>
      <c r="C6" s="24">
        <v>323163.8149</v>
      </c>
      <c r="D6" s="24">
        <v>279744.18599999999</v>
      </c>
      <c r="E6" s="24">
        <v>265177.6078</v>
      </c>
      <c r="F6" s="24">
        <v>254614.83615768695</v>
      </c>
      <c r="G6" s="24">
        <v>230299.11698223779</v>
      </c>
      <c r="H6" s="24">
        <v>200741.57009918534</v>
      </c>
      <c r="I6" s="24">
        <v>182823.0183186201</v>
      </c>
      <c r="J6" s="24">
        <v>181126.87646807014</v>
      </c>
      <c r="K6" s="24">
        <v>127987.55013126621</v>
      </c>
      <c r="L6" s="24">
        <v>107943.58724870923</v>
      </c>
      <c r="M6" s="24">
        <v>75073.419806739839</v>
      </c>
      <c r="N6" s="24">
        <v>78700.673033255254</v>
      </c>
      <c r="O6" s="24">
        <v>82768.074013835023</v>
      </c>
      <c r="P6" s="24">
        <v>75952.676886476809</v>
      </c>
      <c r="Q6" s="24">
        <v>65947.642488876969</v>
      </c>
      <c r="R6" s="24">
        <v>68384.279991660616</v>
      </c>
      <c r="S6" s="24">
        <v>68534.099199999997</v>
      </c>
      <c r="T6" s="24">
        <v>65485.359499999999</v>
      </c>
      <c r="U6" s="24">
        <v>57957.2451</v>
      </c>
      <c r="V6" s="24">
        <v>53689.714799999994</v>
      </c>
      <c r="W6" s="24">
        <v>48578.699800000002</v>
      </c>
      <c r="X6" s="24">
        <v>32680.2101</v>
      </c>
      <c r="Y6" s="24">
        <v>25884.170699999999</v>
      </c>
      <c r="Z6" s="24">
        <v>20929.684300000001</v>
      </c>
      <c r="AA6" s="24">
        <v>17704.277899999997</v>
      </c>
      <c r="AB6" s="24">
        <v>13686.100399999999</v>
      </c>
      <c r="AC6" s="24">
        <v>12427.656400000002</v>
      </c>
      <c r="AD6" s="24">
        <v>11303.053099999999</v>
      </c>
      <c r="AE6" s="24">
        <v>9980.4248000000007</v>
      </c>
    </row>
    <row r="7" spans="1:31" x14ac:dyDescent="0.35">
      <c r="A7" s="28" t="s">
        <v>40</v>
      </c>
      <c r="B7" s="28" t="s">
        <v>71</v>
      </c>
      <c r="C7" s="24">
        <v>105318.7815</v>
      </c>
      <c r="D7" s="24">
        <v>87405.841</v>
      </c>
      <c r="E7" s="24">
        <v>92487.8465</v>
      </c>
      <c r="F7" s="24">
        <v>61863.592829238878</v>
      </c>
      <c r="G7" s="24">
        <v>62627.065306448523</v>
      </c>
      <c r="H7" s="24">
        <v>60917.319774451389</v>
      </c>
      <c r="I7" s="24">
        <v>53688.910766836569</v>
      </c>
      <c r="J7" s="24">
        <v>53248.726255132395</v>
      </c>
      <c r="K7" s="24">
        <v>50591.962670983674</v>
      </c>
      <c r="L7" s="24">
        <v>51772.91009723278</v>
      </c>
      <c r="M7" s="24">
        <v>46631.732521220038</v>
      </c>
      <c r="N7" s="24">
        <v>45830.452499999999</v>
      </c>
      <c r="O7" s="24">
        <v>45880.932999999997</v>
      </c>
      <c r="P7" s="24">
        <v>43922.027799999996</v>
      </c>
      <c r="Q7" s="24">
        <v>43002.796999999999</v>
      </c>
      <c r="R7" s="24">
        <v>40664.120499999997</v>
      </c>
      <c r="S7" s="24">
        <v>37582.595000000001</v>
      </c>
      <c r="T7" s="24">
        <v>37221.644700000004</v>
      </c>
      <c r="U7" s="24">
        <v>31964.374800000001</v>
      </c>
      <c r="V7" s="24">
        <v>32461.056800000002</v>
      </c>
      <c r="W7" s="24">
        <v>33681.501499999998</v>
      </c>
      <c r="X7" s="24">
        <v>32203.7677</v>
      </c>
      <c r="Y7" s="24">
        <v>29696.450800000002</v>
      </c>
      <c r="Z7" s="24">
        <v>28654.601999999999</v>
      </c>
      <c r="AA7" s="24">
        <v>26507.105</v>
      </c>
      <c r="AB7" s="24">
        <v>27122.8505</v>
      </c>
      <c r="AC7" s="24">
        <v>15953.6847</v>
      </c>
      <c r="AD7" s="24">
        <v>0</v>
      </c>
      <c r="AE7" s="24">
        <v>0</v>
      </c>
    </row>
    <row r="8" spans="1:31" x14ac:dyDescent="0.35">
      <c r="A8" s="28" t="s">
        <v>40</v>
      </c>
      <c r="B8" s="28" t="s">
        <v>20</v>
      </c>
      <c r="C8" s="24">
        <v>15859.704199430069</v>
      </c>
      <c r="D8" s="24">
        <v>15240.708108255272</v>
      </c>
      <c r="E8" s="24">
        <v>11718.550118995197</v>
      </c>
      <c r="F8" s="24">
        <v>11377.398592473344</v>
      </c>
      <c r="G8" s="24">
        <v>10430.35977995418</v>
      </c>
      <c r="H8" s="24">
        <v>11371.763418887747</v>
      </c>
      <c r="I8" s="24">
        <v>10392.821138612757</v>
      </c>
      <c r="J8" s="24">
        <v>15502.861169697697</v>
      </c>
      <c r="K8" s="24">
        <v>8925.4285080399313</v>
      </c>
      <c r="L8" s="24">
        <v>8605.5756572522769</v>
      </c>
      <c r="M8" s="24">
        <v>8493.4745560499177</v>
      </c>
      <c r="N8" s="24">
        <v>9329.8593188343966</v>
      </c>
      <c r="O8" s="24">
        <v>8327.4763774458315</v>
      </c>
      <c r="P8" s="24">
        <v>8964.648298340644</v>
      </c>
      <c r="Q8" s="24">
        <v>7404.3271963793686</v>
      </c>
      <c r="R8" s="24">
        <v>7100.4739962529829</v>
      </c>
      <c r="S8" s="24">
        <v>6066.7901219259129</v>
      </c>
      <c r="T8" s="24">
        <v>8953.6381851634651</v>
      </c>
      <c r="U8" s="24">
        <v>10727.577278445084</v>
      </c>
      <c r="V8" s="24">
        <v>10468.440311866254</v>
      </c>
      <c r="W8" s="24">
        <v>8074.9840325419946</v>
      </c>
      <c r="X8" s="24">
        <v>11738.569669692255</v>
      </c>
      <c r="Y8" s="24">
        <v>7588.3086325773193</v>
      </c>
      <c r="Z8" s="24">
        <v>7384.2488391125771</v>
      </c>
      <c r="AA8" s="24">
        <v>3732.2649926942809</v>
      </c>
      <c r="AB8" s="24">
        <v>2661.5062457230174</v>
      </c>
      <c r="AC8" s="24">
        <v>2570.0958464721589</v>
      </c>
      <c r="AD8" s="24">
        <v>2468.8370522772811</v>
      </c>
      <c r="AE8" s="24">
        <v>2378.9532496889578</v>
      </c>
    </row>
    <row r="9" spans="1:31" x14ac:dyDescent="0.35">
      <c r="A9" s="28" t="s">
        <v>40</v>
      </c>
      <c r="B9" s="28" t="s">
        <v>32</v>
      </c>
      <c r="C9" s="24">
        <v>1675.4215697999998</v>
      </c>
      <c r="D9" s="24">
        <v>1665.1591707152979</v>
      </c>
      <c r="E9" s="24">
        <v>1756.1839540000001</v>
      </c>
      <c r="F9" s="24">
        <v>637.35368500000004</v>
      </c>
      <c r="G9" s="24">
        <v>598.8687023</v>
      </c>
      <c r="H9" s="24">
        <v>588.20806300000004</v>
      </c>
      <c r="I9" s="24">
        <v>563.52677799999992</v>
      </c>
      <c r="J9" s="24">
        <v>868.75816599999996</v>
      </c>
      <c r="K9" s="24">
        <v>513.60042075245769</v>
      </c>
      <c r="L9" s="24">
        <v>499.20692890000004</v>
      </c>
      <c r="M9" s="24">
        <v>482.18588899999997</v>
      </c>
      <c r="N9" s="24">
        <v>470.83924800000005</v>
      </c>
      <c r="O9" s="24">
        <v>452.49274049999997</v>
      </c>
      <c r="P9" s="24">
        <v>429.37266599999998</v>
      </c>
      <c r="Q9" s="24">
        <v>326.68078999999994</v>
      </c>
      <c r="R9" s="24">
        <v>308.377298</v>
      </c>
      <c r="S9" s="24">
        <v>318.14373399999999</v>
      </c>
      <c r="T9" s="24">
        <v>291.70136200000002</v>
      </c>
      <c r="U9" s="24">
        <v>264.99684000000002</v>
      </c>
      <c r="V9" s="24">
        <v>258.26864</v>
      </c>
      <c r="W9" s="24">
        <v>241.8587</v>
      </c>
      <c r="X9" s="24">
        <v>349.74529999999999</v>
      </c>
      <c r="Y9" s="24">
        <v>392.50678000000005</v>
      </c>
      <c r="Z9" s="24">
        <v>364.16611999999998</v>
      </c>
      <c r="AA9" s="24">
        <v>499.18175000000002</v>
      </c>
      <c r="AB9" s="24">
        <v>0</v>
      </c>
      <c r="AC9" s="24">
        <v>0</v>
      </c>
      <c r="AD9" s="24">
        <v>0</v>
      </c>
      <c r="AE9" s="24">
        <v>0</v>
      </c>
    </row>
    <row r="10" spans="1:31" x14ac:dyDescent="0.35">
      <c r="A10" s="28" t="s">
        <v>40</v>
      </c>
      <c r="B10" s="28" t="s">
        <v>66</v>
      </c>
      <c r="C10" s="24">
        <v>251.34883031080085</v>
      </c>
      <c r="D10" s="24">
        <v>146.99453018524807</v>
      </c>
      <c r="E10" s="24">
        <v>685.48487026867463</v>
      </c>
      <c r="F10" s="24">
        <v>547.48666418348455</v>
      </c>
      <c r="G10" s="24">
        <v>143.17785548108665</v>
      </c>
      <c r="H10" s="24">
        <v>444.73229380894981</v>
      </c>
      <c r="I10" s="24">
        <v>217.69194683881275</v>
      </c>
      <c r="J10" s="24">
        <v>1432.3178320169075</v>
      </c>
      <c r="K10" s="24">
        <v>28.074443698600881</v>
      </c>
      <c r="L10" s="24">
        <v>20.20705307079054</v>
      </c>
      <c r="M10" s="24">
        <v>28.77952643053229</v>
      </c>
      <c r="N10" s="24">
        <v>389.99208702112321</v>
      </c>
      <c r="O10" s="24">
        <v>224.90021706027011</v>
      </c>
      <c r="P10" s="24">
        <v>87.534345199955283</v>
      </c>
      <c r="Q10" s="24">
        <v>483.09304186316331</v>
      </c>
      <c r="R10" s="24">
        <v>421.47152611092173</v>
      </c>
      <c r="S10" s="24">
        <v>1024.2874342607599</v>
      </c>
      <c r="T10" s="24">
        <v>1307.5098946776407</v>
      </c>
      <c r="U10" s="24">
        <v>3587.1111877484682</v>
      </c>
      <c r="V10" s="24">
        <v>3990.0123327135034</v>
      </c>
      <c r="W10" s="24">
        <v>2775.5748638925083</v>
      </c>
      <c r="X10" s="24">
        <v>2383.2523946740816</v>
      </c>
      <c r="Y10" s="24">
        <v>8328.3160788689838</v>
      </c>
      <c r="Z10" s="24">
        <v>3052.5661338532382</v>
      </c>
      <c r="AA10" s="24">
        <v>4276.8713020969362</v>
      </c>
      <c r="AB10" s="24">
        <v>3538.818915217038</v>
      </c>
      <c r="AC10" s="24">
        <v>6614.1348574333888</v>
      </c>
      <c r="AD10" s="24">
        <v>9688.7450072182583</v>
      </c>
      <c r="AE10" s="24">
        <v>9384.3530907007298</v>
      </c>
    </row>
    <row r="11" spans="1:31" x14ac:dyDescent="0.35">
      <c r="A11" s="28" t="s">
        <v>40</v>
      </c>
      <c r="B11" s="28" t="s">
        <v>65</v>
      </c>
      <c r="C11" s="24">
        <v>90433.466539999994</v>
      </c>
      <c r="D11" s="24">
        <v>87366.628979999994</v>
      </c>
      <c r="E11" s="24">
        <v>81323.252000000008</v>
      </c>
      <c r="F11" s="24">
        <v>97963.02747999999</v>
      </c>
      <c r="G11" s="24">
        <v>94061.883109999995</v>
      </c>
      <c r="H11" s="24">
        <v>67937.063871104299</v>
      </c>
      <c r="I11" s="24">
        <v>61404.813798176598</v>
      </c>
      <c r="J11" s="24">
        <v>68599.091719285992</v>
      </c>
      <c r="K11" s="24">
        <v>55179.121103412297</v>
      </c>
      <c r="L11" s="24">
        <v>49016.101290726205</v>
      </c>
      <c r="M11" s="24">
        <v>43517.995852800595</v>
      </c>
      <c r="N11" s="24">
        <v>42925.515530340199</v>
      </c>
      <c r="O11" s="24">
        <v>43485.8390977417</v>
      </c>
      <c r="P11" s="24">
        <v>42549.203728559005</v>
      </c>
      <c r="Q11" s="24">
        <v>37541.221562181294</v>
      </c>
      <c r="R11" s="24">
        <v>34335.029166958004</v>
      </c>
      <c r="S11" s="24">
        <v>39721.661651453294</v>
      </c>
      <c r="T11" s="24">
        <v>32841.6418852426</v>
      </c>
      <c r="U11" s="24">
        <v>28993.455573618903</v>
      </c>
      <c r="V11" s="24">
        <v>26188.115665010599</v>
      </c>
      <c r="W11" s="24">
        <v>24928.340899250499</v>
      </c>
      <c r="X11" s="24">
        <v>26687.799190541999</v>
      </c>
      <c r="Y11" s="24">
        <v>25705.89263560855</v>
      </c>
      <c r="Z11" s="24">
        <v>23733.368020549849</v>
      </c>
      <c r="AA11" s="24">
        <v>22048.382401025341</v>
      </c>
      <c r="AB11" s="24">
        <v>26502.631857013905</v>
      </c>
      <c r="AC11" s="24">
        <v>21268.892836908599</v>
      </c>
      <c r="AD11" s="24">
        <v>18302.092154743797</v>
      </c>
      <c r="AE11" s="24">
        <v>16746.120877271998</v>
      </c>
    </row>
    <row r="12" spans="1:31" x14ac:dyDescent="0.35">
      <c r="A12" s="28" t="s">
        <v>40</v>
      </c>
      <c r="B12" s="28" t="s">
        <v>69</v>
      </c>
      <c r="C12" s="24">
        <v>66817.222921644177</v>
      </c>
      <c r="D12" s="24">
        <v>78927.27615456075</v>
      </c>
      <c r="E12" s="24">
        <v>68709.926197448585</v>
      </c>
      <c r="F12" s="24">
        <v>70145.961444408225</v>
      </c>
      <c r="G12" s="24">
        <v>70038.664568371983</v>
      </c>
      <c r="H12" s="24">
        <v>70177.669570051425</v>
      </c>
      <c r="I12" s="24">
        <v>67855.200949467573</v>
      </c>
      <c r="J12" s="24">
        <v>58476.747344395117</v>
      </c>
      <c r="K12" s="24">
        <v>55288.810478053878</v>
      </c>
      <c r="L12" s="24">
        <v>52262.205954502773</v>
      </c>
      <c r="M12" s="24">
        <v>52091.576584341907</v>
      </c>
      <c r="N12" s="24">
        <v>45245.088587003789</v>
      </c>
      <c r="O12" s="24">
        <v>43138.812095308691</v>
      </c>
      <c r="P12" s="24">
        <v>42541.166508382201</v>
      </c>
      <c r="Q12" s="24">
        <v>41858.602699039817</v>
      </c>
      <c r="R12" s="24">
        <v>40362.960018818165</v>
      </c>
      <c r="S12" s="24">
        <v>33889.601307223857</v>
      </c>
      <c r="T12" s="24">
        <v>29885.580888019085</v>
      </c>
      <c r="U12" s="24">
        <v>27175.732601310243</v>
      </c>
      <c r="V12" s="24">
        <v>26035.144064101252</v>
      </c>
      <c r="W12" s="24">
        <v>23196.442289050199</v>
      </c>
      <c r="X12" s="24">
        <v>21482.447195609853</v>
      </c>
      <c r="Y12" s="24">
        <v>16909.23055531822</v>
      </c>
      <c r="Z12" s="24">
        <v>15834.150471549525</v>
      </c>
      <c r="AA12" s="24">
        <v>10570.104046593287</v>
      </c>
      <c r="AB12" s="24">
        <v>8183.1564744837142</v>
      </c>
      <c r="AC12" s="24">
        <v>6577.9799407212367</v>
      </c>
      <c r="AD12" s="24">
        <v>4590.5544198621837</v>
      </c>
      <c r="AE12" s="24">
        <v>2892.5576453123053</v>
      </c>
    </row>
    <row r="13" spans="1:31" x14ac:dyDescent="0.35">
      <c r="A13" s="28" t="s">
        <v>40</v>
      </c>
      <c r="B13" s="28" t="s">
        <v>68</v>
      </c>
      <c r="C13" s="24">
        <v>13.705528767331499</v>
      </c>
      <c r="D13" s="24">
        <v>16.200201503907937</v>
      </c>
      <c r="E13" s="24">
        <v>15.830196616881906</v>
      </c>
      <c r="F13" s="24">
        <v>14.665201078533068</v>
      </c>
      <c r="G13" s="24">
        <v>13.82728149707661</v>
      </c>
      <c r="H13" s="24">
        <v>16.232892929045384</v>
      </c>
      <c r="I13" s="24">
        <v>21.72820687676538</v>
      </c>
      <c r="J13" s="24">
        <v>23.545262536438965</v>
      </c>
      <c r="K13" s="24">
        <v>36.632861746829818</v>
      </c>
      <c r="L13" s="24">
        <v>50.605957080019941</v>
      </c>
      <c r="M13" s="24">
        <v>92.717186181598819</v>
      </c>
      <c r="N13" s="24">
        <v>87.755827463636592</v>
      </c>
      <c r="O13" s="24">
        <v>82.268363058082187</v>
      </c>
      <c r="P13" s="24">
        <v>76.911642852156049</v>
      </c>
      <c r="Q13" s="24">
        <v>79.428832556450331</v>
      </c>
      <c r="R13" s="24">
        <v>76.491979121125638</v>
      </c>
      <c r="S13" s="24">
        <v>65.78184184538425</v>
      </c>
      <c r="T13" s="24">
        <v>65.36643145462395</v>
      </c>
      <c r="U13" s="24">
        <v>67.078251148756081</v>
      </c>
      <c r="V13" s="24">
        <v>66.342974416690339</v>
      </c>
      <c r="W13" s="24">
        <v>62.836422622770868</v>
      </c>
      <c r="X13" s="24">
        <v>79.204472573910238</v>
      </c>
      <c r="Y13" s="24">
        <v>78.717085487394712</v>
      </c>
      <c r="Z13" s="24">
        <v>80.400509971328887</v>
      </c>
      <c r="AA13" s="24">
        <v>87.752453868241147</v>
      </c>
      <c r="AB13" s="24">
        <v>106.63118113490513</v>
      </c>
      <c r="AC13" s="24">
        <v>113.48485921225021</v>
      </c>
      <c r="AD13" s="24">
        <v>127.97149429926978</v>
      </c>
      <c r="AE13" s="24">
        <v>138.88489120553385</v>
      </c>
    </row>
    <row r="14" spans="1:31" x14ac:dyDescent="0.35">
      <c r="A14" s="28" t="s">
        <v>40</v>
      </c>
      <c r="B14" s="28" t="s">
        <v>36</v>
      </c>
      <c r="C14" s="24">
        <v>0.13853860794930251</v>
      </c>
      <c r="D14" s="24">
        <v>0.20462783810173799</v>
      </c>
      <c r="E14" s="24">
        <v>0.22795657764250518</v>
      </c>
      <c r="F14" s="24">
        <v>0.28753988957577409</v>
      </c>
      <c r="G14" s="24">
        <v>0.29086827715859886</v>
      </c>
      <c r="H14" s="24">
        <v>0.28959964400472915</v>
      </c>
      <c r="I14" s="24">
        <v>0.27489122022186285</v>
      </c>
      <c r="J14" s="24">
        <v>0.25121168654878839</v>
      </c>
      <c r="K14" s="24">
        <v>0.2235774477371883</v>
      </c>
      <c r="L14" s="24">
        <v>0.21984474607674298</v>
      </c>
      <c r="M14" s="24">
        <v>0.21128175736407681</v>
      </c>
      <c r="N14" s="24">
        <v>0.20740620196994097</v>
      </c>
      <c r="O14" s="24">
        <v>0.18040701139332405</v>
      </c>
      <c r="P14" s="24">
        <v>0.15845850187234398</v>
      </c>
      <c r="Q14" s="24">
        <v>0.15629842796495702</v>
      </c>
      <c r="R14" s="24">
        <v>0.15115808775487896</v>
      </c>
      <c r="S14" s="24">
        <v>0.54521980207959797</v>
      </c>
      <c r="T14" s="24">
        <v>0.52666496022188003</v>
      </c>
      <c r="U14" s="24">
        <v>0.70186842685143302</v>
      </c>
      <c r="V14" s="24">
        <v>0.75613329092364501</v>
      </c>
      <c r="W14" s="24">
        <v>2.5521200502339259</v>
      </c>
      <c r="X14" s="24">
        <v>2.7822024351942001</v>
      </c>
      <c r="Y14" s="24">
        <v>2.8299234581220301</v>
      </c>
      <c r="Z14" s="24">
        <v>4.155997992894509</v>
      </c>
      <c r="AA14" s="24">
        <v>4.0462068545559564</v>
      </c>
      <c r="AB14" s="24">
        <v>3.7508866990192335</v>
      </c>
      <c r="AC14" s="24">
        <v>3.6328708847781148</v>
      </c>
      <c r="AD14" s="24">
        <v>4.1504882602199578</v>
      </c>
      <c r="AE14" s="24">
        <v>4.1144048726914173</v>
      </c>
    </row>
    <row r="15" spans="1:31" x14ac:dyDescent="0.35">
      <c r="A15" s="28" t="s">
        <v>40</v>
      </c>
      <c r="B15" s="28" t="s">
        <v>73</v>
      </c>
      <c r="C15" s="24">
        <v>585.76787000000002</v>
      </c>
      <c r="D15" s="24">
        <v>1400.8401000000001</v>
      </c>
      <c r="E15" s="24">
        <v>1563.1016100746406</v>
      </c>
      <c r="F15" s="24">
        <v>3330.9852470765181</v>
      </c>
      <c r="G15" s="24">
        <v>3350.2784197760902</v>
      </c>
      <c r="H15" s="24">
        <v>3451.6717823794006</v>
      </c>
      <c r="I15" s="24">
        <v>2936.7088629818118</v>
      </c>
      <c r="J15" s="24">
        <v>4088.2167756854806</v>
      </c>
      <c r="K15" s="24">
        <v>2032.7416385742649</v>
      </c>
      <c r="L15" s="24">
        <v>2418.641496073762</v>
      </c>
      <c r="M15" s="24">
        <v>2668.5979403757833</v>
      </c>
      <c r="N15" s="24">
        <v>4300.2064581867871</v>
      </c>
      <c r="O15" s="24">
        <v>3514.977400286064</v>
      </c>
      <c r="P15" s="24">
        <v>3621.3668893893941</v>
      </c>
      <c r="Q15" s="24">
        <v>3339.4745126933863</v>
      </c>
      <c r="R15" s="24">
        <v>3149.8974679972207</v>
      </c>
      <c r="S15" s="24">
        <v>3382.0707019988395</v>
      </c>
      <c r="T15" s="24">
        <v>3159.5629270865697</v>
      </c>
      <c r="U15" s="24">
        <v>2915.3699134950266</v>
      </c>
      <c r="V15" s="24">
        <v>2414.9286820370539</v>
      </c>
      <c r="W15" s="24">
        <v>2382.0604382715846</v>
      </c>
      <c r="X15" s="24">
        <v>2037.1947981993551</v>
      </c>
      <c r="Y15" s="24">
        <v>1614.9986460734488</v>
      </c>
      <c r="Z15" s="24">
        <v>1369.000985541001</v>
      </c>
      <c r="AA15" s="24">
        <v>1075.3063740903322</v>
      </c>
      <c r="AB15" s="24">
        <v>1004.6245573878673</v>
      </c>
      <c r="AC15" s="24">
        <v>912.84879198810188</v>
      </c>
      <c r="AD15" s="24">
        <v>787.51772969029139</v>
      </c>
      <c r="AE15" s="24">
        <v>490.13084778863697</v>
      </c>
    </row>
    <row r="16" spans="1:31" x14ac:dyDescent="0.35">
      <c r="A16" s="28" t="s">
        <v>40</v>
      </c>
      <c r="B16" s="28" t="s">
        <v>56</v>
      </c>
      <c r="C16" s="24">
        <v>0.11125594661699988</v>
      </c>
      <c r="D16" s="24">
        <v>0.1585147770969999</v>
      </c>
      <c r="E16" s="24">
        <v>0.18667013424999998</v>
      </c>
      <c r="F16" s="24">
        <v>0.26935375700399994</v>
      </c>
      <c r="G16" s="24">
        <v>0.37558784373999987</v>
      </c>
      <c r="H16" s="24">
        <v>0.44879205248999982</v>
      </c>
      <c r="I16" s="24">
        <v>0.53320764596999992</v>
      </c>
      <c r="J16" s="24">
        <v>0.57366514461999896</v>
      </c>
      <c r="K16" s="24">
        <v>0.59310362579999809</v>
      </c>
      <c r="L16" s="24">
        <v>0.61818063350000008</v>
      </c>
      <c r="M16" s="24">
        <v>0.73037862359999883</v>
      </c>
      <c r="N16" s="24">
        <v>0.81983104815999908</v>
      </c>
      <c r="O16" s="24">
        <v>0.90604957140000009</v>
      </c>
      <c r="P16" s="24">
        <v>0.93354245109999967</v>
      </c>
      <c r="Q16" s="24">
        <v>0.92787261790000009</v>
      </c>
      <c r="R16" s="24">
        <v>0.92706356059999906</v>
      </c>
      <c r="S16" s="24">
        <v>0.89619634159999895</v>
      </c>
      <c r="T16" s="24">
        <v>0.88549679159999883</v>
      </c>
      <c r="U16" s="24">
        <v>0.85245350659999897</v>
      </c>
      <c r="V16" s="24">
        <v>0.82743606203999998</v>
      </c>
      <c r="W16" s="24">
        <v>0.74451842439999993</v>
      </c>
      <c r="X16" s="24">
        <v>0.73141107039999897</v>
      </c>
      <c r="Y16" s="24">
        <v>0.69468308039999993</v>
      </c>
      <c r="Z16" s="24">
        <v>0.67336405359999985</v>
      </c>
      <c r="AA16" s="24">
        <v>0.66217738277000004</v>
      </c>
      <c r="AB16" s="24">
        <v>0.63365804552999994</v>
      </c>
      <c r="AC16" s="24">
        <v>0.61420820839999901</v>
      </c>
      <c r="AD16" s="24">
        <v>0.48772153707999993</v>
      </c>
      <c r="AE16" s="24">
        <v>0.41328900033999888</v>
      </c>
    </row>
    <row r="17" spans="1:31" x14ac:dyDescent="0.35">
      <c r="A17" s="31" t="s">
        <v>138</v>
      </c>
      <c r="B17" s="31"/>
      <c r="C17" s="32">
        <v>603533.46598995232</v>
      </c>
      <c r="D17" s="32">
        <v>550512.99414522049</v>
      </c>
      <c r="E17" s="32">
        <v>521874.68163732928</v>
      </c>
      <c r="F17" s="32">
        <v>497164.32205406937</v>
      </c>
      <c r="G17" s="32">
        <v>468212.9635862906</v>
      </c>
      <c r="H17" s="32">
        <v>412194.55998341821</v>
      </c>
      <c r="I17" s="32">
        <v>376967.71190342924</v>
      </c>
      <c r="J17" s="32">
        <v>379278.92421713477</v>
      </c>
      <c r="K17" s="32">
        <v>298551.18061795388</v>
      </c>
      <c r="L17" s="32">
        <v>270170.40018747409</v>
      </c>
      <c r="M17" s="32">
        <v>226411.88192276441</v>
      </c>
      <c r="N17" s="32">
        <v>222980.17613191842</v>
      </c>
      <c r="O17" s="32">
        <v>224360.79590494957</v>
      </c>
      <c r="P17" s="32">
        <v>214523.54187581074</v>
      </c>
      <c r="Q17" s="32">
        <v>196643.79361089703</v>
      </c>
      <c r="R17" s="32">
        <v>191653.20447692182</v>
      </c>
      <c r="S17" s="32">
        <v>187202.96029070919</v>
      </c>
      <c r="T17" s="32">
        <v>176052.44284655742</v>
      </c>
      <c r="U17" s="32">
        <v>160737.57163227146</v>
      </c>
      <c r="V17" s="32">
        <v>153157.09558810829</v>
      </c>
      <c r="W17" s="32">
        <v>141540.23850735795</v>
      </c>
      <c r="X17" s="32">
        <v>127604.9960230921</v>
      </c>
      <c r="Y17" s="32">
        <v>114583.59326786047</v>
      </c>
      <c r="Z17" s="32">
        <v>100033.18639503651</v>
      </c>
      <c r="AA17" s="32">
        <v>85425.939846278096</v>
      </c>
      <c r="AB17" s="32">
        <v>81801.695573572564</v>
      </c>
      <c r="AC17" s="32">
        <v>65525.929440747634</v>
      </c>
      <c r="AD17" s="32">
        <v>46481.253228400798</v>
      </c>
      <c r="AE17" s="32">
        <v>41521.294554179527</v>
      </c>
    </row>
    <row r="18" spans="1:31" x14ac:dyDescent="0.35">
      <c r="A18" s="12"/>
      <c r="B18" s="12"/>
    </row>
    <row r="19" spans="1:31"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row>
    <row r="20" spans="1:31" x14ac:dyDescent="0.35">
      <c r="A20" s="28" t="s">
        <v>130</v>
      </c>
      <c r="B20" s="28" t="s">
        <v>64</v>
      </c>
      <c r="C20" s="24">
        <v>161021.76449999999</v>
      </c>
      <c r="D20" s="24">
        <v>138928.8835</v>
      </c>
      <c r="E20" s="24">
        <v>116294.0135</v>
      </c>
      <c r="F20" s="24">
        <v>126431.647</v>
      </c>
      <c r="G20" s="24">
        <v>99176.009021345366</v>
      </c>
      <c r="H20" s="24">
        <v>90679.241717785146</v>
      </c>
      <c r="I20" s="24">
        <v>82546.071994578044</v>
      </c>
      <c r="J20" s="24">
        <v>89777.61896035407</v>
      </c>
      <c r="K20" s="24">
        <v>48646.540378903468</v>
      </c>
      <c r="L20" s="24">
        <v>34927.969574630042</v>
      </c>
      <c r="M20" s="24">
        <v>15461.357777543308</v>
      </c>
      <c r="N20" s="24">
        <v>14885.743641528084</v>
      </c>
      <c r="O20" s="24">
        <v>19524.255139752131</v>
      </c>
      <c r="P20" s="24">
        <v>16360.263147424523</v>
      </c>
      <c r="Q20" s="24">
        <v>12497.599</v>
      </c>
      <c r="R20" s="24">
        <v>16207.3835</v>
      </c>
      <c r="S20" s="24">
        <v>18484.996999999999</v>
      </c>
      <c r="T20" s="24">
        <v>17670.063999999998</v>
      </c>
      <c r="U20" s="24">
        <v>14927.573</v>
      </c>
      <c r="V20" s="24">
        <v>12336.201999999999</v>
      </c>
      <c r="W20" s="24">
        <v>10165.4575</v>
      </c>
      <c r="X20" s="24">
        <v>0</v>
      </c>
      <c r="Y20" s="24">
        <v>0</v>
      </c>
      <c r="Z20" s="24">
        <v>0</v>
      </c>
      <c r="AA20" s="24">
        <v>0</v>
      </c>
      <c r="AB20" s="24">
        <v>0</v>
      </c>
      <c r="AC20" s="24">
        <v>0</v>
      </c>
      <c r="AD20" s="24">
        <v>0</v>
      </c>
      <c r="AE20" s="24">
        <v>0</v>
      </c>
    </row>
    <row r="21" spans="1:3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1" x14ac:dyDescent="0.35">
      <c r="A22" s="28" t="s">
        <v>130</v>
      </c>
      <c r="B22" s="28" t="s">
        <v>20</v>
      </c>
      <c r="C22" s="24">
        <v>233.30411906487788</v>
      </c>
      <c r="D22" s="24">
        <v>225.58998870458112</v>
      </c>
      <c r="E22" s="24">
        <v>653.14570873153843</v>
      </c>
      <c r="F22" s="24">
        <v>406.88946142044455</v>
      </c>
      <c r="G22" s="24">
        <v>385.64050927843505</v>
      </c>
      <c r="H22" s="24">
        <v>373.86353884116721</v>
      </c>
      <c r="I22" s="24">
        <v>360.6592587576597</v>
      </c>
      <c r="J22" s="24">
        <v>348.1848490601821</v>
      </c>
      <c r="K22" s="24">
        <v>326.95753853219406</v>
      </c>
      <c r="L22" s="24">
        <v>318.3470083057079</v>
      </c>
      <c r="M22" s="24">
        <v>305.30000781994556</v>
      </c>
      <c r="N22" s="24">
        <v>293.68616887711198</v>
      </c>
      <c r="O22" s="24">
        <v>285.21275833011231</v>
      </c>
      <c r="P22" s="24">
        <v>389.02675887678521</v>
      </c>
      <c r="Q22" s="24">
        <v>268.62244802797852</v>
      </c>
      <c r="R22" s="24">
        <v>253.13803791703248</v>
      </c>
      <c r="S22" s="24">
        <v>250.11255950663534</v>
      </c>
      <c r="T22" s="24">
        <v>2182.9812119238018</v>
      </c>
      <c r="U22" s="24">
        <v>3832.9688530636872</v>
      </c>
      <c r="V22" s="24">
        <v>3939.6335870600396</v>
      </c>
      <c r="W22" s="24">
        <v>2476.4304875432085</v>
      </c>
      <c r="X22" s="24">
        <v>3866.730843050871</v>
      </c>
      <c r="Y22" s="24">
        <v>2.8407031202390001</v>
      </c>
      <c r="Z22" s="24">
        <v>1.1677178E-5</v>
      </c>
      <c r="AA22" s="24">
        <v>1.1560421999999901E-5</v>
      </c>
      <c r="AB22" s="24">
        <v>1.4549197999999999E-5</v>
      </c>
      <c r="AC22" s="24">
        <v>1.4544090000000001E-5</v>
      </c>
      <c r="AD22" s="24">
        <v>1.37130339999999E-5</v>
      </c>
      <c r="AE22" s="24">
        <v>1.2954107499999999E-5</v>
      </c>
    </row>
    <row r="23" spans="1:3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1" x14ac:dyDescent="0.35">
      <c r="A24" s="28" t="s">
        <v>130</v>
      </c>
      <c r="B24" s="28" t="s">
        <v>66</v>
      </c>
      <c r="C24" s="24">
        <v>1.090398709999999E-5</v>
      </c>
      <c r="D24" s="24">
        <v>1.0421214299999999E-5</v>
      </c>
      <c r="E24" s="24">
        <v>29.792886189908298</v>
      </c>
      <c r="F24" s="24">
        <v>303.44178955613177</v>
      </c>
      <c r="G24" s="24">
        <v>49.759193729050345</v>
      </c>
      <c r="H24" s="24">
        <v>106.69899156618588</v>
      </c>
      <c r="I24" s="24">
        <v>44.949607552338193</v>
      </c>
      <c r="J24" s="24">
        <v>88.011394742395979</v>
      </c>
      <c r="K24" s="24">
        <v>1.0649532100000001E-5</v>
      </c>
      <c r="L24" s="24">
        <v>1.05510043E-5</v>
      </c>
      <c r="M24" s="24">
        <v>9.6819222499999903E-6</v>
      </c>
      <c r="N24" s="24">
        <v>88.505034729441945</v>
      </c>
      <c r="O24" s="24">
        <v>16.91461700020016</v>
      </c>
      <c r="P24" s="24">
        <v>23.570132182545201</v>
      </c>
      <c r="Q24" s="24">
        <v>75.374447216900805</v>
      </c>
      <c r="R24" s="24">
        <v>39.973696855570601</v>
      </c>
      <c r="S24" s="24">
        <v>113.10025686595688</v>
      </c>
      <c r="T24" s="24">
        <v>34.828439330153401</v>
      </c>
      <c r="U24" s="24">
        <v>620.15827404072911</v>
      </c>
      <c r="V24" s="24">
        <v>685.22730993615858</v>
      </c>
      <c r="W24" s="24">
        <v>518.35755513196011</v>
      </c>
      <c r="X24" s="24">
        <v>380.26484528219282</v>
      </c>
      <c r="Y24" s="24">
        <v>3427.0802226761357</v>
      </c>
      <c r="Z24" s="24">
        <v>1080.5546259234907</v>
      </c>
      <c r="AA24" s="24">
        <v>1141.308906712293</v>
      </c>
      <c r="AB24" s="24">
        <v>839.40046760503992</v>
      </c>
      <c r="AC24" s="24">
        <v>3710.7672114137599</v>
      </c>
      <c r="AD24" s="24">
        <v>3333.9596182862151</v>
      </c>
      <c r="AE24" s="24">
        <v>4371.5914169153757</v>
      </c>
    </row>
    <row r="25" spans="1:31" x14ac:dyDescent="0.35">
      <c r="A25" s="28" t="s">
        <v>130</v>
      </c>
      <c r="B25" s="28" t="s">
        <v>65</v>
      </c>
      <c r="C25" s="24">
        <v>14179.244149999999</v>
      </c>
      <c r="D25" s="24">
        <v>14423.852500000001</v>
      </c>
      <c r="E25" s="24">
        <v>12567.780600000002</v>
      </c>
      <c r="F25" s="24">
        <v>15860.088449999999</v>
      </c>
      <c r="G25" s="24">
        <v>15720.650460000001</v>
      </c>
      <c r="H25" s="24">
        <v>14129.13055</v>
      </c>
      <c r="I25" s="24">
        <v>13111.87491</v>
      </c>
      <c r="J25" s="24">
        <v>17974.6014</v>
      </c>
      <c r="K25" s="24">
        <v>12033.165000000001</v>
      </c>
      <c r="L25" s="24">
        <v>10789.11412</v>
      </c>
      <c r="M25" s="24">
        <v>10982.303519999999</v>
      </c>
      <c r="N25" s="24">
        <v>11792.618769999999</v>
      </c>
      <c r="O25" s="24">
        <v>12004.18592</v>
      </c>
      <c r="P25" s="24">
        <v>13308.953</v>
      </c>
      <c r="Q25" s="24">
        <v>11034.313209999998</v>
      </c>
      <c r="R25" s="24">
        <v>10184.701050000001</v>
      </c>
      <c r="S25" s="24">
        <v>13835.77234</v>
      </c>
      <c r="T25" s="24">
        <v>10866.90364</v>
      </c>
      <c r="U25" s="24">
        <v>8887.2742100000014</v>
      </c>
      <c r="V25" s="24">
        <v>8306.1087299999999</v>
      </c>
      <c r="W25" s="24">
        <v>7328.7792599999993</v>
      </c>
      <c r="X25" s="24">
        <v>9230.1757600000001</v>
      </c>
      <c r="Y25" s="24">
        <v>9307.31999</v>
      </c>
      <c r="Z25" s="24">
        <v>8343.5769099999998</v>
      </c>
      <c r="AA25" s="24">
        <v>7967.1098000000011</v>
      </c>
      <c r="AB25" s="24">
        <v>10118.40504</v>
      </c>
      <c r="AC25" s="24">
        <v>7892.6180100000001</v>
      </c>
      <c r="AD25" s="24">
        <v>6568.8142600000001</v>
      </c>
      <c r="AE25" s="24">
        <v>5836.3594699999994</v>
      </c>
    </row>
    <row r="26" spans="1:31" x14ac:dyDescent="0.35">
      <c r="A26" s="28" t="s">
        <v>130</v>
      </c>
      <c r="B26" s="28" t="s">
        <v>69</v>
      </c>
      <c r="C26" s="24">
        <v>15956.428440206149</v>
      </c>
      <c r="D26" s="24">
        <v>17989.43791319276</v>
      </c>
      <c r="E26" s="24">
        <v>16313.779107027256</v>
      </c>
      <c r="F26" s="24">
        <v>15623.351456509956</v>
      </c>
      <c r="G26" s="24">
        <v>15730.960396749646</v>
      </c>
      <c r="H26" s="24">
        <v>16077.659654483103</v>
      </c>
      <c r="I26" s="24">
        <v>15353.23128246249</v>
      </c>
      <c r="J26" s="24">
        <v>12140.409318690416</v>
      </c>
      <c r="K26" s="24">
        <v>10929.05322777306</v>
      </c>
      <c r="L26" s="24">
        <v>11339.862450870327</v>
      </c>
      <c r="M26" s="24">
        <v>11963.160372331986</v>
      </c>
      <c r="N26" s="24">
        <v>10946.638753722058</v>
      </c>
      <c r="O26" s="24">
        <v>10471.214210683156</v>
      </c>
      <c r="P26" s="24">
        <v>10445.806408798202</v>
      </c>
      <c r="Q26" s="24">
        <v>10317.918975001012</v>
      </c>
      <c r="R26" s="24">
        <v>9800.37248249402</v>
      </c>
      <c r="S26" s="24">
        <v>6992.5847630317003</v>
      </c>
      <c r="T26" s="24">
        <v>5251.6886275201932</v>
      </c>
      <c r="U26" s="24">
        <v>5512.4578936118123</v>
      </c>
      <c r="V26" s="24">
        <v>5131.8340400551506</v>
      </c>
      <c r="W26" s="24">
        <v>4594.2381547434497</v>
      </c>
      <c r="X26" s="24">
        <v>4297.997173895872</v>
      </c>
      <c r="Y26" s="24">
        <v>3083.163678772356</v>
      </c>
      <c r="Z26" s="24">
        <v>3250.6525553761257</v>
      </c>
      <c r="AA26" s="24">
        <v>2945.7940848008275</v>
      </c>
      <c r="AB26" s="24">
        <v>1629.3007782538473</v>
      </c>
      <c r="AC26" s="24">
        <v>1351.3034083411956</v>
      </c>
      <c r="AD26" s="24">
        <v>1007.2196092834025</v>
      </c>
      <c r="AE26" s="24">
        <v>888.86916654863978</v>
      </c>
    </row>
    <row r="27" spans="1:31" x14ac:dyDescent="0.35">
      <c r="A27" s="28" t="s">
        <v>130</v>
      </c>
      <c r="B27" s="28" t="s">
        <v>68</v>
      </c>
      <c r="C27" s="24">
        <v>5.0513615646684817</v>
      </c>
      <c r="D27" s="24">
        <v>5.9236712574702448</v>
      </c>
      <c r="E27" s="24">
        <v>5.7447550366297628</v>
      </c>
      <c r="F27" s="24">
        <v>5.328474658087444</v>
      </c>
      <c r="G27" s="24">
        <v>4.8811568698383185</v>
      </c>
      <c r="H27" s="24">
        <v>7.2176487934457905</v>
      </c>
      <c r="I27" s="24">
        <v>12.904106952965787</v>
      </c>
      <c r="J27" s="24">
        <v>16.192859780564838</v>
      </c>
      <c r="K27" s="24">
        <v>29.061952674226497</v>
      </c>
      <c r="L27" s="24">
        <v>43.116221335140359</v>
      </c>
      <c r="M27" s="24">
        <v>85.386416803729702</v>
      </c>
      <c r="N27" s="24">
        <v>80.585423027906145</v>
      </c>
      <c r="O27" s="24">
        <v>75.662925051394296</v>
      </c>
      <c r="P27" s="24">
        <v>70.544671809683493</v>
      </c>
      <c r="Q27" s="24">
        <v>73.017875926130614</v>
      </c>
      <c r="R27" s="24">
        <v>70.40041771474263</v>
      </c>
      <c r="S27" s="24">
        <v>60.762514903483499</v>
      </c>
      <c r="T27" s="24">
        <v>60.185058639164751</v>
      </c>
      <c r="U27" s="24">
        <v>61.910020322776312</v>
      </c>
      <c r="V27" s="24">
        <v>61.326987642762802</v>
      </c>
      <c r="W27" s="24">
        <v>57.887504216665945</v>
      </c>
      <c r="X27" s="24">
        <v>63.266758406283799</v>
      </c>
      <c r="Y27" s="24">
        <v>59.592897831012024</v>
      </c>
      <c r="Z27" s="24">
        <v>61.368133052842708</v>
      </c>
      <c r="AA27" s="24">
        <v>62.540474398095306</v>
      </c>
      <c r="AB27" s="24">
        <v>71.771511960427461</v>
      </c>
      <c r="AC27" s="24">
        <v>74.133650759115568</v>
      </c>
      <c r="AD27" s="24">
        <v>75.225832319705063</v>
      </c>
      <c r="AE27" s="24">
        <v>75.31638034534204</v>
      </c>
    </row>
    <row r="28" spans="1:31" x14ac:dyDescent="0.35">
      <c r="A28" s="28" t="s">
        <v>130</v>
      </c>
      <c r="B28" s="28" t="s">
        <v>36</v>
      </c>
      <c r="C28" s="24">
        <v>1.2863670699999999E-8</v>
      </c>
      <c r="D28" s="24">
        <v>1.2560728E-8</v>
      </c>
      <c r="E28" s="24">
        <v>1.2032581200000001E-8</v>
      </c>
      <c r="F28" s="24">
        <v>1.1473481199999999E-8</v>
      </c>
      <c r="G28" s="24">
        <v>1.06924806E-8</v>
      </c>
      <c r="H28" s="24">
        <v>1.056042669999999E-8</v>
      </c>
      <c r="I28" s="24">
        <v>1.1697203299999989E-8</v>
      </c>
      <c r="J28" s="24">
        <v>1.1894047400000001E-8</v>
      </c>
      <c r="K28" s="24">
        <v>3.4666057999999999E-8</v>
      </c>
      <c r="L28" s="24">
        <v>3.4484703999999999E-8</v>
      </c>
      <c r="M28" s="24">
        <v>3.7020724999999999E-8</v>
      </c>
      <c r="N28" s="24">
        <v>3.61131839999999E-8</v>
      </c>
      <c r="O28" s="24">
        <v>3.55832529999999E-8</v>
      </c>
      <c r="P28" s="24">
        <v>3.42303929999999E-8</v>
      </c>
      <c r="Q28" s="24">
        <v>3.6027496999999999E-8</v>
      </c>
      <c r="R28" s="24">
        <v>3.5175045999999997E-8</v>
      </c>
      <c r="S28" s="24">
        <v>3.2367799999999998E-8</v>
      </c>
      <c r="T28" s="24">
        <v>3.1435569000000003E-8</v>
      </c>
      <c r="U28" s="24">
        <v>3.5324298999999999E-8</v>
      </c>
      <c r="V28" s="24">
        <v>3.410691E-8</v>
      </c>
      <c r="W28" s="24">
        <v>6.6034941999999891E-8</v>
      </c>
      <c r="X28" s="24">
        <v>6.3664659000000002E-8</v>
      </c>
      <c r="Y28" s="24">
        <v>0.15843890584273199</v>
      </c>
      <c r="Z28" s="24">
        <v>0.40489364036026498</v>
      </c>
      <c r="AA28" s="24">
        <v>0.43047085087110398</v>
      </c>
      <c r="AB28" s="24">
        <v>0.40655612687924503</v>
      </c>
      <c r="AC28" s="24">
        <v>0.38874569619417504</v>
      </c>
      <c r="AD28" s="24">
        <v>0.38016062943205597</v>
      </c>
      <c r="AE28" s="24">
        <v>0.34790946725674199</v>
      </c>
    </row>
    <row r="29" spans="1:31" x14ac:dyDescent="0.35">
      <c r="A29" s="28" t="s">
        <v>130</v>
      </c>
      <c r="B29" s="28" t="s">
        <v>73</v>
      </c>
      <c r="C29" s="24">
        <v>302.58308999999997</v>
      </c>
      <c r="D29" s="24">
        <v>645.26780000000008</v>
      </c>
      <c r="E29" s="24">
        <v>737.21555001977595</v>
      </c>
      <c r="F29" s="24">
        <v>818.53144702005159</v>
      </c>
      <c r="G29" s="24">
        <v>378.37121971821045</v>
      </c>
      <c r="H29" s="24">
        <v>455.33658231882021</v>
      </c>
      <c r="I29" s="24">
        <v>453.56706291894318</v>
      </c>
      <c r="J29" s="24">
        <v>554.37757561906471</v>
      </c>
      <c r="K29" s="24">
        <v>214.80263850927875</v>
      </c>
      <c r="L29" s="24">
        <v>364.8263960093866</v>
      </c>
      <c r="M29" s="24">
        <v>594.18634031067438</v>
      </c>
      <c r="N29" s="24">
        <v>1257.8022581115285</v>
      </c>
      <c r="O29" s="24">
        <v>969.31890021141703</v>
      </c>
      <c r="P29" s="24">
        <v>811.00568931084069</v>
      </c>
      <c r="Q29" s="24">
        <v>963.86171261156016</v>
      </c>
      <c r="R29" s="24">
        <v>900.24096791130614</v>
      </c>
      <c r="S29" s="24">
        <v>865.89690131117845</v>
      </c>
      <c r="T29" s="24">
        <v>764.95218501134582</v>
      </c>
      <c r="U29" s="24">
        <v>769.16819501261568</v>
      </c>
      <c r="V29" s="24">
        <v>570.86364011211947</v>
      </c>
      <c r="W29" s="24">
        <v>632.79220822332775</v>
      </c>
      <c r="X29" s="24">
        <v>599.0566836219607</v>
      </c>
      <c r="Y29" s="24">
        <v>420.0557995264071</v>
      </c>
      <c r="Z29" s="24">
        <v>404.69894704078609</v>
      </c>
      <c r="AA29" s="24">
        <v>405.88651483833553</v>
      </c>
      <c r="AB29" s="24">
        <v>502.58476443719258</v>
      </c>
      <c r="AC29" s="24">
        <v>427.82680293678595</v>
      </c>
      <c r="AD29" s="24">
        <v>413.38116523942904</v>
      </c>
      <c r="AE29" s="24">
        <v>272.80378293805103</v>
      </c>
    </row>
    <row r="30" spans="1:31" x14ac:dyDescent="0.35">
      <c r="A30" s="28" t="s">
        <v>130</v>
      </c>
      <c r="B30" s="28" t="s">
        <v>56</v>
      </c>
      <c r="C30" s="24">
        <v>5.5248346599999998E-2</v>
      </c>
      <c r="D30" s="24">
        <v>7.2318332799999996E-2</v>
      </c>
      <c r="E30" s="24">
        <v>7.2994247899999989E-2</v>
      </c>
      <c r="F30" s="24">
        <v>9.8184822999999991E-2</v>
      </c>
      <c r="G30" s="24">
        <v>0.13667866129999998</v>
      </c>
      <c r="H30" s="24">
        <v>0.16902023549999998</v>
      </c>
      <c r="I30" s="24">
        <v>0.200051124</v>
      </c>
      <c r="J30" s="24">
        <v>0.21673979299999899</v>
      </c>
      <c r="K30" s="24">
        <v>0.22150065999999902</v>
      </c>
      <c r="L30" s="24">
        <v>0.22489046100000001</v>
      </c>
      <c r="M30" s="24">
        <v>0.25980619799999988</v>
      </c>
      <c r="N30" s="24">
        <v>0.29665716200000003</v>
      </c>
      <c r="O30" s="24">
        <v>0.33177449400000003</v>
      </c>
      <c r="P30" s="24">
        <v>0.34017787999999988</v>
      </c>
      <c r="Q30" s="24">
        <v>0.335180847</v>
      </c>
      <c r="R30" s="24">
        <v>0.33644817100000002</v>
      </c>
      <c r="S30" s="24">
        <v>0.32499677499999996</v>
      </c>
      <c r="T30" s="24">
        <v>0.3110811249999989</v>
      </c>
      <c r="U30" s="24">
        <v>0.31286217499999996</v>
      </c>
      <c r="V30" s="24">
        <v>0.29809688000000001</v>
      </c>
      <c r="W30" s="24">
        <v>0.30457423699999997</v>
      </c>
      <c r="X30" s="24">
        <v>0.29685911599999898</v>
      </c>
      <c r="Y30" s="24">
        <v>0.27786855300000002</v>
      </c>
      <c r="Z30" s="24">
        <v>0.27135776999999994</v>
      </c>
      <c r="AA30" s="24">
        <v>0.259244325</v>
      </c>
      <c r="AB30" s="24">
        <v>0.25472244199999999</v>
      </c>
      <c r="AC30" s="24">
        <v>0.23812564999999902</v>
      </c>
      <c r="AD30" s="24">
        <v>0.19327858840000001</v>
      </c>
      <c r="AE30" s="24">
        <v>0.17357824999999896</v>
      </c>
    </row>
    <row r="31" spans="1:31" x14ac:dyDescent="0.35">
      <c r="A31" s="31" t="s">
        <v>138</v>
      </c>
      <c r="B31" s="31"/>
      <c r="C31" s="32">
        <v>191395.79258173966</v>
      </c>
      <c r="D31" s="32">
        <v>171573.68758357601</v>
      </c>
      <c r="E31" s="32">
        <v>145864.25655698535</v>
      </c>
      <c r="F31" s="32">
        <v>158630.74663214461</v>
      </c>
      <c r="G31" s="32">
        <v>131067.90073797236</v>
      </c>
      <c r="H31" s="32">
        <v>121373.81210146904</v>
      </c>
      <c r="I31" s="32">
        <v>111429.6911603035</v>
      </c>
      <c r="J31" s="32">
        <v>120345.01878262764</v>
      </c>
      <c r="K31" s="32">
        <v>71964.778108532482</v>
      </c>
      <c r="L31" s="32">
        <v>57418.409385692226</v>
      </c>
      <c r="M31" s="32">
        <v>38797.508104180895</v>
      </c>
      <c r="N31" s="32">
        <v>38087.777791884604</v>
      </c>
      <c r="O31" s="32">
        <v>42377.445570816992</v>
      </c>
      <c r="P31" s="32">
        <v>40598.164119091736</v>
      </c>
      <c r="Q31" s="32">
        <v>34266.845956172023</v>
      </c>
      <c r="R31" s="32">
        <v>36555.969184981368</v>
      </c>
      <c r="S31" s="32">
        <v>39737.32943430778</v>
      </c>
      <c r="T31" s="32">
        <v>36066.650977413316</v>
      </c>
      <c r="U31" s="32">
        <v>33842.342251039008</v>
      </c>
      <c r="V31" s="32">
        <v>30460.33265469411</v>
      </c>
      <c r="W31" s="32">
        <v>25141.150461635283</v>
      </c>
      <c r="X31" s="32">
        <v>17838.435380635219</v>
      </c>
      <c r="Y31" s="32">
        <v>15879.997492399742</v>
      </c>
      <c r="Z31" s="32">
        <v>12736.152236029637</v>
      </c>
      <c r="AA31" s="32">
        <v>12116.75327747164</v>
      </c>
      <c r="AB31" s="32">
        <v>12658.877812368513</v>
      </c>
      <c r="AC31" s="32">
        <v>13028.82229505816</v>
      </c>
      <c r="AD31" s="32">
        <v>10985.219333602357</v>
      </c>
      <c r="AE31" s="32">
        <v>11172.136446763467</v>
      </c>
    </row>
    <row r="33" spans="1:3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x14ac:dyDescent="0.35">
      <c r="A34" s="28" t="s">
        <v>131</v>
      </c>
      <c r="B34" s="28" t="s">
        <v>64</v>
      </c>
      <c r="C34" s="24">
        <v>162142.05039999998</v>
      </c>
      <c r="D34" s="24">
        <v>140815.30249999999</v>
      </c>
      <c r="E34" s="24">
        <v>148883.59430000003</v>
      </c>
      <c r="F34" s="24">
        <v>128183.18915768697</v>
      </c>
      <c r="G34" s="24">
        <v>131123.10796089243</v>
      </c>
      <c r="H34" s="24">
        <v>110062.32838140021</v>
      </c>
      <c r="I34" s="24">
        <v>100276.94632404207</v>
      </c>
      <c r="J34" s="24">
        <v>91349.257507716087</v>
      </c>
      <c r="K34" s="24">
        <v>79341.009752362748</v>
      </c>
      <c r="L34" s="24">
        <v>73015.617674079185</v>
      </c>
      <c r="M34" s="24">
        <v>59612.062029196532</v>
      </c>
      <c r="N34" s="24">
        <v>63814.929391727164</v>
      </c>
      <c r="O34" s="24">
        <v>63243.818874082899</v>
      </c>
      <c r="P34" s="24">
        <v>59592.413739052288</v>
      </c>
      <c r="Q34" s="24">
        <v>53450.043488876967</v>
      </c>
      <c r="R34" s="24">
        <v>52176.89649166062</v>
      </c>
      <c r="S34" s="24">
        <v>50049.102200000001</v>
      </c>
      <c r="T34" s="24">
        <v>47815.2955</v>
      </c>
      <c r="U34" s="24">
        <v>43029.672099999996</v>
      </c>
      <c r="V34" s="24">
        <v>41353.512799999997</v>
      </c>
      <c r="W34" s="24">
        <v>38413.242299999998</v>
      </c>
      <c r="X34" s="24">
        <v>32680.2101</v>
      </c>
      <c r="Y34" s="24">
        <v>25884.170699999999</v>
      </c>
      <c r="Z34" s="24">
        <v>20929.684300000001</v>
      </c>
      <c r="AA34" s="24">
        <v>17704.277899999997</v>
      </c>
      <c r="AB34" s="24">
        <v>13686.100399999999</v>
      </c>
      <c r="AC34" s="24">
        <v>12427.656400000002</v>
      </c>
      <c r="AD34" s="24">
        <v>11303.053099999999</v>
      </c>
      <c r="AE34" s="24">
        <v>9980.4248000000007</v>
      </c>
    </row>
    <row r="35" spans="1:3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x14ac:dyDescent="0.35">
      <c r="A36" s="28" t="s">
        <v>131</v>
      </c>
      <c r="B36" s="28" t="s">
        <v>20</v>
      </c>
      <c r="C36" s="24">
        <v>7779.5600665301263</v>
      </c>
      <c r="D36" s="24">
        <v>7479.0746063006218</v>
      </c>
      <c r="E36" s="24">
        <v>8043.243596311665</v>
      </c>
      <c r="F36" s="24">
        <v>8128.0633171377649</v>
      </c>
      <c r="G36" s="24">
        <v>7326.288057035581</v>
      </c>
      <c r="H36" s="24">
        <v>8369.3893670097514</v>
      </c>
      <c r="I36" s="24">
        <v>7505.9558668673744</v>
      </c>
      <c r="J36" s="24">
        <v>12704.639107376463</v>
      </c>
      <c r="K36" s="24">
        <v>6251.0249567293422</v>
      </c>
      <c r="L36" s="24">
        <v>6029.3866365130543</v>
      </c>
      <c r="M36" s="24">
        <v>6014.7177362465445</v>
      </c>
      <c r="N36" s="24">
        <v>6950.8577367228509</v>
      </c>
      <c r="O36" s="24">
        <v>6012.1338064179508</v>
      </c>
      <c r="P36" s="24">
        <v>6633.2884264247559</v>
      </c>
      <c r="Q36" s="24">
        <v>5254.3622360484096</v>
      </c>
      <c r="R36" s="24">
        <v>5052.6484459161429</v>
      </c>
      <c r="S36" s="24">
        <v>5816.6775472247755</v>
      </c>
      <c r="T36" s="24">
        <v>6770.6569573173492</v>
      </c>
      <c r="U36" s="24">
        <v>6894.6084074228138</v>
      </c>
      <c r="V36" s="24">
        <v>6528.8067071420028</v>
      </c>
      <c r="W36" s="24">
        <v>5598.5535271714934</v>
      </c>
      <c r="X36" s="24">
        <v>7871.838809143941</v>
      </c>
      <c r="Y36" s="24">
        <v>7585.4679089734627</v>
      </c>
      <c r="Z36" s="24">
        <v>7384.2488086567209</v>
      </c>
      <c r="AA36" s="24">
        <v>3732.2649621221562</v>
      </c>
      <c r="AB36" s="24">
        <v>2661.5062116208346</v>
      </c>
      <c r="AC36" s="24">
        <v>2570.0958114581108</v>
      </c>
      <c r="AD36" s="24">
        <v>2468.8370107061874</v>
      </c>
      <c r="AE36" s="24">
        <v>2378.9532100153751</v>
      </c>
    </row>
    <row r="37" spans="1:31" x14ac:dyDescent="0.35">
      <c r="A37" s="28" t="s">
        <v>131</v>
      </c>
      <c r="B37" s="28" t="s">
        <v>32</v>
      </c>
      <c r="C37" s="24">
        <v>261.41489999999999</v>
      </c>
      <c r="D37" s="24">
        <v>251.61526999999998</v>
      </c>
      <c r="E37" s="24">
        <v>478.62284000000005</v>
      </c>
      <c r="F37" s="24">
        <v>461.24829999999997</v>
      </c>
      <c r="G37" s="24">
        <v>440.72825</v>
      </c>
      <c r="H37" s="24">
        <v>427.18599999999998</v>
      </c>
      <c r="I37" s="24">
        <v>410.32297</v>
      </c>
      <c r="J37" s="24">
        <v>715.24569999999994</v>
      </c>
      <c r="K37" s="24">
        <v>379.51244000000003</v>
      </c>
      <c r="L37" s="24">
        <v>367.10975000000002</v>
      </c>
      <c r="M37" s="24">
        <v>353.55549999999999</v>
      </c>
      <c r="N37" s="24">
        <v>338.29950000000002</v>
      </c>
      <c r="O37" s="24">
        <v>327.90859999999998</v>
      </c>
      <c r="P37" s="24">
        <v>315.86996999999997</v>
      </c>
      <c r="Q37" s="24">
        <v>305.45529999999997</v>
      </c>
      <c r="R37" s="24">
        <v>291.25029999999998</v>
      </c>
      <c r="S37" s="24">
        <v>281.86324999999999</v>
      </c>
      <c r="T37" s="24">
        <v>270.66462000000001</v>
      </c>
      <c r="U37" s="24">
        <v>264.99684000000002</v>
      </c>
      <c r="V37" s="24">
        <v>258.26864</v>
      </c>
      <c r="W37" s="24">
        <v>241.8587</v>
      </c>
      <c r="X37" s="24">
        <v>349.74529999999999</v>
      </c>
      <c r="Y37" s="24">
        <v>392.50678000000005</v>
      </c>
      <c r="Z37" s="24">
        <v>364.16611999999998</v>
      </c>
      <c r="AA37" s="24">
        <v>499.18175000000002</v>
      </c>
      <c r="AB37" s="24">
        <v>0</v>
      </c>
      <c r="AC37" s="24">
        <v>0</v>
      </c>
      <c r="AD37" s="24">
        <v>0</v>
      </c>
      <c r="AE37" s="24">
        <v>0</v>
      </c>
    </row>
    <row r="38" spans="1:31" x14ac:dyDescent="0.35">
      <c r="A38" s="28" t="s">
        <v>131</v>
      </c>
      <c r="B38" s="28" t="s">
        <v>66</v>
      </c>
      <c r="C38" s="24">
        <v>2.126604859999999E-5</v>
      </c>
      <c r="D38" s="24">
        <v>2.0502099960000002E-5</v>
      </c>
      <c r="E38" s="24">
        <v>2.0655902799999981E-5</v>
      </c>
      <c r="F38" s="24">
        <v>173.15201634328696</v>
      </c>
      <c r="G38" s="24">
        <v>55.733571929540204</v>
      </c>
      <c r="H38" s="24">
        <v>258.3864415266284</v>
      </c>
      <c r="I38" s="24">
        <v>117.3083421748904</v>
      </c>
      <c r="J38" s="24">
        <v>1243.4802363603928</v>
      </c>
      <c r="K38" s="24">
        <v>28.074364104455199</v>
      </c>
      <c r="L38" s="24">
        <v>4.8325361728294007</v>
      </c>
      <c r="M38" s="24">
        <v>10.8616782100094</v>
      </c>
      <c r="N38" s="24">
        <v>195.55792536265113</v>
      </c>
      <c r="O38" s="24">
        <v>166.41263828620009</v>
      </c>
      <c r="P38" s="24">
        <v>34.744333675044587</v>
      </c>
      <c r="Q38" s="24">
        <v>140.51041132518651</v>
      </c>
      <c r="R38" s="24">
        <v>143.4375388543958</v>
      </c>
      <c r="S38" s="24">
        <v>316.93203531267926</v>
      </c>
      <c r="T38" s="24">
        <v>173.02499262270689</v>
      </c>
      <c r="U38" s="24">
        <v>610.02453224631518</v>
      </c>
      <c r="V38" s="24">
        <v>383.96315585107322</v>
      </c>
      <c r="W38" s="24">
        <v>547.00483691612567</v>
      </c>
      <c r="X38" s="24">
        <v>391.02303563812103</v>
      </c>
      <c r="Y38" s="24">
        <v>1064.3410192123258</v>
      </c>
      <c r="Z38" s="24">
        <v>1408.8154751559105</v>
      </c>
      <c r="AA38" s="24">
        <v>2612.2261106415081</v>
      </c>
      <c r="AB38" s="24">
        <v>2255.9162108604373</v>
      </c>
      <c r="AC38" s="24">
        <v>2143.5550721712639</v>
      </c>
      <c r="AD38" s="24">
        <v>2554.1027504503836</v>
      </c>
      <c r="AE38" s="24">
        <v>1481.5726584544498</v>
      </c>
    </row>
    <row r="39" spans="1:31" x14ac:dyDescent="0.35">
      <c r="A39" s="28" t="s">
        <v>131</v>
      </c>
      <c r="B39" s="28" t="s">
        <v>65</v>
      </c>
      <c r="C39" s="24">
        <v>4661.4252000000006</v>
      </c>
      <c r="D39" s="24">
        <v>4471.4565000000002</v>
      </c>
      <c r="E39" s="24">
        <v>4299.3789999999999</v>
      </c>
      <c r="F39" s="24">
        <v>4101.7157999999999</v>
      </c>
      <c r="G39" s="24">
        <v>3927.7766000000001</v>
      </c>
      <c r="H39" s="24">
        <v>3770.1835000000001</v>
      </c>
      <c r="I39" s="24">
        <v>3623.6934000000001</v>
      </c>
      <c r="J39" s="24">
        <v>3460.4302000000002</v>
      </c>
      <c r="K39" s="24">
        <v>3313.1542999999997</v>
      </c>
      <c r="L39" s="24">
        <v>3136.6967</v>
      </c>
      <c r="M39" s="24">
        <v>3045.9805999999999</v>
      </c>
      <c r="N39" s="24">
        <v>2910.6534999999999</v>
      </c>
      <c r="O39" s="24">
        <v>2786.9017000000003</v>
      </c>
      <c r="P39" s="24">
        <v>2670.3125399999999</v>
      </c>
      <c r="Q39" s="24">
        <v>2566.7798600000006</v>
      </c>
      <c r="R39" s="24">
        <v>2449.6188600000005</v>
      </c>
      <c r="S39" s="24">
        <v>883.11830000000009</v>
      </c>
      <c r="T39" s="24">
        <v>848.06043999999997</v>
      </c>
      <c r="U39" s="24">
        <v>813.52359999999999</v>
      </c>
      <c r="V39" s="24">
        <v>776.82124999999996</v>
      </c>
      <c r="W39" s="24">
        <v>744.77149999999995</v>
      </c>
      <c r="X39" s="24">
        <v>0</v>
      </c>
      <c r="Y39" s="24">
        <v>0</v>
      </c>
      <c r="Z39" s="24">
        <v>0</v>
      </c>
      <c r="AA39" s="24">
        <v>0</v>
      </c>
      <c r="AB39" s="24">
        <v>0</v>
      </c>
      <c r="AC39" s="24">
        <v>0</v>
      </c>
      <c r="AD39" s="24">
        <v>0</v>
      </c>
      <c r="AE39" s="24">
        <v>0</v>
      </c>
    </row>
    <row r="40" spans="1:31" x14ac:dyDescent="0.35">
      <c r="A40" s="28" t="s">
        <v>131</v>
      </c>
      <c r="B40" s="28" t="s">
        <v>69</v>
      </c>
      <c r="C40" s="24">
        <v>5433.6387810261022</v>
      </c>
      <c r="D40" s="24">
        <v>8786.9076409559893</v>
      </c>
      <c r="E40" s="24">
        <v>8426.761000875953</v>
      </c>
      <c r="F40" s="24">
        <v>7575.877650604858</v>
      </c>
      <c r="G40" s="24">
        <v>8659.4160207919958</v>
      </c>
      <c r="H40" s="24">
        <v>8391.0322678303</v>
      </c>
      <c r="I40" s="24">
        <v>8703.2766043796582</v>
      </c>
      <c r="J40" s="24">
        <v>8051.202572350061</v>
      </c>
      <c r="K40" s="24">
        <v>7253.9416357910541</v>
      </c>
      <c r="L40" s="24">
        <v>7239.1174893821535</v>
      </c>
      <c r="M40" s="24">
        <v>5905.2461176291126</v>
      </c>
      <c r="N40" s="24">
        <v>5639.5513128459861</v>
      </c>
      <c r="O40" s="24">
        <v>4968.1488030224655</v>
      </c>
      <c r="P40" s="24">
        <v>5662.3751874113514</v>
      </c>
      <c r="Q40" s="24">
        <v>5262.9434994499607</v>
      </c>
      <c r="R40" s="24">
        <v>5610.3753916382284</v>
      </c>
      <c r="S40" s="24">
        <v>5121.5033696040991</v>
      </c>
      <c r="T40" s="24">
        <v>4754.1269892792916</v>
      </c>
      <c r="U40" s="24">
        <v>4727.5632145466043</v>
      </c>
      <c r="V40" s="24">
        <v>4059.1803244888347</v>
      </c>
      <c r="W40" s="24">
        <v>3924.9113501860043</v>
      </c>
      <c r="X40" s="24">
        <v>3386.0874093005741</v>
      </c>
      <c r="Y40" s="24">
        <v>3112.0723814496046</v>
      </c>
      <c r="Z40" s="24">
        <v>1754.9477704229473</v>
      </c>
      <c r="AA40" s="24">
        <v>1868.2114738876073</v>
      </c>
      <c r="AB40" s="24">
        <v>1605.7323097663407</v>
      </c>
      <c r="AC40" s="24">
        <v>1446.8556624512066</v>
      </c>
      <c r="AD40" s="24">
        <v>1135.0785881532577</v>
      </c>
      <c r="AE40" s="24">
        <v>689.22244806591596</v>
      </c>
    </row>
    <row r="41" spans="1:31" x14ac:dyDescent="0.35">
      <c r="A41" s="28" t="s">
        <v>131</v>
      </c>
      <c r="B41" s="28" t="s">
        <v>68</v>
      </c>
      <c r="C41" s="24">
        <v>5.2511495675179853</v>
      </c>
      <c r="D41" s="24">
        <v>6.8719908501857976</v>
      </c>
      <c r="E41" s="24">
        <v>6.7387056525688669</v>
      </c>
      <c r="F41" s="24">
        <v>6.2133693645313262</v>
      </c>
      <c r="G41" s="24">
        <v>6.0677669608047218</v>
      </c>
      <c r="H41" s="24">
        <v>6.1226953960171446</v>
      </c>
      <c r="I41" s="24">
        <v>5.9702379262482497</v>
      </c>
      <c r="J41" s="24">
        <v>4.8015553635736081</v>
      </c>
      <c r="K41" s="24">
        <v>5.0134964269726012</v>
      </c>
      <c r="L41" s="24">
        <v>5.0223993829191071</v>
      </c>
      <c r="M41" s="24">
        <v>4.916263274306699</v>
      </c>
      <c r="N41" s="24">
        <v>4.8054096343186909</v>
      </c>
      <c r="O41" s="24">
        <v>4.4292410406267235</v>
      </c>
      <c r="P41" s="24">
        <v>4.3335315196602862</v>
      </c>
      <c r="Q41" s="24">
        <v>4.3808886052297558</v>
      </c>
      <c r="R41" s="24">
        <v>4.0713408667331628</v>
      </c>
      <c r="S41" s="24">
        <v>3.2097095557570077</v>
      </c>
      <c r="T41" s="24">
        <v>3.3576845396412982</v>
      </c>
      <c r="U41" s="24">
        <v>3.3710765056959304</v>
      </c>
      <c r="V41" s="24">
        <v>3.2799662445920785</v>
      </c>
      <c r="W41" s="24">
        <v>3.2199043138630072</v>
      </c>
      <c r="X41" s="24">
        <v>13.90006641960888</v>
      </c>
      <c r="Y41" s="24">
        <v>13.928713790931036</v>
      </c>
      <c r="Z41" s="24">
        <v>14.072557873784433</v>
      </c>
      <c r="AA41" s="24">
        <v>18.983848623485791</v>
      </c>
      <c r="AB41" s="24">
        <v>29.399714437736488</v>
      </c>
      <c r="AC41" s="24">
        <v>29.406272017567414</v>
      </c>
      <c r="AD41" s="24">
        <v>28.94993355233963</v>
      </c>
      <c r="AE41" s="24">
        <v>35.56718735939193</v>
      </c>
    </row>
    <row r="42" spans="1:31" x14ac:dyDescent="0.35">
      <c r="A42" s="28" t="s">
        <v>131</v>
      </c>
      <c r="B42" s="28" t="s">
        <v>36</v>
      </c>
      <c r="C42" s="24">
        <v>8.7130070000000006E-9</v>
      </c>
      <c r="D42" s="24">
        <v>2.6777657519329999E-2</v>
      </c>
      <c r="E42" s="24">
        <v>2.5194035222850998E-2</v>
      </c>
      <c r="F42" s="24">
        <v>2.6885562810155E-2</v>
      </c>
      <c r="G42" s="24">
        <v>2.8840394415020298E-2</v>
      </c>
      <c r="H42" s="24">
        <v>2.7208027217696003E-2</v>
      </c>
      <c r="I42" s="24">
        <v>2.6115537384652002E-2</v>
      </c>
      <c r="J42" s="24">
        <v>2.5245836223748999E-2</v>
      </c>
      <c r="K42" s="24">
        <v>2.2457416896696E-2</v>
      </c>
      <c r="L42" s="24">
        <v>2.1750303550760002E-2</v>
      </c>
      <c r="M42" s="24">
        <v>2.0640064707480903E-2</v>
      </c>
      <c r="N42" s="24">
        <v>2.0220040291764999E-2</v>
      </c>
      <c r="O42" s="24">
        <v>1.9774730080207002E-2</v>
      </c>
      <c r="P42" s="24">
        <v>1.9490288457713997E-2</v>
      </c>
      <c r="Q42" s="24">
        <v>1.8223156817799999E-2</v>
      </c>
      <c r="R42" s="24">
        <v>1.7545228903081998E-2</v>
      </c>
      <c r="S42" s="24">
        <v>0.422262533</v>
      </c>
      <c r="T42" s="24">
        <v>0.405916479</v>
      </c>
      <c r="U42" s="24">
        <v>0.39313007299999997</v>
      </c>
      <c r="V42" s="24">
        <v>0.46482452000000002</v>
      </c>
      <c r="W42" s="24">
        <v>1.1313198</v>
      </c>
      <c r="X42" s="24">
        <v>1.4411404000000001</v>
      </c>
      <c r="Y42" s="24">
        <v>1.4050815000000001</v>
      </c>
      <c r="Z42" s="24">
        <v>1.8565311</v>
      </c>
      <c r="AA42" s="24">
        <v>1.7777007</v>
      </c>
      <c r="AB42" s="24">
        <v>1.6415735</v>
      </c>
      <c r="AC42" s="24">
        <v>1.6134688000000001</v>
      </c>
      <c r="AD42" s="24">
        <v>1.5346559</v>
      </c>
      <c r="AE42" s="24">
        <v>1.7868108999999999</v>
      </c>
    </row>
    <row r="43" spans="1:31" x14ac:dyDescent="0.35">
      <c r="A43" s="28" t="s">
        <v>131</v>
      </c>
      <c r="B43" s="28" t="s">
        <v>73</v>
      </c>
      <c r="C43" s="24">
        <v>283.18478000000005</v>
      </c>
      <c r="D43" s="24">
        <v>755.57230000000004</v>
      </c>
      <c r="E43" s="24">
        <v>825.8860600095137</v>
      </c>
      <c r="F43" s="24">
        <v>2512.4538000110751</v>
      </c>
      <c r="G43" s="24">
        <v>2971.9072000109322</v>
      </c>
      <c r="H43" s="24">
        <v>2996.3352000122522</v>
      </c>
      <c r="I43" s="24">
        <v>2483.1418000118533</v>
      </c>
      <c r="J43" s="24">
        <v>3533.8392000159192</v>
      </c>
      <c r="K43" s="24">
        <v>1817.9390000148758</v>
      </c>
      <c r="L43" s="24">
        <v>2053.8151000145399</v>
      </c>
      <c r="M43" s="24">
        <v>2074.4116000144545</v>
      </c>
      <c r="N43" s="24">
        <v>3042.4042000175646</v>
      </c>
      <c r="O43" s="24">
        <v>2545.6585000175678</v>
      </c>
      <c r="P43" s="24">
        <v>2810.3612000172334</v>
      </c>
      <c r="Q43" s="24">
        <v>2375.6128000166632</v>
      </c>
      <c r="R43" s="24">
        <v>2249.6565000159999</v>
      </c>
      <c r="S43" s="24">
        <v>2516.1738004590234</v>
      </c>
      <c r="T43" s="24">
        <v>2394.5712004454431</v>
      </c>
      <c r="U43" s="24">
        <v>2145.2698004356557</v>
      </c>
      <c r="V43" s="24">
        <v>1843.2261004084401</v>
      </c>
      <c r="W43" s="24">
        <v>1748.4468353000002</v>
      </c>
      <c r="X43" s="24">
        <v>1437.37413296</v>
      </c>
      <c r="Y43" s="24">
        <v>1194.2697515</v>
      </c>
      <c r="Z43" s="24">
        <v>963.62692455000001</v>
      </c>
      <c r="AA43" s="24">
        <v>668.46066180000003</v>
      </c>
      <c r="AB43" s="24">
        <v>501.14353959999994</v>
      </c>
      <c r="AC43" s="24">
        <v>483.81651569999997</v>
      </c>
      <c r="AD43" s="24">
        <v>371.61516399999999</v>
      </c>
      <c r="AE43" s="24">
        <v>215.076099</v>
      </c>
    </row>
    <row r="44" spans="1:31" x14ac:dyDescent="0.35">
      <c r="A44" s="28" t="s">
        <v>131</v>
      </c>
      <c r="B44" s="28" t="s">
        <v>56</v>
      </c>
      <c r="C44" s="24">
        <v>1.7368415199999886E-2</v>
      </c>
      <c r="D44" s="24">
        <v>2.2991297599999998E-2</v>
      </c>
      <c r="E44" s="24">
        <v>2.4554565699999999E-2</v>
      </c>
      <c r="F44" s="24">
        <v>3.6026719200000001E-2</v>
      </c>
      <c r="G44" s="24">
        <v>5.9022414599999899E-2</v>
      </c>
      <c r="H44" s="24">
        <v>6.7432357700000001E-2</v>
      </c>
      <c r="I44" s="24">
        <v>8.4581396000000003E-2</v>
      </c>
      <c r="J44" s="24">
        <v>9.4381598999999997E-2</v>
      </c>
      <c r="K44" s="24">
        <v>9.4508466700000002E-2</v>
      </c>
      <c r="L44" s="24">
        <v>9.9015687999999991E-2</v>
      </c>
      <c r="M44" s="24">
        <v>0.12138806649999999</v>
      </c>
      <c r="N44" s="24">
        <v>0.1313968405</v>
      </c>
      <c r="O44" s="24">
        <v>0.15023335630000001</v>
      </c>
      <c r="P44" s="24">
        <v>0.15654194999999999</v>
      </c>
      <c r="Q44" s="24">
        <v>0.15181612859999999</v>
      </c>
      <c r="R44" s="24">
        <v>0.1524245216</v>
      </c>
      <c r="S44" s="24">
        <v>0.14085203149999997</v>
      </c>
      <c r="T44" s="24">
        <v>0.13779308499999998</v>
      </c>
      <c r="U44" s="24">
        <v>0.1400951466</v>
      </c>
      <c r="V44" s="24">
        <v>0.13762753</v>
      </c>
      <c r="W44" s="24">
        <v>0.11376891169999999</v>
      </c>
      <c r="X44" s="24">
        <v>0.1101431855</v>
      </c>
      <c r="Y44" s="24">
        <v>0.10753947699999999</v>
      </c>
      <c r="Z44" s="24">
        <v>0.1016696183</v>
      </c>
      <c r="AA44" s="24">
        <v>0.101320362</v>
      </c>
      <c r="AB44" s="24">
        <v>8.8537640700000003E-2</v>
      </c>
      <c r="AC44" s="24">
        <v>9.09576E-2</v>
      </c>
      <c r="AD44" s="24">
        <v>7.3231149400000001E-2</v>
      </c>
      <c r="AE44" s="24">
        <v>5.5849229699999905E-2</v>
      </c>
    </row>
    <row r="45" spans="1:31" x14ac:dyDescent="0.35">
      <c r="A45" s="31" t="s">
        <v>138</v>
      </c>
      <c r="B45" s="31"/>
      <c r="C45" s="32">
        <v>180283.34051838977</v>
      </c>
      <c r="D45" s="32">
        <v>161811.22852860892</v>
      </c>
      <c r="E45" s="32">
        <v>170138.33946349609</v>
      </c>
      <c r="F45" s="32">
        <v>148629.4596111374</v>
      </c>
      <c r="G45" s="32">
        <v>151539.11822761036</v>
      </c>
      <c r="H45" s="32">
        <v>131284.62865316289</v>
      </c>
      <c r="I45" s="32">
        <v>120643.47374539023</v>
      </c>
      <c r="J45" s="32">
        <v>117529.05687916659</v>
      </c>
      <c r="K45" s="32">
        <v>96571.730945414558</v>
      </c>
      <c r="L45" s="32">
        <v>89797.783185530148</v>
      </c>
      <c r="M45" s="32">
        <v>74947.339924556509</v>
      </c>
      <c r="N45" s="32">
        <v>79854.654776292969</v>
      </c>
      <c r="O45" s="32">
        <v>77509.75366285014</v>
      </c>
      <c r="P45" s="32">
        <v>74913.337728083105</v>
      </c>
      <c r="Q45" s="32">
        <v>66984.475684305755</v>
      </c>
      <c r="R45" s="32">
        <v>65728.298368936128</v>
      </c>
      <c r="S45" s="32">
        <v>62472.406411697317</v>
      </c>
      <c r="T45" s="32">
        <v>60635.187183758986</v>
      </c>
      <c r="U45" s="32">
        <v>56343.759770721423</v>
      </c>
      <c r="V45" s="32">
        <v>53363.832843726501</v>
      </c>
      <c r="W45" s="32">
        <v>49473.562118587477</v>
      </c>
      <c r="X45" s="32">
        <v>44692.804720502245</v>
      </c>
      <c r="Y45" s="32">
        <v>38052.487503426324</v>
      </c>
      <c r="Z45" s="32">
        <v>31855.935032109363</v>
      </c>
      <c r="AA45" s="32">
        <v>26435.14604527476</v>
      </c>
      <c r="AB45" s="32">
        <v>20238.654846685346</v>
      </c>
      <c r="AC45" s="32">
        <v>18617.56921809815</v>
      </c>
      <c r="AD45" s="32">
        <v>17490.021382862167</v>
      </c>
      <c r="AE45" s="32">
        <v>14565.740303895132</v>
      </c>
    </row>
    <row r="47" spans="1:3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x14ac:dyDescent="0.35">
      <c r="A49" s="28" t="s">
        <v>132</v>
      </c>
      <c r="B49" s="28" t="s">
        <v>71</v>
      </c>
      <c r="C49" s="24">
        <v>105318.7815</v>
      </c>
      <c r="D49" s="24">
        <v>87405.841</v>
      </c>
      <c r="E49" s="24">
        <v>92487.8465</v>
      </c>
      <c r="F49" s="24">
        <v>61863.592829238878</v>
      </c>
      <c r="G49" s="24">
        <v>62627.065306448523</v>
      </c>
      <c r="H49" s="24">
        <v>60917.319774451389</v>
      </c>
      <c r="I49" s="24">
        <v>53688.910766836569</v>
      </c>
      <c r="J49" s="24">
        <v>53248.726255132395</v>
      </c>
      <c r="K49" s="24">
        <v>50591.962670983674</v>
      </c>
      <c r="L49" s="24">
        <v>51772.91009723278</v>
      </c>
      <c r="M49" s="24">
        <v>46631.732521220038</v>
      </c>
      <c r="N49" s="24">
        <v>45830.452499999999</v>
      </c>
      <c r="O49" s="24">
        <v>45880.932999999997</v>
      </c>
      <c r="P49" s="24">
        <v>43922.027799999996</v>
      </c>
      <c r="Q49" s="24">
        <v>43002.796999999999</v>
      </c>
      <c r="R49" s="24">
        <v>40664.120499999997</v>
      </c>
      <c r="S49" s="24">
        <v>37582.595000000001</v>
      </c>
      <c r="T49" s="24">
        <v>37221.644700000004</v>
      </c>
      <c r="U49" s="24">
        <v>31964.374800000001</v>
      </c>
      <c r="V49" s="24">
        <v>32461.056800000002</v>
      </c>
      <c r="W49" s="24">
        <v>33681.501499999998</v>
      </c>
      <c r="X49" s="24">
        <v>32203.7677</v>
      </c>
      <c r="Y49" s="24">
        <v>29696.450800000002</v>
      </c>
      <c r="Z49" s="24">
        <v>28654.601999999999</v>
      </c>
      <c r="AA49" s="24">
        <v>26507.105</v>
      </c>
      <c r="AB49" s="24">
        <v>27122.8505</v>
      </c>
      <c r="AC49" s="24">
        <v>15953.6847</v>
      </c>
      <c r="AD49" s="24">
        <v>0</v>
      </c>
      <c r="AE49" s="24">
        <v>0</v>
      </c>
    </row>
    <row r="50" spans="1:31" x14ac:dyDescent="0.35">
      <c r="A50" s="28" t="s">
        <v>132</v>
      </c>
      <c r="B50" s="28" t="s">
        <v>20</v>
      </c>
      <c r="C50" s="24">
        <v>4.8381737000000004E-6</v>
      </c>
      <c r="D50" s="24">
        <v>4.6200369999999994E-6</v>
      </c>
      <c r="E50" s="24">
        <v>4.4555953000000005E-6</v>
      </c>
      <c r="F50" s="24">
        <v>4.8277573999999901E-6</v>
      </c>
      <c r="G50" s="24">
        <v>4.7464565999999995E-6</v>
      </c>
      <c r="H50" s="24">
        <v>4.5299674000000002E-6</v>
      </c>
      <c r="I50" s="24">
        <v>4.6337713000000001E-6</v>
      </c>
      <c r="J50" s="24">
        <v>4.70143E-6</v>
      </c>
      <c r="K50" s="24">
        <v>4.4851633999999992E-6</v>
      </c>
      <c r="L50" s="24">
        <v>4.3357858000000002E-6</v>
      </c>
      <c r="M50" s="24">
        <v>4.1494469999999998E-6</v>
      </c>
      <c r="N50" s="24">
        <v>4.6813358000000007E-6</v>
      </c>
      <c r="O50" s="24">
        <v>4.4504623E-6</v>
      </c>
      <c r="P50" s="24">
        <v>4.5346980000000003E-6</v>
      </c>
      <c r="Q50" s="24">
        <v>4.2294133000000001E-6</v>
      </c>
      <c r="R50" s="24">
        <v>4.2186272000000001E-6</v>
      </c>
      <c r="S50" s="24">
        <v>5.6653559999999996E-6</v>
      </c>
      <c r="T50" s="24">
        <v>5.9168055000000007E-6</v>
      </c>
      <c r="U50" s="24">
        <v>6.8329293000000002E-6</v>
      </c>
      <c r="V50" s="24">
        <v>6.5756956999999895E-6</v>
      </c>
      <c r="W50" s="24">
        <v>6.6051020000000001E-6</v>
      </c>
      <c r="X50" s="24">
        <v>6.4385687E-6</v>
      </c>
      <c r="Y50" s="24">
        <v>7.440393E-6</v>
      </c>
      <c r="Z50" s="24">
        <v>6.7514339999999999E-6</v>
      </c>
      <c r="AA50" s="24">
        <v>6.7970551999999998E-6</v>
      </c>
      <c r="AB50" s="24">
        <v>7.0169843000000001E-6</v>
      </c>
      <c r="AC50" s="24">
        <v>7.8713210000000011E-6</v>
      </c>
      <c r="AD50" s="24">
        <v>1.2836283000000001E-5</v>
      </c>
      <c r="AE50" s="24">
        <v>1.2313991999999999E-5</v>
      </c>
    </row>
    <row r="51" spans="1:31" x14ac:dyDescent="0.35">
      <c r="A51" s="28" t="s">
        <v>132</v>
      </c>
      <c r="B51" s="28" t="s">
        <v>32</v>
      </c>
      <c r="C51" s="24">
        <v>3.4092698000000001</v>
      </c>
      <c r="D51" s="24">
        <v>7.1529809999999994E-7</v>
      </c>
      <c r="E51" s="24">
        <v>6.822114</v>
      </c>
      <c r="F51" s="24">
        <v>11.520284999999999</v>
      </c>
      <c r="G51" s="24">
        <v>2.1695622999999999</v>
      </c>
      <c r="H51" s="24">
        <v>10.254723</v>
      </c>
      <c r="I51" s="24">
        <v>9.0430279999999996</v>
      </c>
      <c r="J51" s="24">
        <v>12.270306</v>
      </c>
      <c r="K51" s="24">
        <v>7.5245765E-7</v>
      </c>
      <c r="L51" s="24">
        <v>2.4135789000000001</v>
      </c>
      <c r="M51" s="24">
        <v>4.0604890000000005</v>
      </c>
      <c r="N51" s="24">
        <v>13.268497999999999</v>
      </c>
      <c r="O51" s="24">
        <v>7.3610604999999998</v>
      </c>
      <c r="P51" s="24">
        <v>2.7753159999999997</v>
      </c>
      <c r="Q51" s="24">
        <v>21.225490000000001</v>
      </c>
      <c r="R51" s="24">
        <v>17.126998</v>
      </c>
      <c r="S51" s="24">
        <v>36.280483999999994</v>
      </c>
      <c r="T51" s="24">
        <v>21.036741999999997</v>
      </c>
      <c r="U51" s="24">
        <v>0</v>
      </c>
      <c r="V51" s="24">
        <v>0</v>
      </c>
      <c r="W51" s="24">
        <v>0</v>
      </c>
      <c r="X51" s="24">
        <v>0</v>
      </c>
      <c r="Y51" s="24">
        <v>0</v>
      </c>
      <c r="Z51" s="24">
        <v>0</v>
      </c>
      <c r="AA51" s="24">
        <v>0</v>
      </c>
      <c r="AB51" s="24">
        <v>0</v>
      </c>
      <c r="AC51" s="24">
        <v>0</v>
      </c>
      <c r="AD51" s="24">
        <v>0</v>
      </c>
      <c r="AE51" s="24">
        <v>0</v>
      </c>
    </row>
    <row r="52" spans="1:31" x14ac:dyDescent="0.35">
      <c r="A52" s="28" t="s">
        <v>132</v>
      </c>
      <c r="B52" s="28" t="s">
        <v>66</v>
      </c>
      <c r="C52" s="24">
        <v>0.45769535604730005</v>
      </c>
      <c r="D52" s="24">
        <v>1.8962731199999999E-5</v>
      </c>
      <c r="E52" s="24">
        <v>15.685722398725352</v>
      </c>
      <c r="F52" s="24">
        <v>4.5926672395513997</v>
      </c>
      <c r="G52" s="24">
        <v>2.2073643150000003E-5</v>
      </c>
      <c r="H52" s="24">
        <v>0.83647682961190017</v>
      </c>
      <c r="I52" s="24">
        <v>6.8170993089582996</v>
      </c>
      <c r="J52" s="24">
        <v>2.2512459100000001E-5</v>
      </c>
      <c r="K52" s="24">
        <v>2.0625656939999991E-5</v>
      </c>
      <c r="L52" s="24">
        <v>0.25045891043214003</v>
      </c>
      <c r="M52" s="24">
        <v>3.3453569219899406</v>
      </c>
      <c r="N52" s="24">
        <v>29.270841360792264</v>
      </c>
      <c r="O52" s="24">
        <v>10.64017560683544</v>
      </c>
      <c r="P52" s="24">
        <v>2.0408010599999972E-5</v>
      </c>
      <c r="Q52" s="24">
        <v>52.319480751134897</v>
      </c>
      <c r="R52" s="24">
        <v>65.601588682970601</v>
      </c>
      <c r="S52" s="24">
        <v>68.112212999048751</v>
      </c>
      <c r="T52" s="24">
        <v>58.909073451152807</v>
      </c>
      <c r="U52" s="24">
        <v>142.49166793731342</v>
      </c>
      <c r="V52" s="24">
        <v>170.13392016732811</v>
      </c>
      <c r="W52" s="24">
        <v>121.25421424162859</v>
      </c>
      <c r="X52" s="24">
        <v>32.562831584315603</v>
      </c>
      <c r="Y52" s="24">
        <v>91.846008097648507</v>
      </c>
      <c r="Z52" s="24">
        <v>270.46753652346541</v>
      </c>
      <c r="AA52" s="24">
        <v>271.26967071136653</v>
      </c>
      <c r="AB52" s="24">
        <v>118.44786426528161</v>
      </c>
      <c r="AC52" s="24">
        <v>164.17614035017866</v>
      </c>
      <c r="AD52" s="24">
        <v>2654.7377984162567</v>
      </c>
      <c r="AE52" s="24">
        <v>2498.3566382802801</v>
      </c>
    </row>
    <row r="53" spans="1:31" x14ac:dyDescent="0.35">
      <c r="A53" s="28" t="s">
        <v>132</v>
      </c>
      <c r="B53" s="28" t="s">
        <v>65</v>
      </c>
      <c r="C53" s="24">
        <v>18584.284140000003</v>
      </c>
      <c r="D53" s="24">
        <v>18009.53082</v>
      </c>
      <c r="E53" s="24">
        <v>15710.968800000001</v>
      </c>
      <c r="F53" s="24">
        <v>18582.41418</v>
      </c>
      <c r="G53" s="24">
        <v>18253.114249999999</v>
      </c>
      <c r="H53" s="24">
        <v>16601.984619999999</v>
      </c>
      <c r="I53" s="24">
        <v>16077.662709999999</v>
      </c>
      <c r="J53" s="24">
        <v>19603.229689999996</v>
      </c>
      <c r="K53" s="24">
        <v>15525.264160000001</v>
      </c>
      <c r="L53" s="24">
        <v>12763.27938</v>
      </c>
      <c r="M53" s="24">
        <v>12333.28499</v>
      </c>
      <c r="N53" s="24">
        <v>10716.4239</v>
      </c>
      <c r="O53" s="24">
        <v>12743.517460000001</v>
      </c>
      <c r="P53" s="24">
        <v>12576.521000000001</v>
      </c>
      <c r="Q53" s="24">
        <v>11469.085379999999</v>
      </c>
      <c r="R53" s="24">
        <v>11016.536099999999</v>
      </c>
      <c r="S53" s="24">
        <v>13408.62924</v>
      </c>
      <c r="T53" s="24">
        <v>10688.84691</v>
      </c>
      <c r="U53" s="24">
        <v>8799.9447600000021</v>
      </c>
      <c r="V53" s="24">
        <v>8432.9968599999993</v>
      </c>
      <c r="W53" s="24">
        <v>7393.3357800000003</v>
      </c>
      <c r="X53" s="24">
        <v>8720.8664599999993</v>
      </c>
      <c r="Y53" s="24">
        <v>8657.5540499999988</v>
      </c>
      <c r="Z53" s="24">
        <v>7836.6340139999993</v>
      </c>
      <c r="AA53" s="24">
        <v>7584.6401699999997</v>
      </c>
      <c r="AB53" s="24">
        <v>9156.5050900000024</v>
      </c>
      <c r="AC53" s="24">
        <v>7332.4156199999998</v>
      </c>
      <c r="AD53" s="24">
        <v>6047.4250099999999</v>
      </c>
      <c r="AE53" s="24">
        <v>5824.22469</v>
      </c>
    </row>
    <row r="54" spans="1:31" x14ac:dyDescent="0.35">
      <c r="A54" s="28" t="s">
        <v>132</v>
      </c>
      <c r="B54" s="28" t="s">
        <v>69</v>
      </c>
      <c r="C54" s="24">
        <v>26568.165760099466</v>
      </c>
      <c r="D54" s="24">
        <v>31829.662880098873</v>
      </c>
      <c r="E54" s="24">
        <v>26400.400040088447</v>
      </c>
      <c r="F54" s="24">
        <v>27693.083760114707</v>
      </c>
      <c r="G54" s="24">
        <v>27186.992930120407</v>
      </c>
      <c r="H54" s="24">
        <v>26621.685620115735</v>
      </c>
      <c r="I54" s="24">
        <v>25569.874310113588</v>
      </c>
      <c r="J54" s="24">
        <v>22263.288549118679</v>
      </c>
      <c r="K54" s="24">
        <v>22132.952370117455</v>
      </c>
      <c r="L54" s="24">
        <v>20211.78338610955</v>
      </c>
      <c r="M54" s="24">
        <v>21344.604780104873</v>
      </c>
      <c r="N54" s="24">
        <v>17685.44599410794</v>
      </c>
      <c r="O54" s="24">
        <v>17444.917262101058</v>
      </c>
      <c r="P54" s="24">
        <v>17014.632250128736</v>
      </c>
      <c r="Q54" s="24">
        <v>17254.445286124312</v>
      </c>
      <c r="R54" s="24">
        <v>16981.830206147013</v>
      </c>
      <c r="S54" s="24">
        <v>14787.883853347539</v>
      </c>
      <c r="T54" s="24">
        <v>13745.009964921475</v>
      </c>
      <c r="U54" s="24">
        <v>12307.887248515744</v>
      </c>
      <c r="V54" s="24">
        <v>12433.201921097589</v>
      </c>
      <c r="W54" s="24">
        <v>10586.053318425937</v>
      </c>
      <c r="X54" s="24">
        <v>9965.1389064354225</v>
      </c>
      <c r="Y54" s="24">
        <v>8034.3269046376026</v>
      </c>
      <c r="Z54" s="24">
        <v>7784.2016917291085</v>
      </c>
      <c r="AA54" s="24">
        <v>3853.842280170164</v>
      </c>
      <c r="AB54" s="24">
        <v>3328.6797734667434</v>
      </c>
      <c r="AC54" s="24">
        <v>2416.0102780005805</v>
      </c>
      <c r="AD54" s="24">
        <v>1481.5814065917959</v>
      </c>
      <c r="AE54" s="24">
        <v>503.08831488815383</v>
      </c>
    </row>
    <row r="55" spans="1:31" x14ac:dyDescent="0.35">
      <c r="A55" s="28" t="s">
        <v>132</v>
      </c>
      <c r="B55" s="28" t="s">
        <v>68</v>
      </c>
      <c r="C55" s="24">
        <v>2.5103980078891257</v>
      </c>
      <c r="D55" s="24">
        <v>2.4008160539578838</v>
      </c>
      <c r="E55" s="24">
        <v>2.3823138637857197</v>
      </c>
      <c r="F55" s="24">
        <v>2.2203120581279392</v>
      </c>
      <c r="G55" s="24">
        <v>2.0300879017756976</v>
      </c>
      <c r="H55" s="24">
        <v>2.0558472563692187</v>
      </c>
      <c r="I55" s="24">
        <v>2.0227918993905805</v>
      </c>
      <c r="J55" s="24">
        <v>1.7909488822274571</v>
      </c>
      <c r="K55" s="24">
        <v>1.795099621237088</v>
      </c>
      <c r="L55" s="24">
        <v>1.7302625300843977</v>
      </c>
      <c r="M55" s="24">
        <v>1.6961941294601994</v>
      </c>
      <c r="N55" s="24">
        <v>1.6663981571579829</v>
      </c>
      <c r="O55" s="24">
        <v>1.5339640376503949</v>
      </c>
      <c r="P55" s="24">
        <v>1.427648744089663</v>
      </c>
      <c r="Q55" s="24">
        <v>1.4366668773998093</v>
      </c>
      <c r="R55" s="24">
        <v>1.4276595504108052</v>
      </c>
      <c r="S55" s="24">
        <v>1.2690074786402119</v>
      </c>
      <c r="T55" s="24">
        <v>1.2797511753312552</v>
      </c>
      <c r="U55" s="24">
        <v>1.2661702431437518</v>
      </c>
      <c r="V55" s="24">
        <v>1.2229880017295709</v>
      </c>
      <c r="W55" s="24">
        <v>1.2262657601533598</v>
      </c>
      <c r="X55" s="24">
        <v>1.1333536262220316</v>
      </c>
      <c r="Y55" s="24">
        <v>1.038286464450948</v>
      </c>
      <c r="Z55" s="24">
        <v>0.96768275979158791</v>
      </c>
      <c r="AA55" s="24">
        <v>0.92041140500081686</v>
      </c>
      <c r="AB55" s="24">
        <v>0.830084614879674</v>
      </c>
      <c r="AC55" s="24">
        <v>3.3876469018637301</v>
      </c>
      <c r="AD55" s="24">
        <v>17.062361564</v>
      </c>
      <c r="AE55" s="24">
        <v>21.462552991999999</v>
      </c>
    </row>
    <row r="56" spans="1:31" x14ac:dyDescent="0.35">
      <c r="A56" s="28" t="s">
        <v>132</v>
      </c>
      <c r="B56" s="28" t="s">
        <v>36</v>
      </c>
      <c r="C56" s="24">
        <v>5.8000859210449902E-2</v>
      </c>
      <c r="D56" s="24">
        <v>0.10583847627975</v>
      </c>
      <c r="E56" s="24">
        <v>0.11095965492732299</v>
      </c>
      <c r="F56" s="24">
        <v>0.1663362671869599</v>
      </c>
      <c r="G56" s="24">
        <v>0.16637792678540397</v>
      </c>
      <c r="H56" s="24">
        <v>0.16790921861381297</v>
      </c>
      <c r="I56" s="24">
        <v>0.15925665588153898</v>
      </c>
      <c r="J56" s="24">
        <v>0.14317501713845701</v>
      </c>
      <c r="K56" s="24">
        <v>0.12945481626251487</v>
      </c>
      <c r="L56" s="24">
        <v>0.12737090711976798</v>
      </c>
      <c r="M56" s="24">
        <v>0.12386353528441001</v>
      </c>
      <c r="N56" s="24">
        <v>0.12282825284349999</v>
      </c>
      <c r="O56" s="24">
        <v>9.7254188288856014E-2</v>
      </c>
      <c r="P56" s="24">
        <v>9.0534279425300998E-2</v>
      </c>
      <c r="Q56" s="24">
        <v>9.1522413595950008E-2</v>
      </c>
      <c r="R56" s="24">
        <v>8.8391781084239993E-2</v>
      </c>
      <c r="S56" s="24">
        <v>7.9492710206278988E-2</v>
      </c>
      <c r="T56" s="24">
        <v>7.8437683762054997E-2</v>
      </c>
      <c r="U56" s="24">
        <v>0.2699299664</v>
      </c>
      <c r="V56" s="24">
        <v>0.25584703139999998</v>
      </c>
      <c r="W56" s="24">
        <v>0.63444703799999991</v>
      </c>
      <c r="X56" s="24">
        <v>0.58693060000000008</v>
      </c>
      <c r="Y56" s="24">
        <v>0.54081464000000001</v>
      </c>
      <c r="Z56" s="24">
        <v>0.97589624000000008</v>
      </c>
      <c r="AA56" s="24">
        <v>0.93458056999999994</v>
      </c>
      <c r="AB56" s="24">
        <v>0.85213059999999996</v>
      </c>
      <c r="AC56" s="24">
        <v>0.81471700000000002</v>
      </c>
      <c r="AD56" s="24">
        <v>1.4860271</v>
      </c>
      <c r="AE56" s="24">
        <v>1.3328809000000001</v>
      </c>
    </row>
    <row r="57" spans="1:31" x14ac:dyDescent="0.35">
      <c r="A57" s="28" t="s">
        <v>132</v>
      </c>
      <c r="B57" s="28" t="s">
        <v>73</v>
      </c>
      <c r="C57" s="24">
        <v>0</v>
      </c>
      <c r="D57" s="24">
        <v>0</v>
      </c>
      <c r="E57" s="24">
        <v>1.0916503E-8</v>
      </c>
      <c r="F57" s="24">
        <v>1.212984E-8</v>
      </c>
      <c r="G57" s="24">
        <v>1.2536198499999999E-8</v>
      </c>
      <c r="H57" s="24">
        <v>1.2694927999999999E-8</v>
      </c>
      <c r="I57" s="24">
        <v>1.4834484999999901E-8</v>
      </c>
      <c r="J57" s="24">
        <v>1.42559639999999E-8</v>
      </c>
      <c r="K57" s="24">
        <v>1.3783594999999999E-8</v>
      </c>
      <c r="L57" s="24">
        <v>1.34375289999999E-8</v>
      </c>
      <c r="M57" s="24">
        <v>1.3369045E-8</v>
      </c>
      <c r="N57" s="24">
        <v>1.8781623999999998E-8</v>
      </c>
      <c r="O57" s="24">
        <v>1.8126741999999998E-8</v>
      </c>
      <c r="P57" s="24">
        <v>2.1711878E-8</v>
      </c>
      <c r="Q57" s="24">
        <v>2.3898329999999999E-8</v>
      </c>
      <c r="R57" s="24">
        <v>2.3101761999999998E-8</v>
      </c>
      <c r="S57" s="24">
        <v>1.8271595999999999E-7</v>
      </c>
      <c r="T57" s="24">
        <v>3.9541583999999998E-2</v>
      </c>
      <c r="U57" s="24">
        <v>0.93191800000000002</v>
      </c>
      <c r="V57" s="24">
        <v>0.83894146999999997</v>
      </c>
      <c r="W57" s="24">
        <v>0.82139469999999992</v>
      </c>
      <c r="X57" s="24">
        <v>0.76398157</v>
      </c>
      <c r="Y57" s="24">
        <v>0.673095</v>
      </c>
      <c r="Z57" s="24">
        <v>0.67511389999999993</v>
      </c>
      <c r="AA57" s="24">
        <v>0.95919739999999998</v>
      </c>
      <c r="AB57" s="24">
        <v>0.89625329999999992</v>
      </c>
      <c r="AC57" s="24">
        <v>1.2054733000000002</v>
      </c>
      <c r="AD57" s="24">
        <v>2.5214004000000001</v>
      </c>
      <c r="AE57" s="24">
        <v>2.2509657999999999</v>
      </c>
    </row>
    <row r="58" spans="1:31" x14ac:dyDescent="0.35">
      <c r="A58" s="28" t="s">
        <v>132</v>
      </c>
      <c r="B58" s="28" t="s">
        <v>56</v>
      </c>
      <c r="C58" s="24">
        <v>1.4607424999999999E-2</v>
      </c>
      <c r="D58" s="24">
        <v>2.6104436399999899E-2</v>
      </c>
      <c r="E58" s="24">
        <v>3.3090180199999999E-2</v>
      </c>
      <c r="F58" s="24">
        <v>6.7360295499999986E-2</v>
      </c>
      <c r="G58" s="24">
        <v>9.491619250000001E-2</v>
      </c>
      <c r="H58" s="24">
        <v>0.113084742</v>
      </c>
      <c r="I58" s="24">
        <v>0.13415166399999998</v>
      </c>
      <c r="J58" s="24">
        <v>0.14093977200000002</v>
      </c>
      <c r="K58" s="24">
        <v>0.153093644</v>
      </c>
      <c r="L58" s="24">
        <v>0.16477956569999999</v>
      </c>
      <c r="M58" s="24">
        <v>0.21271380399999998</v>
      </c>
      <c r="N58" s="24">
        <v>0.25111187299999999</v>
      </c>
      <c r="O58" s="24">
        <v>0.27791565899999998</v>
      </c>
      <c r="P58" s="24">
        <v>0.28970507399999995</v>
      </c>
      <c r="Q58" s="24">
        <v>0.29411811100000002</v>
      </c>
      <c r="R58" s="24">
        <v>0.29031764099999902</v>
      </c>
      <c r="S58" s="24">
        <v>0.28082071999999897</v>
      </c>
      <c r="T58" s="24">
        <v>0.28644328000000002</v>
      </c>
      <c r="U58" s="24">
        <v>0.25756964199999904</v>
      </c>
      <c r="V58" s="24">
        <v>0.25368712599999999</v>
      </c>
      <c r="W58" s="24">
        <v>0.218372029</v>
      </c>
      <c r="X58" s="24">
        <v>0.21731193300000001</v>
      </c>
      <c r="Y58" s="24">
        <v>0.20430715359999996</v>
      </c>
      <c r="Z58" s="24">
        <v>0.19814077669999999</v>
      </c>
      <c r="AA58" s="24">
        <v>0.19579916340000003</v>
      </c>
      <c r="AB58" s="24">
        <v>0.18745325029999999</v>
      </c>
      <c r="AC58" s="24">
        <v>0.18163863399999999</v>
      </c>
      <c r="AD58" s="24">
        <v>0.13565234489999997</v>
      </c>
      <c r="AE58" s="24">
        <v>0.11515887579999999</v>
      </c>
    </row>
    <row r="59" spans="1:31" x14ac:dyDescent="0.35">
      <c r="A59" s="31" t="s">
        <v>138</v>
      </c>
      <c r="B59" s="31"/>
      <c r="C59" s="32">
        <v>150477.60876810158</v>
      </c>
      <c r="D59" s="32">
        <v>137247.43554045091</v>
      </c>
      <c r="E59" s="32">
        <v>134624.10549480654</v>
      </c>
      <c r="F59" s="32">
        <v>108157.42403847902</v>
      </c>
      <c r="G59" s="32">
        <v>108071.3721635908</v>
      </c>
      <c r="H59" s="32">
        <v>104154.13706618307</v>
      </c>
      <c r="I59" s="32">
        <v>95354.330710792288</v>
      </c>
      <c r="J59" s="32">
        <v>95129.305776347188</v>
      </c>
      <c r="K59" s="32">
        <v>88251.974326585652</v>
      </c>
      <c r="L59" s="32">
        <v>84752.367168018638</v>
      </c>
      <c r="M59" s="32">
        <v>80318.724335525811</v>
      </c>
      <c r="N59" s="32">
        <v>74276.528136307228</v>
      </c>
      <c r="O59" s="32">
        <v>76088.902926696013</v>
      </c>
      <c r="P59" s="32">
        <v>73517.38403981553</v>
      </c>
      <c r="Q59" s="32">
        <v>71801.309307982257</v>
      </c>
      <c r="R59" s="32">
        <v>68746.643056599016</v>
      </c>
      <c r="S59" s="32">
        <v>65884.769803490592</v>
      </c>
      <c r="T59" s="32">
        <v>61736.727147464771</v>
      </c>
      <c r="U59" s="32">
        <v>53215.964653529132</v>
      </c>
      <c r="V59" s="32">
        <v>53498.612495842339</v>
      </c>
      <c r="W59" s="32">
        <v>51783.371085032821</v>
      </c>
      <c r="X59" s="32">
        <v>50923.469258084529</v>
      </c>
      <c r="Y59" s="32">
        <v>46481.216056640093</v>
      </c>
      <c r="Z59" s="32">
        <v>44546.872931763806</v>
      </c>
      <c r="AA59" s="32">
        <v>38217.777539083589</v>
      </c>
      <c r="AB59" s="32">
        <v>39727.313319363886</v>
      </c>
      <c r="AC59" s="32">
        <v>25869.674393123943</v>
      </c>
      <c r="AD59" s="32">
        <v>10200.806589408336</v>
      </c>
      <c r="AE59" s="32">
        <v>8847.1322084744243</v>
      </c>
    </row>
    <row r="61" spans="1:3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x14ac:dyDescent="0.35">
      <c r="A64" s="28" t="s">
        <v>133</v>
      </c>
      <c r="B64" s="28" t="s">
        <v>20</v>
      </c>
      <c r="C64" s="24">
        <v>7846.8400046872403</v>
      </c>
      <c r="D64" s="24">
        <v>7536.0435045053964</v>
      </c>
      <c r="E64" s="24">
        <v>3022.1608055157067</v>
      </c>
      <c r="F64" s="24">
        <v>2842.4458052594678</v>
      </c>
      <c r="G64" s="24">
        <v>2718.4312052065388</v>
      </c>
      <c r="H64" s="24">
        <v>2628.5105049372237</v>
      </c>
      <c r="I64" s="24">
        <v>2526.2060048637418</v>
      </c>
      <c r="J64" s="24">
        <v>2450.0372051095251</v>
      </c>
      <c r="K64" s="24">
        <v>2347.4460048708024</v>
      </c>
      <c r="L64" s="24">
        <v>2257.8420047199088</v>
      </c>
      <c r="M64" s="24">
        <v>2173.4568044949401</v>
      </c>
      <c r="N64" s="24">
        <v>2085.315405236162</v>
      </c>
      <c r="O64" s="24">
        <v>2030.1298049450209</v>
      </c>
      <c r="P64" s="24">
        <v>1942.333105242493</v>
      </c>
      <c r="Q64" s="24">
        <v>1881.3425048343563</v>
      </c>
      <c r="R64" s="24">
        <v>1794.6875049866014</v>
      </c>
      <c r="S64" s="24">
        <v>6.3103829999999999E-6</v>
      </c>
      <c r="T64" s="24">
        <v>6.7948999999999898E-6</v>
      </c>
      <c r="U64" s="24">
        <v>7.9062200000000003E-6</v>
      </c>
      <c r="V64" s="24">
        <v>7.8935680000000009E-6</v>
      </c>
      <c r="W64" s="24">
        <v>8.0216359999999997E-6</v>
      </c>
      <c r="X64" s="24">
        <v>7.8607629999999998E-6</v>
      </c>
      <c r="Y64" s="24">
        <v>9.8473495000000001E-6</v>
      </c>
      <c r="Z64" s="24">
        <v>8.8426039999999999E-6</v>
      </c>
      <c r="AA64" s="24">
        <v>9.0378860000000004E-6</v>
      </c>
      <c r="AB64" s="24">
        <v>9.3549359999999993E-6</v>
      </c>
      <c r="AC64" s="24">
        <v>9.4164330000000004E-6</v>
      </c>
      <c r="AD64" s="24">
        <v>1.1853562000000001E-5</v>
      </c>
      <c r="AE64" s="24">
        <v>1.1242940999999999E-5</v>
      </c>
    </row>
    <row r="65" spans="1:31" x14ac:dyDescent="0.35">
      <c r="A65" s="28" t="s">
        <v>133</v>
      </c>
      <c r="B65" s="28" t="s">
        <v>32</v>
      </c>
      <c r="C65" s="24">
        <v>1410.5973999999999</v>
      </c>
      <c r="D65" s="24">
        <v>1413.5438999999999</v>
      </c>
      <c r="E65" s="24">
        <v>1270.739</v>
      </c>
      <c r="F65" s="24">
        <v>164.58510000000001</v>
      </c>
      <c r="G65" s="24">
        <v>155.97089000000003</v>
      </c>
      <c r="H65" s="24">
        <v>150.76733999999999</v>
      </c>
      <c r="I65" s="24">
        <v>144.16077999999999</v>
      </c>
      <c r="J65" s="24">
        <v>141.24216000000001</v>
      </c>
      <c r="K65" s="24">
        <v>134.08798000000002</v>
      </c>
      <c r="L65" s="24">
        <v>129.68360000000001</v>
      </c>
      <c r="M65" s="24">
        <v>124.56989999999999</v>
      </c>
      <c r="N65" s="24">
        <v>119.27124999999999</v>
      </c>
      <c r="O65" s="24">
        <v>117.22308</v>
      </c>
      <c r="P65" s="24">
        <v>110.72738000000001</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x14ac:dyDescent="0.35">
      <c r="A66" s="28" t="s">
        <v>133</v>
      </c>
      <c r="B66" s="28" t="s">
        <v>66</v>
      </c>
      <c r="C66" s="24">
        <v>250.89109722540695</v>
      </c>
      <c r="D66" s="24">
        <v>146.99447508141358</v>
      </c>
      <c r="E66" s="24">
        <v>640.00623608973592</v>
      </c>
      <c r="F66" s="24">
        <v>66.3001862574786</v>
      </c>
      <c r="G66" s="24">
        <v>37.68506313775427</v>
      </c>
      <c r="H66" s="24">
        <v>78.810379257806545</v>
      </c>
      <c r="I66" s="24">
        <v>48.616893239151402</v>
      </c>
      <c r="J66" s="24">
        <v>100.82617386777048</v>
      </c>
      <c r="K66" s="24">
        <v>4.3769187339999979E-5</v>
      </c>
      <c r="L66" s="24">
        <v>15.124042974369202</v>
      </c>
      <c r="M66" s="24">
        <v>14.572477238895399</v>
      </c>
      <c r="N66" s="24">
        <v>76.658281212695016</v>
      </c>
      <c r="O66" s="24">
        <v>30.932781811403132</v>
      </c>
      <c r="P66" s="24">
        <v>29.21985465154825</v>
      </c>
      <c r="Q66" s="24">
        <v>214.88869832822454</v>
      </c>
      <c r="R66" s="24">
        <v>172.45869752851212</v>
      </c>
      <c r="S66" s="24">
        <v>526.14292484230555</v>
      </c>
      <c r="T66" s="24">
        <v>1040.7473851307038</v>
      </c>
      <c r="U66" s="24">
        <v>2214.4367093701571</v>
      </c>
      <c r="V66" s="24">
        <v>2750.6879440147327</v>
      </c>
      <c r="W66" s="24">
        <v>1588.9582548567225</v>
      </c>
      <c r="X66" s="24">
        <v>1579.4016793944045</v>
      </c>
      <c r="Y66" s="24">
        <v>3745.0488261690234</v>
      </c>
      <c r="Z66" s="24">
        <v>292.72849353367849</v>
      </c>
      <c r="AA66" s="24">
        <v>252.06661135177799</v>
      </c>
      <c r="AB66" s="24">
        <v>325.05436974513151</v>
      </c>
      <c r="AC66" s="24">
        <v>595.63643076528899</v>
      </c>
      <c r="AD66" s="24">
        <v>1145.9448373244172</v>
      </c>
      <c r="AE66" s="24">
        <v>1032.8323743595977</v>
      </c>
    </row>
    <row r="67" spans="1:3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x14ac:dyDescent="0.35">
      <c r="A68" s="28" t="s">
        <v>133</v>
      </c>
      <c r="B68" s="28" t="s">
        <v>69</v>
      </c>
      <c r="C68" s="24">
        <v>15467.286340194854</v>
      </c>
      <c r="D68" s="24">
        <v>16366.480620192904</v>
      </c>
      <c r="E68" s="24">
        <v>14129.056220219627</v>
      </c>
      <c r="F68" s="24">
        <v>15904.534390234772</v>
      </c>
      <c r="G68" s="24">
        <v>15021.363960226496</v>
      </c>
      <c r="H68" s="24">
        <v>15998.934470235832</v>
      </c>
      <c r="I68" s="24">
        <v>15342.756450228982</v>
      </c>
      <c r="J68" s="24">
        <v>13742.158170248071</v>
      </c>
      <c r="K68" s="24">
        <v>12865.33374024122</v>
      </c>
      <c r="L68" s="24">
        <v>11921.635980227431</v>
      </c>
      <c r="M68" s="24">
        <v>11505.243090216198</v>
      </c>
      <c r="N68" s="24">
        <v>9877.5209602377236</v>
      </c>
      <c r="O68" s="24">
        <v>9293.1285702257483</v>
      </c>
      <c r="P68" s="24">
        <v>8625.6078802544853</v>
      </c>
      <c r="Q68" s="24">
        <v>8294.7782942671492</v>
      </c>
      <c r="R68" s="24">
        <v>7324.3772855386624</v>
      </c>
      <c r="S68" s="24">
        <v>6484.9967318658428</v>
      </c>
      <c r="T68" s="24">
        <v>5651.158854599119</v>
      </c>
      <c r="U68" s="24">
        <v>4211.8417470716877</v>
      </c>
      <c r="V68" s="24">
        <v>4032.8466472716223</v>
      </c>
      <c r="W68" s="24">
        <v>3710.5733833163117</v>
      </c>
      <c r="X68" s="24">
        <v>3484.3051107017754</v>
      </c>
      <c r="Y68" s="24">
        <v>2361.0210168831472</v>
      </c>
      <c r="Z68" s="24">
        <v>2750.9426722417261</v>
      </c>
      <c r="AA68" s="24">
        <v>1637.9772086605951</v>
      </c>
      <c r="AB68" s="24">
        <v>1399.5786264312553</v>
      </c>
      <c r="AC68" s="24">
        <v>1158.3401722665242</v>
      </c>
      <c r="AD68" s="24">
        <v>805.28392577774787</v>
      </c>
      <c r="AE68" s="24">
        <v>657.57798740023088</v>
      </c>
    </row>
    <row r="69" spans="1:31" x14ac:dyDescent="0.35">
      <c r="A69" s="28" t="s">
        <v>133</v>
      </c>
      <c r="B69" s="28" t="s">
        <v>68</v>
      </c>
      <c r="C69" s="24">
        <v>0.89261962468967371</v>
      </c>
      <c r="D69" s="24">
        <v>1.0037233386202196</v>
      </c>
      <c r="E69" s="24">
        <v>0.96442205776110279</v>
      </c>
      <c r="F69" s="24">
        <v>0.90304499112949066</v>
      </c>
      <c r="G69" s="24">
        <v>0.84826975910976288</v>
      </c>
      <c r="H69" s="24">
        <v>0.83670147683642615</v>
      </c>
      <c r="I69" s="24">
        <v>0.83107009109275432</v>
      </c>
      <c r="J69" s="24">
        <v>0.75989850260542258</v>
      </c>
      <c r="K69" s="24">
        <v>0.76231301461118239</v>
      </c>
      <c r="L69" s="24">
        <v>0.73707381989218379</v>
      </c>
      <c r="M69" s="24">
        <v>0.71831195733733844</v>
      </c>
      <c r="N69" s="24">
        <v>0.69859662803388867</v>
      </c>
      <c r="O69" s="24">
        <v>0.64223291263357052</v>
      </c>
      <c r="P69" s="24">
        <v>0.60579076526691322</v>
      </c>
      <c r="Q69" s="24">
        <v>0.59340113375814729</v>
      </c>
      <c r="R69" s="24">
        <v>0.5925609762973979</v>
      </c>
      <c r="S69" s="24">
        <v>0.54060989251557745</v>
      </c>
      <c r="T69" s="24">
        <v>0.54393708284292208</v>
      </c>
      <c r="U69" s="24">
        <v>0.53098405905634416</v>
      </c>
      <c r="V69" s="24">
        <v>0.51303250286676216</v>
      </c>
      <c r="W69" s="24">
        <v>0.50274830813825899</v>
      </c>
      <c r="X69" s="24">
        <v>0.90429409856637311</v>
      </c>
      <c r="Y69" s="24">
        <v>4.1571873811447357</v>
      </c>
      <c r="Z69" s="24">
        <v>3.9921362642918061</v>
      </c>
      <c r="AA69" s="24">
        <v>5.3077194226759019</v>
      </c>
      <c r="AB69" s="24">
        <v>4.6298701033779608</v>
      </c>
      <c r="AC69" s="24">
        <v>6.5572895151083257</v>
      </c>
      <c r="AD69" s="24">
        <v>6.733366845805195</v>
      </c>
      <c r="AE69" s="24">
        <v>6.5387704923433221</v>
      </c>
    </row>
    <row r="70" spans="1:31" x14ac:dyDescent="0.35">
      <c r="A70" s="28" t="s">
        <v>133</v>
      </c>
      <c r="B70" s="28" t="s">
        <v>36</v>
      </c>
      <c r="C70" s="24">
        <v>8.0537718047893891E-2</v>
      </c>
      <c r="D70" s="24">
        <v>7.2011682839987004E-2</v>
      </c>
      <c r="E70" s="24">
        <v>9.1802866912583991E-2</v>
      </c>
      <c r="F70" s="24">
        <v>9.4318039882738999E-2</v>
      </c>
      <c r="G70" s="24">
        <v>9.5649937177346003E-2</v>
      </c>
      <c r="H70" s="24">
        <v>9.4482379484628509E-2</v>
      </c>
      <c r="I70" s="24">
        <v>8.951900666975901E-2</v>
      </c>
      <c r="J70" s="24">
        <v>8.2790811578590001E-2</v>
      </c>
      <c r="K70" s="24">
        <v>7.1665166424630403E-2</v>
      </c>
      <c r="L70" s="24">
        <v>7.0723487124597001E-2</v>
      </c>
      <c r="M70" s="24">
        <v>6.67781064445159E-2</v>
      </c>
      <c r="N70" s="24">
        <v>6.4357858090184003E-2</v>
      </c>
      <c r="O70" s="24">
        <v>6.3378043019107003E-2</v>
      </c>
      <c r="P70" s="24">
        <v>4.8433884391362002E-2</v>
      </c>
      <c r="Q70" s="24">
        <v>4.6552805948773E-2</v>
      </c>
      <c r="R70" s="24">
        <v>4.5221026472459999E-2</v>
      </c>
      <c r="S70" s="24">
        <v>4.3464510128724002E-2</v>
      </c>
      <c r="T70" s="24">
        <v>4.2310749494369998E-2</v>
      </c>
      <c r="U70" s="24">
        <v>3.8808334981639998E-2</v>
      </c>
      <c r="V70" s="24">
        <v>3.5461687030169997E-2</v>
      </c>
      <c r="W70" s="24">
        <v>0.78635312800000012</v>
      </c>
      <c r="X70" s="24">
        <v>0.754131353</v>
      </c>
      <c r="Y70" s="24">
        <v>0.725588393</v>
      </c>
      <c r="Z70" s="24">
        <v>0.91867699299999905</v>
      </c>
      <c r="AA70" s="24">
        <v>0.9034547140000001</v>
      </c>
      <c r="AB70" s="24">
        <v>0.85062645199999998</v>
      </c>
      <c r="AC70" s="24">
        <v>0.815939368</v>
      </c>
      <c r="AD70" s="24">
        <v>0.74964460999999993</v>
      </c>
      <c r="AE70" s="24">
        <v>0.64680358400000004</v>
      </c>
    </row>
    <row r="71" spans="1:31" x14ac:dyDescent="0.35">
      <c r="A71" s="28" t="s">
        <v>133</v>
      </c>
      <c r="B71" s="28" t="s">
        <v>73</v>
      </c>
      <c r="C71" s="24">
        <v>0</v>
      </c>
      <c r="D71" s="24">
        <v>0</v>
      </c>
      <c r="E71" s="24">
        <v>9.0969840000000002E-9</v>
      </c>
      <c r="F71" s="24">
        <v>8.336015500000001E-9</v>
      </c>
      <c r="G71" s="24">
        <v>7.8759659999999913E-9</v>
      </c>
      <c r="H71" s="24">
        <v>7.8842529999999992E-9</v>
      </c>
      <c r="I71" s="24">
        <v>7.9402800000000002E-9</v>
      </c>
      <c r="J71" s="24">
        <v>8.0284379999999998E-9</v>
      </c>
      <c r="K71" s="24">
        <v>7.7671740000000002E-9</v>
      </c>
      <c r="L71" s="24">
        <v>7.6786549999999997E-9</v>
      </c>
      <c r="M71" s="24">
        <v>7.7296780000000003E-9</v>
      </c>
      <c r="N71" s="24">
        <v>9.3566579999999992E-9</v>
      </c>
      <c r="O71" s="24">
        <v>9.07931199999999E-9</v>
      </c>
      <c r="P71" s="24">
        <v>9.3996204999999996E-9</v>
      </c>
      <c r="Q71" s="24">
        <v>1.0521607999999999E-8</v>
      </c>
      <c r="R71" s="24">
        <v>1.5912680999999999E-8</v>
      </c>
      <c r="S71" s="24">
        <v>1.5095179999999899E-8</v>
      </c>
      <c r="T71" s="24">
        <v>1.4732690999999898E-8</v>
      </c>
      <c r="U71" s="24">
        <v>1.5619204999999899E-8</v>
      </c>
      <c r="V71" s="24">
        <v>1.506387E-8</v>
      </c>
      <c r="W71" s="24">
        <v>1.6930582E-8</v>
      </c>
      <c r="X71" s="24">
        <v>1.598586E-8</v>
      </c>
      <c r="Y71" s="24">
        <v>1.5235564000000002E-8</v>
      </c>
      <c r="Z71" s="24">
        <v>1.8357462999999999E-8</v>
      </c>
      <c r="AA71" s="24">
        <v>1.9898421999999999E-8</v>
      </c>
      <c r="AB71" s="24">
        <v>1.8724577000000001E-8</v>
      </c>
      <c r="AC71" s="24">
        <v>1.8930188000000002E-8</v>
      </c>
      <c r="AD71" s="24">
        <v>1.8414668E-8</v>
      </c>
      <c r="AE71" s="24">
        <v>1.7756653E-8</v>
      </c>
    </row>
    <row r="72" spans="1:31" x14ac:dyDescent="0.35">
      <c r="A72" s="28" t="s">
        <v>133</v>
      </c>
      <c r="B72" s="28" t="s">
        <v>56</v>
      </c>
      <c r="C72" s="24">
        <v>2.3586210539999999E-2</v>
      </c>
      <c r="D72" s="24">
        <v>3.5933034429999997E-2</v>
      </c>
      <c r="E72" s="24">
        <v>5.5012116299999997E-2</v>
      </c>
      <c r="F72" s="24">
        <v>6.6911291599999992E-2</v>
      </c>
      <c r="G72" s="24">
        <v>8.2478890799999996E-2</v>
      </c>
      <c r="H72" s="24">
        <v>9.4543519999999895E-2</v>
      </c>
      <c r="I72" s="24">
        <v>0.10724616499999999</v>
      </c>
      <c r="J72" s="24">
        <v>0.11360730449999999</v>
      </c>
      <c r="K72" s="24">
        <v>0.115047953699999</v>
      </c>
      <c r="L72" s="24">
        <v>0.1191154706</v>
      </c>
      <c r="M72" s="24">
        <v>0.11973812999999899</v>
      </c>
      <c r="N72" s="24">
        <v>0.12358390599999899</v>
      </c>
      <c r="O72" s="24">
        <v>0.12744700949999999</v>
      </c>
      <c r="P72" s="24">
        <v>0.129138421</v>
      </c>
      <c r="Q72" s="24">
        <v>0.1293241017</v>
      </c>
      <c r="R72" s="24">
        <v>0.13072087360000001</v>
      </c>
      <c r="S72" s="24">
        <v>0.13374991400000003</v>
      </c>
      <c r="T72" s="24">
        <v>0.13428205669999999</v>
      </c>
      <c r="U72" s="24">
        <v>0.12638517749999997</v>
      </c>
      <c r="V72" s="24">
        <v>0.12376840929999999</v>
      </c>
      <c r="W72" s="24">
        <v>9.3043380600000003E-2</v>
      </c>
      <c r="X72" s="24">
        <v>9.2973846299999996E-2</v>
      </c>
      <c r="Y72" s="24">
        <v>9.168619489999999E-2</v>
      </c>
      <c r="Z72" s="24">
        <v>8.9666996500000012E-2</v>
      </c>
      <c r="AA72" s="24">
        <v>9.3292380600000002E-2</v>
      </c>
      <c r="AB72" s="24">
        <v>8.9684192100000004E-2</v>
      </c>
      <c r="AC72" s="24">
        <v>8.9843420600000001E-2</v>
      </c>
      <c r="AD72" s="24">
        <v>7.3666829699999908E-2</v>
      </c>
      <c r="AE72" s="24">
        <v>5.88935352E-2</v>
      </c>
    </row>
    <row r="73" spans="1:31" x14ac:dyDescent="0.35">
      <c r="A73" s="31" t="s">
        <v>138</v>
      </c>
      <c r="B73" s="31"/>
      <c r="C73" s="32">
        <v>24976.507461732192</v>
      </c>
      <c r="D73" s="32">
        <v>25464.066223118334</v>
      </c>
      <c r="E73" s="32">
        <v>19062.92668388283</v>
      </c>
      <c r="F73" s="32">
        <v>18978.76852674285</v>
      </c>
      <c r="G73" s="32">
        <v>17934.299388329899</v>
      </c>
      <c r="H73" s="32">
        <v>18857.859395907701</v>
      </c>
      <c r="I73" s="32">
        <v>18062.571198422967</v>
      </c>
      <c r="J73" s="32">
        <v>16435.023607727973</v>
      </c>
      <c r="K73" s="32">
        <v>15347.630081895821</v>
      </c>
      <c r="L73" s="32">
        <v>14325.0227017416</v>
      </c>
      <c r="M73" s="32">
        <v>13818.560583907371</v>
      </c>
      <c r="N73" s="32">
        <v>12159.464493314614</v>
      </c>
      <c r="O73" s="32">
        <v>11472.056469894806</v>
      </c>
      <c r="P73" s="32">
        <v>10708.494010913793</v>
      </c>
      <c r="Q73" s="32">
        <v>10391.602898563488</v>
      </c>
      <c r="R73" s="32">
        <v>9292.1160490300736</v>
      </c>
      <c r="S73" s="32">
        <v>7011.6802729110477</v>
      </c>
      <c r="T73" s="32">
        <v>6692.4501836075651</v>
      </c>
      <c r="U73" s="32">
        <v>6426.8094484071207</v>
      </c>
      <c r="V73" s="32">
        <v>6784.0476316827899</v>
      </c>
      <c r="W73" s="32">
        <v>5300.0343945028089</v>
      </c>
      <c r="X73" s="32">
        <v>5064.6110920555093</v>
      </c>
      <c r="Y73" s="32">
        <v>6110.2270402806644</v>
      </c>
      <c r="Z73" s="32">
        <v>3047.6633108823003</v>
      </c>
      <c r="AA73" s="32">
        <v>1895.3515484729351</v>
      </c>
      <c r="AB73" s="32">
        <v>1729.2628756347008</v>
      </c>
      <c r="AC73" s="32">
        <v>1760.5339019633545</v>
      </c>
      <c r="AD73" s="32">
        <v>1957.9621418015324</v>
      </c>
      <c r="AE73" s="32">
        <v>1696.9491434951128</v>
      </c>
    </row>
    <row r="75" spans="1:3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x14ac:dyDescent="0.35">
      <c r="A78" s="28" t="s">
        <v>134</v>
      </c>
      <c r="B78" s="28" t="s">
        <v>20</v>
      </c>
      <c r="C78" s="24">
        <v>4.3096505E-6</v>
      </c>
      <c r="D78" s="24">
        <v>4.1246369999999998E-6</v>
      </c>
      <c r="E78" s="24">
        <v>3.9806929999999897E-6</v>
      </c>
      <c r="F78" s="24">
        <v>3.8279103999999897E-6</v>
      </c>
      <c r="G78" s="24">
        <v>3.6871703000000003E-6</v>
      </c>
      <c r="H78" s="24">
        <v>3.5696370000000001E-6</v>
      </c>
      <c r="I78" s="24">
        <v>3.4902096000000002E-6</v>
      </c>
      <c r="J78" s="24">
        <v>3.4500974999999996E-6</v>
      </c>
      <c r="K78" s="24">
        <v>3.4224289999999998E-6</v>
      </c>
      <c r="L78" s="24">
        <v>3.3778201000000002E-6</v>
      </c>
      <c r="M78" s="24">
        <v>3.33904E-6</v>
      </c>
      <c r="N78" s="24">
        <v>3.3169358999999997E-6</v>
      </c>
      <c r="O78" s="24">
        <v>3.3022837999999998E-6</v>
      </c>
      <c r="P78" s="24">
        <v>3.2619117000000001E-6</v>
      </c>
      <c r="Q78" s="24">
        <v>3.2392112000000002E-6</v>
      </c>
      <c r="R78" s="24">
        <v>3.2145786E-6</v>
      </c>
      <c r="S78" s="24">
        <v>3.2187637E-6</v>
      </c>
      <c r="T78" s="24">
        <v>3.2106095E-6</v>
      </c>
      <c r="U78" s="24">
        <v>3.2194324000000003E-6</v>
      </c>
      <c r="V78" s="24">
        <v>3.1949469999999999E-6</v>
      </c>
      <c r="W78" s="24">
        <v>3.2005547999999998E-6</v>
      </c>
      <c r="X78" s="24">
        <v>3.1981104999999999E-6</v>
      </c>
      <c r="Y78" s="24">
        <v>3.1958748999999998E-6</v>
      </c>
      <c r="Z78" s="24">
        <v>3.1846404999999999E-6</v>
      </c>
      <c r="AA78" s="24">
        <v>3.1767618000000001E-6</v>
      </c>
      <c r="AB78" s="24">
        <v>3.1810643E-6</v>
      </c>
      <c r="AC78" s="24">
        <v>3.18220419999999E-6</v>
      </c>
      <c r="AD78" s="24">
        <v>3.1682147999999897E-6</v>
      </c>
      <c r="AE78" s="24">
        <v>3.1625416999999999E-6</v>
      </c>
    </row>
    <row r="79" spans="1:3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x14ac:dyDescent="0.35">
      <c r="A80" s="28" t="s">
        <v>134</v>
      </c>
      <c r="B80" s="28" t="s">
        <v>66</v>
      </c>
      <c r="C80" s="24">
        <v>5.5593108999999911E-6</v>
      </c>
      <c r="D80" s="24">
        <v>5.21778899999999E-6</v>
      </c>
      <c r="E80" s="24">
        <v>4.9344022400000002E-6</v>
      </c>
      <c r="F80" s="24">
        <v>4.7870357399999997E-6</v>
      </c>
      <c r="G80" s="24">
        <v>4.6110986999999997E-6</v>
      </c>
      <c r="H80" s="24">
        <v>4.6287170400000002E-6</v>
      </c>
      <c r="I80" s="24">
        <v>4.5634744500000007E-6</v>
      </c>
      <c r="J80" s="24">
        <v>4.5338889999999998E-6</v>
      </c>
      <c r="K80" s="24">
        <v>4.5497693000000001E-6</v>
      </c>
      <c r="L80" s="24">
        <v>4.4621555000000002E-6</v>
      </c>
      <c r="M80" s="24">
        <v>4.3777152999999903E-6</v>
      </c>
      <c r="N80" s="24">
        <v>4.3555428299999989E-6</v>
      </c>
      <c r="O80" s="24">
        <v>4.355631299999999E-6</v>
      </c>
      <c r="P80" s="24">
        <v>4.2828066400000003E-6</v>
      </c>
      <c r="Q80" s="24">
        <v>4.241716499999998E-6</v>
      </c>
      <c r="R80" s="24">
        <v>4.1894725999999898E-6</v>
      </c>
      <c r="S80" s="24">
        <v>4.2407693499999993E-6</v>
      </c>
      <c r="T80" s="24">
        <v>4.1429235999999896E-6</v>
      </c>
      <c r="U80" s="24">
        <v>4.1539535500000007E-6</v>
      </c>
      <c r="V80" s="24">
        <v>2.7442104699999996E-6</v>
      </c>
      <c r="W80" s="24">
        <v>2.7460715399999999E-6</v>
      </c>
      <c r="X80" s="24">
        <v>2.7750473999999997E-6</v>
      </c>
      <c r="Y80" s="24">
        <v>2.7138497E-6</v>
      </c>
      <c r="Z80" s="24">
        <v>2.716693499999999E-6</v>
      </c>
      <c r="AA80" s="24">
        <v>2.67999055E-6</v>
      </c>
      <c r="AB80" s="24">
        <v>2.7411474699999999E-6</v>
      </c>
      <c r="AC80" s="24">
        <v>2.7328967299999991E-6</v>
      </c>
      <c r="AD80" s="24">
        <v>2.7409866499999997E-6</v>
      </c>
      <c r="AE80" s="24">
        <v>2.6910265999999997E-6</v>
      </c>
    </row>
    <row r="81" spans="1:31" x14ac:dyDescent="0.35">
      <c r="A81" s="28" t="s">
        <v>134</v>
      </c>
      <c r="B81" s="28" t="s">
        <v>65</v>
      </c>
      <c r="C81" s="24">
        <v>53008.513049999994</v>
      </c>
      <c r="D81" s="24">
        <v>50461.789159999993</v>
      </c>
      <c r="E81" s="24">
        <v>48745.123599999999</v>
      </c>
      <c r="F81" s="24">
        <v>59418.809049999996</v>
      </c>
      <c r="G81" s="24">
        <v>56160.341799999995</v>
      </c>
      <c r="H81" s="24">
        <v>33435.765201104303</v>
      </c>
      <c r="I81" s="24">
        <v>28591.582778176598</v>
      </c>
      <c r="J81" s="24">
        <v>27560.830429286001</v>
      </c>
      <c r="K81" s="24">
        <v>24307.537643412299</v>
      </c>
      <c r="L81" s="24">
        <v>22327.011090726206</v>
      </c>
      <c r="M81" s="24">
        <v>17156.426742800599</v>
      </c>
      <c r="N81" s="24">
        <v>17505.8193603402</v>
      </c>
      <c r="O81" s="24">
        <v>15951.234017741699</v>
      </c>
      <c r="P81" s="24">
        <v>13993.417188559002</v>
      </c>
      <c r="Q81" s="24">
        <v>12471.043112181298</v>
      </c>
      <c r="R81" s="24">
        <v>10684.173156958001</v>
      </c>
      <c r="S81" s="24">
        <v>11594.141771453298</v>
      </c>
      <c r="T81" s="24">
        <v>10437.830895242598</v>
      </c>
      <c r="U81" s="24">
        <v>10492.713003618901</v>
      </c>
      <c r="V81" s="24">
        <v>8672.1888250106003</v>
      </c>
      <c r="W81" s="24">
        <v>9461.4543592505015</v>
      </c>
      <c r="X81" s="24">
        <v>8736.756970542001</v>
      </c>
      <c r="Y81" s="24">
        <v>7741.0185956085497</v>
      </c>
      <c r="Z81" s="24">
        <v>7553.1570965498504</v>
      </c>
      <c r="AA81" s="24">
        <v>6496.6324310253403</v>
      </c>
      <c r="AB81" s="24">
        <v>7227.721727013899</v>
      </c>
      <c r="AC81" s="24">
        <v>6043.8592069085998</v>
      </c>
      <c r="AD81" s="24">
        <v>5685.8528847437992</v>
      </c>
      <c r="AE81" s="24">
        <v>5085.5367172720016</v>
      </c>
    </row>
    <row r="82" spans="1:31" x14ac:dyDescent="0.35">
      <c r="A82" s="28" t="s">
        <v>134</v>
      </c>
      <c r="B82" s="28" t="s">
        <v>69</v>
      </c>
      <c r="C82" s="24">
        <v>3391.7036001175966</v>
      </c>
      <c r="D82" s="24">
        <v>3954.7871001202316</v>
      </c>
      <c r="E82" s="24">
        <v>3439.9298292372955</v>
      </c>
      <c r="F82" s="24">
        <v>3349.1141869439252</v>
      </c>
      <c r="G82" s="24">
        <v>3439.9312604834336</v>
      </c>
      <c r="H82" s="24">
        <v>3088.3575573864482</v>
      </c>
      <c r="I82" s="24">
        <v>2886.0623022828536</v>
      </c>
      <c r="J82" s="24">
        <v>2279.6887339878995</v>
      </c>
      <c r="K82" s="24">
        <v>2107.5295041310869</v>
      </c>
      <c r="L82" s="24">
        <v>1549.806647913312</v>
      </c>
      <c r="M82" s="24">
        <v>1373.3222240597361</v>
      </c>
      <c r="N82" s="24">
        <v>1095.9315660900861</v>
      </c>
      <c r="O82" s="24">
        <v>961.40324927626659</v>
      </c>
      <c r="P82" s="24">
        <v>792.74478178941831</v>
      </c>
      <c r="Q82" s="24">
        <v>728.5166441973854</v>
      </c>
      <c r="R82" s="24">
        <v>646.00465300024052</v>
      </c>
      <c r="S82" s="24">
        <v>502.63258937467634</v>
      </c>
      <c r="T82" s="24">
        <v>483.59645169900659</v>
      </c>
      <c r="U82" s="24">
        <v>415.98249756439316</v>
      </c>
      <c r="V82" s="24">
        <v>378.08113118805801</v>
      </c>
      <c r="W82" s="24">
        <v>380.66608237849732</v>
      </c>
      <c r="X82" s="24">
        <v>348.91859527620744</v>
      </c>
      <c r="Y82" s="24">
        <v>318.64657357550846</v>
      </c>
      <c r="Z82" s="24">
        <v>293.40578177961743</v>
      </c>
      <c r="AA82" s="24">
        <v>264.27899907409278</v>
      </c>
      <c r="AB82" s="24">
        <v>219.86498656552695</v>
      </c>
      <c r="AC82" s="24">
        <v>205.4704196617302</v>
      </c>
      <c r="AD82" s="24">
        <v>161.39089005598038</v>
      </c>
      <c r="AE82" s="24">
        <v>153.79972840936483</v>
      </c>
    </row>
    <row r="83" spans="1:31" x14ac:dyDescent="0.35">
      <c r="A83" s="28" t="s">
        <v>134</v>
      </c>
      <c r="B83" s="28" t="s">
        <v>68</v>
      </c>
      <c r="C83" s="24">
        <v>2.5662315999999998E-9</v>
      </c>
      <c r="D83" s="24">
        <v>3.6737909999999999E-9</v>
      </c>
      <c r="E83" s="24">
        <v>6.136453E-9</v>
      </c>
      <c r="F83" s="24">
        <v>6.6568669999999903E-9</v>
      </c>
      <c r="G83" s="24">
        <v>5.5481089999999895E-9</v>
      </c>
      <c r="H83" s="24">
        <v>6.3768024999999997E-9</v>
      </c>
      <c r="I83" s="24">
        <v>7.0680099999999999E-9</v>
      </c>
      <c r="J83" s="24">
        <v>7.4676372999999996E-9</v>
      </c>
      <c r="K83" s="24">
        <v>9.7824559999999993E-9</v>
      </c>
      <c r="L83" s="24">
        <v>1.1983896999999901E-8</v>
      </c>
      <c r="M83" s="24">
        <v>1.6764884999999998E-8</v>
      </c>
      <c r="N83" s="24">
        <v>1.6219884999999999E-8</v>
      </c>
      <c r="O83" s="24">
        <v>1.5777201000000001E-8</v>
      </c>
      <c r="P83" s="24">
        <v>1.3455688E-8</v>
      </c>
      <c r="Q83" s="24">
        <v>1.3931994E-8</v>
      </c>
      <c r="R83" s="24">
        <v>1.2941636000000001E-8</v>
      </c>
      <c r="S83" s="24">
        <v>1.4987954E-8</v>
      </c>
      <c r="T83" s="24">
        <v>1.7643733E-8</v>
      </c>
      <c r="U83" s="24">
        <v>1.8083742999999999E-8</v>
      </c>
      <c r="V83" s="24">
        <v>2.4739125000000001E-8</v>
      </c>
      <c r="W83" s="24">
        <v>2.3950296999999998E-8</v>
      </c>
      <c r="X83" s="24">
        <v>2.3229159E-8</v>
      </c>
      <c r="Y83" s="24">
        <v>1.9855956000000002E-8</v>
      </c>
      <c r="Z83" s="24">
        <v>2.0618357999999899E-8</v>
      </c>
      <c r="AA83" s="24">
        <v>1.8983334000000003E-8</v>
      </c>
      <c r="AB83" s="24">
        <v>1.8483528E-8</v>
      </c>
      <c r="AC83" s="24">
        <v>1.85951669999999E-8</v>
      </c>
      <c r="AD83" s="24">
        <v>1.7419892000000002E-8</v>
      </c>
      <c r="AE83" s="24">
        <v>1.6456528000000001E-8</v>
      </c>
    </row>
    <row r="84" spans="1:31" x14ac:dyDescent="0.35">
      <c r="A84" s="28" t="s">
        <v>134</v>
      </c>
      <c r="B84" s="28" t="s">
        <v>36</v>
      </c>
      <c r="C84" s="24">
        <v>9.114281E-9</v>
      </c>
      <c r="D84" s="24">
        <v>8.9019429999999993E-9</v>
      </c>
      <c r="E84" s="24">
        <v>8.5471660000000003E-9</v>
      </c>
      <c r="F84" s="24">
        <v>8.2224390000000001E-9</v>
      </c>
      <c r="G84" s="24">
        <v>8.0883479999999995E-9</v>
      </c>
      <c r="H84" s="24">
        <v>8.1281649999999997E-9</v>
      </c>
      <c r="I84" s="24">
        <v>8.5887095000000001E-9</v>
      </c>
      <c r="J84" s="24">
        <v>9.7139450000000008E-9</v>
      </c>
      <c r="K84" s="24">
        <v>1.3487289E-8</v>
      </c>
      <c r="L84" s="24">
        <v>1.3796914E-8</v>
      </c>
      <c r="M84" s="24">
        <v>1.3906945000000001E-8</v>
      </c>
      <c r="N84" s="24">
        <v>1.46313079999999E-8</v>
      </c>
      <c r="O84" s="24">
        <v>1.4421901E-8</v>
      </c>
      <c r="P84" s="24">
        <v>1.5367574000000002E-8</v>
      </c>
      <c r="Q84" s="24">
        <v>1.5574936999999999E-8</v>
      </c>
      <c r="R84" s="24">
        <v>1.6120051000000001E-8</v>
      </c>
      <c r="S84" s="24">
        <v>1.6376794999999999E-8</v>
      </c>
      <c r="T84" s="24">
        <v>1.6529885999999901E-8</v>
      </c>
      <c r="U84" s="24">
        <v>1.7145494000000001E-8</v>
      </c>
      <c r="V84" s="24">
        <v>1.8386564999999998E-8</v>
      </c>
      <c r="W84" s="24">
        <v>1.8198983999999998E-8</v>
      </c>
      <c r="X84" s="24">
        <v>1.8529540999999901E-8</v>
      </c>
      <c r="Y84" s="24">
        <v>1.92792979999999E-8</v>
      </c>
      <c r="Z84" s="24">
        <v>1.9534245E-8</v>
      </c>
      <c r="AA84" s="24">
        <v>1.9684852E-8</v>
      </c>
      <c r="AB84" s="24">
        <v>2.0139989E-8</v>
      </c>
      <c r="AC84" s="24">
        <v>2.0583939999999899E-8</v>
      </c>
      <c r="AD84" s="24">
        <v>2.0787901999999999E-8</v>
      </c>
      <c r="AE84" s="24">
        <v>2.1434675000000002E-8</v>
      </c>
    </row>
    <row r="85" spans="1:31" x14ac:dyDescent="0.35">
      <c r="A85" s="28" t="s">
        <v>134</v>
      </c>
      <c r="B85" s="28" t="s">
        <v>73</v>
      </c>
      <c r="C85" s="24">
        <v>0</v>
      </c>
      <c r="D85" s="24">
        <v>0</v>
      </c>
      <c r="E85" s="24">
        <v>2.5337644000000001E-8</v>
      </c>
      <c r="F85" s="24">
        <v>2.4925584000000001E-8</v>
      </c>
      <c r="G85" s="24">
        <v>2.6536030999999798E-8</v>
      </c>
      <c r="H85" s="24">
        <v>2.7749356999999901E-8</v>
      </c>
      <c r="I85" s="24">
        <v>2.8240922999999901E-8</v>
      </c>
      <c r="J85" s="24">
        <v>2.8212244E-8</v>
      </c>
      <c r="K85" s="24">
        <v>2.85597739999999E-8</v>
      </c>
      <c r="L85" s="24">
        <v>2.87196289999999E-8</v>
      </c>
      <c r="M85" s="24">
        <v>2.9555401999999902E-8</v>
      </c>
      <c r="N85" s="24">
        <v>2.9555062999999999E-8</v>
      </c>
      <c r="O85" s="24">
        <v>2.9872944999999998E-8</v>
      </c>
      <c r="P85" s="24">
        <v>3.0208421E-8</v>
      </c>
      <c r="Q85" s="24">
        <v>3.07433085E-8</v>
      </c>
      <c r="R85" s="24">
        <v>3.0900323000000006E-8</v>
      </c>
      <c r="S85" s="24">
        <v>3.0826313000000005E-8</v>
      </c>
      <c r="T85" s="24">
        <v>3.1048497999999902E-8</v>
      </c>
      <c r="U85" s="24">
        <v>3.1135845999999999E-8</v>
      </c>
      <c r="V85" s="24">
        <v>3.1430364499999996E-8</v>
      </c>
      <c r="W85" s="24">
        <v>3.13264035E-8</v>
      </c>
      <c r="X85" s="24">
        <v>3.1408429999999997E-8</v>
      </c>
      <c r="Y85" s="24">
        <v>3.1805990999999994E-8</v>
      </c>
      <c r="Z85" s="24">
        <v>3.1857263999999997E-8</v>
      </c>
      <c r="AA85" s="24">
        <v>3.2098275999999996E-8</v>
      </c>
      <c r="AB85" s="24">
        <v>3.1950236999999998E-8</v>
      </c>
      <c r="AC85" s="24">
        <v>3.2385754000000004E-8</v>
      </c>
      <c r="AD85" s="24">
        <v>3.2447750999999997E-8</v>
      </c>
      <c r="AE85" s="24">
        <v>3.2829314999999994E-8</v>
      </c>
    </row>
    <row r="86" spans="1:31" x14ac:dyDescent="0.35">
      <c r="A86" s="28" t="s">
        <v>134</v>
      </c>
      <c r="B86" s="28" t="s">
        <v>56</v>
      </c>
      <c r="C86" s="24">
        <v>4.4554927700000003E-4</v>
      </c>
      <c r="D86" s="24">
        <v>1.167675867E-3</v>
      </c>
      <c r="E86" s="24">
        <v>1.0190241499999991E-3</v>
      </c>
      <c r="F86" s="24">
        <v>8.7062770400000002E-4</v>
      </c>
      <c r="G86" s="24">
        <v>2.4916845399999997E-3</v>
      </c>
      <c r="H86" s="24">
        <v>4.7111972899999905E-3</v>
      </c>
      <c r="I86" s="24">
        <v>7.1772969699999993E-3</v>
      </c>
      <c r="J86" s="24">
        <v>7.9966761200000007E-3</v>
      </c>
      <c r="K86" s="24">
        <v>8.9529013999999994E-3</v>
      </c>
      <c r="L86" s="24">
        <v>1.0379448199999999E-2</v>
      </c>
      <c r="M86" s="24">
        <v>1.67324251E-2</v>
      </c>
      <c r="N86" s="24">
        <v>1.708126666E-2</v>
      </c>
      <c r="O86" s="24">
        <v>1.8679052599999999E-2</v>
      </c>
      <c r="P86" s="24">
        <v>1.7979126099999999E-2</v>
      </c>
      <c r="Q86" s="24">
        <v>1.7433429600000001E-2</v>
      </c>
      <c r="R86" s="24">
        <v>1.7152353400000004E-2</v>
      </c>
      <c r="S86" s="24">
        <v>1.5776901100000001E-2</v>
      </c>
      <c r="T86" s="24">
        <v>1.5897244899999999E-2</v>
      </c>
      <c r="U86" s="24">
        <v>1.5541365499999999E-2</v>
      </c>
      <c r="V86" s="24">
        <v>1.425611674E-2</v>
      </c>
      <c r="W86" s="24">
        <v>1.47598661E-2</v>
      </c>
      <c r="X86" s="24">
        <v>1.4122989599999899E-2</v>
      </c>
      <c r="Y86" s="24">
        <v>1.32817019E-2</v>
      </c>
      <c r="Z86" s="24">
        <v>1.2528892099999999E-2</v>
      </c>
      <c r="AA86" s="24">
        <v>1.2521151769999999E-2</v>
      </c>
      <c r="AB86" s="24">
        <v>1.32605204299999E-2</v>
      </c>
      <c r="AC86" s="24">
        <v>1.36429038E-2</v>
      </c>
      <c r="AD86" s="24">
        <v>1.1892624679999998E-2</v>
      </c>
      <c r="AE86" s="24">
        <v>9.8091096399999991E-3</v>
      </c>
    </row>
    <row r="87" spans="1:31" x14ac:dyDescent="0.35">
      <c r="A87" s="31" t="s">
        <v>138</v>
      </c>
      <c r="B87" s="31"/>
      <c r="C87" s="32">
        <v>56400.216659989121</v>
      </c>
      <c r="D87" s="32">
        <v>54416.576269466321</v>
      </c>
      <c r="E87" s="32">
        <v>52185.053438158524</v>
      </c>
      <c r="F87" s="32">
        <v>62767.923245565522</v>
      </c>
      <c r="G87" s="32">
        <v>59600.273068787246</v>
      </c>
      <c r="H87" s="32">
        <v>36524.12276669548</v>
      </c>
      <c r="I87" s="32">
        <v>31477.645088520207</v>
      </c>
      <c r="J87" s="32">
        <v>29840.519171265354</v>
      </c>
      <c r="K87" s="32">
        <v>26415.067155525365</v>
      </c>
      <c r="L87" s="32">
        <v>23876.817746491477</v>
      </c>
      <c r="M87" s="32">
        <v>18529.748974593855</v>
      </c>
      <c r="N87" s="32">
        <v>18601.750934118983</v>
      </c>
      <c r="O87" s="32">
        <v>16912.637274691657</v>
      </c>
      <c r="P87" s="32">
        <v>14786.161977906595</v>
      </c>
      <c r="Q87" s="32">
        <v>13199.559763873542</v>
      </c>
      <c r="R87" s="32">
        <v>11330.177817375234</v>
      </c>
      <c r="S87" s="32">
        <v>12096.774368302496</v>
      </c>
      <c r="T87" s="32">
        <v>10921.427354312782</v>
      </c>
      <c r="U87" s="32">
        <v>10908.695508574765</v>
      </c>
      <c r="V87" s="32">
        <v>9050.2699621625543</v>
      </c>
      <c r="W87" s="32">
        <v>9842.1204475995746</v>
      </c>
      <c r="X87" s="32">
        <v>9085.6755718145942</v>
      </c>
      <c r="Y87" s="32">
        <v>8059.6651751136387</v>
      </c>
      <c r="Z87" s="32">
        <v>7846.5628842514197</v>
      </c>
      <c r="AA87" s="32">
        <v>6760.9114359751684</v>
      </c>
      <c r="AB87" s="32">
        <v>7447.5867195201217</v>
      </c>
      <c r="AC87" s="32">
        <v>6249.3296325040264</v>
      </c>
      <c r="AD87" s="32">
        <v>5847.2437807264005</v>
      </c>
      <c r="AE87" s="32">
        <v>5239.3364515513904</v>
      </c>
    </row>
    <row r="90" spans="1:31" collapsed="1" x14ac:dyDescent="0.35">
      <c r="A90" s="17" t="s">
        <v>135</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c r="AB90" s="12"/>
      <c r="AC90" s="12"/>
      <c r="AD90" s="12"/>
      <c r="AE90" s="12"/>
    </row>
    <row r="91" spans="1:31" x14ac:dyDescent="0.35">
      <c r="A91" s="18" t="s">
        <v>128</v>
      </c>
      <c r="B91" s="18" t="s">
        <v>129</v>
      </c>
      <c r="C91" s="18" t="s">
        <v>80</v>
      </c>
      <c r="D91" s="18" t="s">
        <v>89</v>
      </c>
      <c r="E91" s="18" t="s">
        <v>90</v>
      </c>
      <c r="F91" s="18" t="s">
        <v>91</v>
      </c>
      <c r="G91" s="18" t="s">
        <v>92</v>
      </c>
      <c r="H91" s="18" t="s">
        <v>93</v>
      </c>
      <c r="I91" s="18" t="s">
        <v>94</v>
      </c>
      <c r="J91" s="18" t="s">
        <v>95</v>
      </c>
      <c r="K91" s="18" t="s">
        <v>96</v>
      </c>
      <c r="L91" s="18" t="s">
        <v>97</v>
      </c>
      <c r="M91" s="18" t="s">
        <v>98</v>
      </c>
      <c r="N91" s="18" t="s">
        <v>99</v>
      </c>
      <c r="O91" s="18" t="s">
        <v>100</v>
      </c>
      <c r="P91" s="18" t="s">
        <v>101</v>
      </c>
      <c r="Q91" s="18" t="s">
        <v>102</v>
      </c>
      <c r="R91" s="18" t="s">
        <v>103</v>
      </c>
      <c r="S91" s="18" t="s">
        <v>104</v>
      </c>
      <c r="T91" s="18" t="s">
        <v>105</v>
      </c>
      <c r="U91" s="18" t="s">
        <v>106</v>
      </c>
      <c r="V91" s="18" t="s">
        <v>107</v>
      </c>
      <c r="W91" s="18" t="s">
        <v>108</v>
      </c>
      <c r="X91" s="18" t="s">
        <v>109</v>
      </c>
      <c r="Y91" s="18" t="s">
        <v>110</v>
      </c>
      <c r="Z91" s="18" t="s">
        <v>111</v>
      </c>
      <c r="AA91" s="18" t="s">
        <v>112</v>
      </c>
      <c r="AB91" s="18" t="s">
        <v>113</v>
      </c>
      <c r="AC91" s="18" t="s">
        <v>114</v>
      </c>
      <c r="AD91" s="18" t="s">
        <v>115</v>
      </c>
      <c r="AE91" s="18" t="s">
        <v>116</v>
      </c>
    </row>
    <row r="92" spans="1:31" x14ac:dyDescent="0.35">
      <c r="A92" s="28" t="s">
        <v>40</v>
      </c>
      <c r="B92" s="28" t="s">
        <v>70</v>
      </c>
      <c r="C92" s="33">
        <v>0.1703118196</v>
      </c>
      <c r="D92" s="33">
        <v>0.25340769969999977</v>
      </c>
      <c r="E92" s="33">
        <v>0.2810843421</v>
      </c>
      <c r="F92" s="33">
        <v>0.35523253139999994</v>
      </c>
      <c r="G92" s="33">
        <v>0.35838486429999999</v>
      </c>
      <c r="H92" s="33">
        <v>0.35752016549999999</v>
      </c>
      <c r="I92" s="33">
        <v>0.34004858599999999</v>
      </c>
      <c r="J92" s="33">
        <v>0.30947861249999897</v>
      </c>
      <c r="K92" s="33">
        <v>0.27659294249999988</v>
      </c>
      <c r="L92" s="33">
        <v>0.27085858770000004</v>
      </c>
      <c r="M92" s="33">
        <v>0.26140543599999999</v>
      </c>
      <c r="N92" s="33">
        <v>0.25550887529999977</v>
      </c>
      <c r="O92" s="33">
        <v>0.2231589383999999</v>
      </c>
      <c r="P92" s="33">
        <v>0.1952058915999999</v>
      </c>
      <c r="Q92" s="33">
        <v>0.19296662529999992</v>
      </c>
      <c r="R92" s="33">
        <v>0.18662002169999997</v>
      </c>
      <c r="S92" s="33">
        <v>0.17195644900000001</v>
      </c>
      <c r="T92" s="33">
        <v>0.16849456600000001</v>
      </c>
      <c r="U92" s="33">
        <v>0.150867268</v>
      </c>
      <c r="V92" s="33">
        <v>0.12538561999999998</v>
      </c>
      <c r="W92" s="33">
        <v>5.9433829999999896E-2</v>
      </c>
      <c r="X92" s="33">
        <v>3.235677E-2</v>
      </c>
      <c r="Y92" s="33">
        <v>3.0652812999999998E-2</v>
      </c>
      <c r="Z92" s="33">
        <v>2.9210765999999899E-2</v>
      </c>
      <c r="AA92" s="33">
        <v>2.9021436999999997E-2</v>
      </c>
      <c r="AB92" s="33">
        <v>2.6984981999999998E-2</v>
      </c>
      <c r="AC92" s="33">
        <v>2.6616879999999999E-2</v>
      </c>
      <c r="AD92" s="33">
        <v>2.4002539999999999E-2</v>
      </c>
      <c r="AE92" s="33">
        <v>1.9240755000000002E-2</v>
      </c>
    </row>
    <row r="93" spans="1:31" x14ac:dyDescent="0.35">
      <c r="A93" s="28" t="s">
        <v>40</v>
      </c>
      <c r="B93" s="28" t="s">
        <v>72</v>
      </c>
      <c r="C93" s="24">
        <v>1843.6605700000002</v>
      </c>
      <c r="D93" s="24">
        <v>4520.1862600000004</v>
      </c>
      <c r="E93" s="24">
        <v>4757.2425700000003</v>
      </c>
      <c r="F93" s="24">
        <v>8139.0818103000001</v>
      </c>
      <c r="G93" s="24">
        <v>6783.7363329999998</v>
      </c>
      <c r="H93" s="24">
        <v>6974.8461236000003</v>
      </c>
      <c r="I93" s="24">
        <v>6552.758204400001</v>
      </c>
      <c r="J93" s="24">
        <v>8183.5781159999997</v>
      </c>
      <c r="K93" s="24">
        <v>4071.4204257000006</v>
      </c>
      <c r="L93" s="24">
        <v>5165.8417116000001</v>
      </c>
      <c r="M93" s="24">
        <v>7618.7968234</v>
      </c>
      <c r="N93" s="24">
        <v>11904.115518000001</v>
      </c>
      <c r="O93" s="24">
        <v>9355.9208044999996</v>
      </c>
      <c r="P93" s="24">
        <v>10046.929195300001</v>
      </c>
      <c r="Q93" s="24">
        <v>8569.1278032999999</v>
      </c>
      <c r="R93" s="24">
        <v>8128.462779200001</v>
      </c>
      <c r="S93" s="24">
        <v>9291.0337254999995</v>
      </c>
      <c r="T93" s="24">
        <v>8584.2378559999997</v>
      </c>
      <c r="U93" s="24">
        <v>7717.525598799999</v>
      </c>
      <c r="V93" s="24">
        <v>6728.0838931999997</v>
      </c>
      <c r="W93" s="24">
        <v>6963.5793607000005</v>
      </c>
      <c r="X93" s="24">
        <v>7172.2333524999995</v>
      </c>
      <c r="Y93" s="24">
        <v>6142.6773709999998</v>
      </c>
      <c r="Z93" s="24">
        <v>5803.1818802000007</v>
      </c>
      <c r="AA93" s="24">
        <v>5334.4122915999997</v>
      </c>
      <c r="AB93" s="24">
        <v>5860.8721646000004</v>
      </c>
      <c r="AC93" s="24">
        <v>5003.8536101999998</v>
      </c>
      <c r="AD93" s="24">
        <v>4674.2609885999991</v>
      </c>
      <c r="AE93" s="24">
        <v>3274.1143060999998</v>
      </c>
    </row>
    <row r="94" spans="1:31" x14ac:dyDescent="0.35">
      <c r="A94" s="28" t="s">
        <v>40</v>
      </c>
      <c r="B94" s="28" t="s">
        <v>76</v>
      </c>
      <c r="C94" s="24">
        <v>0.13089389282299987</v>
      </c>
      <c r="D94" s="24">
        <v>0.1869213459899999</v>
      </c>
      <c r="E94" s="24">
        <v>0.21931582928999999</v>
      </c>
      <c r="F94" s="24">
        <v>0.31721540735299997</v>
      </c>
      <c r="G94" s="24">
        <v>0.44164420315999897</v>
      </c>
      <c r="H94" s="24">
        <v>0.52779750559999994</v>
      </c>
      <c r="I94" s="24">
        <v>0.62788662666999995</v>
      </c>
      <c r="J94" s="24">
        <v>0.67435174623000005</v>
      </c>
      <c r="K94" s="24">
        <v>0.69841845136000003</v>
      </c>
      <c r="L94" s="24">
        <v>0.72666493359999806</v>
      </c>
      <c r="M94" s="24">
        <v>0.86104658989999883</v>
      </c>
      <c r="N94" s="24">
        <v>0.96283407929999998</v>
      </c>
      <c r="O94" s="24">
        <v>1.0669510075999988</v>
      </c>
      <c r="P94" s="24">
        <v>1.0978570801999989</v>
      </c>
      <c r="Q94" s="24">
        <v>1.091078733199998</v>
      </c>
      <c r="R94" s="24">
        <v>1.09074832927</v>
      </c>
      <c r="S94" s="24">
        <v>1.0555790281599999</v>
      </c>
      <c r="T94" s="24">
        <v>1.04204370525</v>
      </c>
      <c r="U94" s="24">
        <v>1.0014199463999998</v>
      </c>
      <c r="V94" s="24">
        <v>0.97537143466999887</v>
      </c>
      <c r="W94" s="24">
        <v>0.87406424133999994</v>
      </c>
      <c r="X94" s="24">
        <v>0.86153030853999901</v>
      </c>
      <c r="Y94" s="24">
        <v>0.81629021795999812</v>
      </c>
      <c r="Z94" s="24">
        <v>0.79256613979999901</v>
      </c>
      <c r="AA94" s="24">
        <v>0.7798580730000001</v>
      </c>
      <c r="AB94" s="24">
        <v>0.74453723629999902</v>
      </c>
      <c r="AC94" s="24">
        <v>0.72423245519999913</v>
      </c>
      <c r="AD94" s="24">
        <v>0.57213939399999902</v>
      </c>
      <c r="AE94" s="24">
        <v>0.48615452019999889</v>
      </c>
    </row>
    <row r="95" spans="1:31" x14ac:dyDescent="0.35">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c r="AA95" s="12"/>
      <c r="AB95" s="12"/>
      <c r="AC95" s="12"/>
      <c r="AD95" s="12"/>
      <c r="AE95" s="12"/>
    </row>
    <row r="96" spans="1:31" x14ac:dyDescent="0.35">
      <c r="A96" s="18" t="s">
        <v>128</v>
      </c>
      <c r="B96" s="18" t="s">
        <v>129</v>
      </c>
      <c r="C96" s="18" t="s">
        <v>80</v>
      </c>
      <c r="D96" s="18" t="s">
        <v>89</v>
      </c>
      <c r="E96" s="18" t="s">
        <v>90</v>
      </c>
      <c r="F96" s="18" t="s">
        <v>91</v>
      </c>
      <c r="G96" s="18" t="s">
        <v>92</v>
      </c>
      <c r="H96" s="18" t="s">
        <v>93</v>
      </c>
      <c r="I96" s="18" t="s">
        <v>94</v>
      </c>
      <c r="J96" s="18" t="s">
        <v>95</v>
      </c>
      <c r="K96" s="18" t="s">
        <v>96</v>
      </c>
      <c r="L96" s="18" t="s">
        <v>97</v>
      </c>
      <c r="M96" s="18" t="s">
        <v>98</v>
      </c>
      <c r="N96" s="18" t="s">
        <v>99</v>
      </c>
      <c r="O96" s="18" t="s">
        <v>100</v>
      </c>
      <c r="P96" s="18" t="s">
        <v>101</v>
      </c>
      <c r="Q96" s="18" t="s">
        <v>102</v>
      </c>
      <c r="R96" s="18" t="s">
        <v>103</v>
      </c>
      <c r="S96" s="18" t="s">
        <v>104</v>
      </c>
      <c r="T96" s="18" t="s">
        <v>105</v>
      </c>
      <c r="U96" s="18" t="s">
        <v>106</v>
      </c>
      <c r="V96" s="18" t="s">
        <v>107</v>
      </c>
      <c r="W96" s="18" t="s">
        <v>108</v>
      </c>
      <c r="X96" s="18" t="s">
        <v>109</v>
      </c>
      <c r="Y96" s="18" t="s">
        <v>110</v>
      </c>
      <c r="Z96" s="18" t="s">
        <v>111</v>
      </c>
      <c r="AA96" s="18" t="s">
        <v>112</v>
      </c>
      <c r="AB96" s="18" t="s">
        <v>113</v>
      </c>
      <c r="AC96" s="18" t="s">
        <v>114</v>
      </c>
      <c r="AD96" s="18" t="s">
        <v>115</v>
      </c>
      <c r="AE96" s="18" t="s">
        <v>116</v>
      </c>
    </row>
    <row r="97" spans="1:31" x14ac:dyDescent="0.35">
      <c r="A97" s="28" t="s">
        <v>130</v>
      </c>
      <c r="B97" s="28" t="s">
        <v>70</v>
      </c>
      <c r="C97" s="24">
        <v>0</v>
      </c>
      <c r="D97" s="24">
        <v>0</v>
      </c>
      <c r="E97" s="24">
        <v>0</v>
      </c>
      <c r="F97" s="24">
        <v>0</v>
      </c>
      <c r="G97" s="24">
        <v>0</v>
      </c>
      <c r="H97" s="24">
        <v>0</v>
      </c>
      <c r="I97" s="24">
        <v>0</v>
      </c>
      <c r="J97" s="24">
        <v>0</v>
      </c>
      <c r="K97" s="24">
        <v>0</v>
      </c>
      <c r="L97" s="24">
        <v>0</v>
      </c>
      <c r="M97" s="24">
        <v>0</v>
      </c>
      <c r="N97" s="24">
        <v>0</v>
      </c>
      <c r="O97" s="24">
        <v>0</v>
      </c>
      <c r="P97" s="24">
        <v>0</v>
      </c>
      <c r="Q97" s="24">
        <v>0</v>
      </c>
      <c r="R97" s="24">
        <v>0</v>
      </c>
      <c r="S97" s="24">
        <v>0</v>
      </c>
      <c r="T97" s="24">
        <v>0</v>
      </c>
      <c r="U97" s="24">
        <v>0</v>
      </c>
      <c r="V97" s="24">
        <v>0</v>
      </c>
      <c r="W97" s="24">
        <v>0</v>
      </c>
      <c r="X97" s="24">
        <v>0</v>
      </c>
      <c r="Y97" s="24">
        <v>0</v>
      </c>
      <c r="Z97" s="24">
        <v>0</v>
      </c>
      <c r="AA97" s="24">
        <v>0</v>
      </c>
      <c r="AB97" s="24">
        <v>0</v>
      </c>
      <c r="AC97" s="24">
        <v>0</v>
      </c>
      <c r="AD97" s="24">
        <v>0</v>
      </c>
      <c r="AE97" s="24">
        <v>0</v>
      </c>
    </row>
    <row r="98" spans="1:31" x14ac:dyDescent="0.35">
      <c r="A98" s="28" t="s">
        <v>130</v>
      </c>
      <c r="B98" s="28" t="s">
        <v>72</v>
      </c>
      <c r="C98" s="24">
        <v>1448.5503700000002</v>
      </c>
      <c r="D98" s="24">
        <v>3437.6418600000002</v>
      </c>
      <c r="E98" s="24">
        <v>3571.9943699999999</v>
      </c>
      <c r="F98" s="24">
        <v>4557.4876102999997</v>
      </c>
      <c r="G98" s="24">
        <v>2529.0223329999999</v>
      </c>
      <c r="H98" s="24">
        <v>2702.9796236000002</v>
      </c>
      <c r="I98" s="24">
        <v>2994.6910044000001</v>
      </c>
      <c r="J98" s="24">
        <v>3145.472616</v>
      </c>
      <c r="K98" s="24">
        <v>1474.1032257000002</v>
      </c>
      <c r="L98" s="24">
        <v>2231.5877116000001</v>
      </c>
      <c r="M98" s="24">
        <v>4651.8108234000001</v>
      </c>
      <c r="N98" s="24">
        <v>7560.9405180000003</v>
      </c>
      <c r="O98" s="24">
        <v>5719.0713044999993</v>
      </c>
      <c r="P98" s="24">
        <v>6031.9409953000004</v>
      </c>
      <c r="Q98" s="24">
        <v>5175.2066032999992</v>
      </c>
      <c r="R98" s="24">
        <v>4914.4862792000004</v>
      </c>
      <c r="S98" s="24">
        <v>5684.6199255000001</v>
      </c>
      <c r="T98" s="24">
        <v>5174.9738559999996</v>
      </c>
      <c r="U98" s="24">
        <v>4652.6983987999993</v>
      </c>
      <c r="V98" s="24">
        <v>4094.7490932000001</v>
      </c>
      <c r="W98" s="24">
        <v>4465.3863607000003</v>
      </c>
      <c r="X98" s="24">
        <v>5116.7402524999998</v>
      </c>
      <c r="Y98" s="24">
        <v>4438.7201709999999</v>
      </c>
      <c r="Z98" s="24">
        <v>4430.6693802000009</v>
      </c>
      <c r="AA98" s="24">
        <v>4382.0123515999994</v>
      </c>
      <c r="AB98" s="24">
        <v>5145.2893646000002</v>
      </c>
      <c r="AC98" s="24">
        <v>4321.8654102</v>
      </c>
      <c r="AD98" s="24">
        <v>4140.9864885999996</v>
      </c>
      <c r="AE98" s="24">
        <v>2977.2388360999998</v>
      </c>
    </row>
    <row r="99" spans="1:31" x14ac:dyDescent="0.35">
      <c r="A99" s="28" t="s">
        <v>130</v>
      </c>
      <c r="B99" s="28" t="s">
        <v>76</v>
      </c>
      <c r="C99" s="24">
        <v>6.4999737699999893E-2</v>
      </c>
      <c r="D99" s="24">
        <v>8.5252169499999905E-2</v>
      </c>
      <c r="E99" s="24">
        <v>8.5708463400000004E-2</v>
      </c>
      <c r="F99" s="24">
        <v>0.11563939670000001</v>
      </c>
      <c r="G99" s="24">
        <v>0.160773059399999</v>
      </c>
      <c r="H99" s="24">
        <v>0.19875870599999998</v>
      </c>
      <c r="I99" s="24">
        <v>0.235363344</v>
      </c>
      <c r="J99" s="24">
        <v>0.25499282500000003</v>
      </c>
      <c r="K99" s="24">
        <v>0.26059753400000002</v>
      </c>
      <c r="L99" s="24">
        <v>0.26458572699999899</v>
      </c>
      <c r="M99" s="24">
        <v>0.30641209899999994</v>
      </c>
      <c r="N99" s="24">
        <v>0.34827252000000003</v>
      </c>
      <c r="O99" s="24">
        <v>0.39035075200000002</v>
      </c>
      <c r="P99" s="24">
        <v>0.40071940299999992</v>
      </c>
      <c r="Q99" s="24">
        <v>0.39383032599999901</v>
      </c>
      <c r="R99" s="24">
        <v>0.39583369900000004</v>
      </c>
      <c r="S99" s="24">
        <v>0.38324186899999996</v>
      </c>
      <c r="T99" s="24">
        <v>0.36559716200000003</v>
      </c>
      <c r="U99" s="24">
        <v>0.36759685599999992</v>
      </c>
      <c r="V99" s="24">
        <v>0.35156885100000002</v>
      </c>
      <c r="W99" s="24">
        <v>0.35748005599999999</v>
      </c>
      <c r="X99" s="24">
        <v>0.34925846199999999</v>
      </c>
      <c r="Y99" s="24">
        <v>0.32691592249999901</v>
      </c>
      <c r="Z99" s="24">
        <v>0.319256499999999</v>
      </c>
      <c r="AA99" s="24">
        <v>0.30512827300000006</v>
      </c>
      <c r="AB99" s="24">
        <v>0.29956156099999998</v>
      </c>
      <c r="AC99" s="24">
        <v>0.28092505000000001</v>
      </c>
      <c r="AD99" s="24">
        <v>0.22663091219999898</v>
      </c>
      <c r="AE99" s="24">
        <v>0.20422064449999897</v>
      </c>
    </row>
    <row r="100" spans="1:31" x14ac:dyDescent="0.35">
      <c r="A100" s="12"/>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c r="AB100" s="12"/>
      <c r="AC100" s="12"/>
      <c r="AD100" s="12"/>
      <c r="AE100" s="12"/>
    </row>
    <row r="101" spans="1:31" x14ac:dyDescent="0.35">
      <c r="A101" s="18" t="s">
        <v>128</v>
      </c>
      <c r="B101" s="18" t="s">
        <v>129</v>
      </c>
      <c r="C101" s="18" t="s">
        <v>80</v>
      </c>
      <c r="D101" s="18" t="s">
        <v>89</v>
      </c>
      <c r="E101" s="18" t="s">
        <v>90</v>
      </c>
      <c r="F101" s="18" t="s">
        <v>91</v>
      </c>
      <c r="G101" s="18" t="s">
        <v>92</v>
      </c>
      <c r="H101" s="18" t="s">
        <v>93</v>
      </c>
      <c r="I101" s="18" t="s">
        <v>94</v>
      </c>
      <c r="J101" s="18" t="s">
        <v>95</v>
      </c>
      <c r="K101" s="18" t="s">
        <v>96</v>
      </c>
      <c r="L101" s="18" t="s">
        <v>97</v>
      </c>
      <c r="M101" s="18" t="s">
        <v>98</v>
      </c>
      <c r="N101" s="18" t="s">
        <v>99</v>
      </c>
      <c r="O101" s="18" t="s">
        <v>100</v>
      </c>
      <c r="P101" s="18" t="s">
        <v>101</v>
      </c>
      <c r="Q101" s="18" t="s">
        <v>102</v>
      </c>
      <c r="R101" s="18" t="s">
        <v>103</v>
      </c>
      <c r="S101" s="18" t="s">
        <v>104</v>
      </c>
      <c r="T101" s="18" t="s">
        <v>105</v>
      </c>
      <c r="U101" s="18" t="s">
        <v>106</v>
      </c>
      <c r="V101" s="18" t="s">
        <v>107</v>
      </c>
      <c r="W101" s="18" t="s">
        <v>108</v>
      </c>
      <c r="X101" s="18" t="s">
        <v>109</v>
      </c>
      <c r="Y101" s="18" t="s">
        <v>110</v>
      </c>
      <c r="Z101" s="18" t="s">
        <v>111</v>
      </c>
      <c r="AA101" s="18" t="s">
        <v>112</v>
      </c>
      <c r="AB101" s="18" t="s">
        <v>113</v>
      </c>
      <c r="AC101" s="18" t="s">
        <v>114</v>
      </c>
      <c r="AD101" s="18" t="s">
        <v>115</v>
      </c>
      <c r="AE101" s="18" t="s">
        <v>116</v>
      </c>
    </row>
    <row r="102" spans="1:31" x14ac:dyDescent="0.35">
      <c r="A102" s="28" t="s">
        <v>131</v>
      </c>
      <c r="B102" s="28" t="s">
        <v>70</v>
      </c>
      <c r="C102" s="24">
        <v>0</v>
      </c>
      <c r="D102" s="24">
        <v>3.30304219999999E-2</v>
      </c>
      <c r="E102" s="24">
        <v>3.1042784E-2</v>
      </c>
      <c r="F102" s="24">
        <v>3.3193133999999999E-2</v>
      </c>
      <c r="G102" s="24">
        <v>3.5626270000000002E-2</v>
      </c>
      <c r="H102" s="24">
        <v>3.3571440000000001E-2</v>
      </c>
      <c r="I102" s="24">
        <v>3.2246806999999995E-2</v>
      </c>
      <c r="J102" s="24">
        <v>3.1164198000000001E-2</v>
      </c>
      <c r="K102" s="24">
        <v>2.77260989999999E-2</v>
      </c>
      <c r="L102" s="24">
        <v>2.6853079999999998E-2</v>
      </c>
      <c r="M102" s="24">
        <v>2.5523716000000002E-2</v>
      </c>
      <c r="N102" s="24">
        <v>2.4922442999999902E-2</v>
      </c>
      <c r="O102" s="24">
        <v>2.4413988000000001E-2</v>
      </c>
      <c r="P102" s="24">
        <v>2.4062806999999999E-2</v>
      </c>
      <c r="Q102" s="24">
        <v>2.2498404999999898E-2</v>
      </c>
      <c r="R102" s="24">
        <v>2.1661432000000001E-2</v>
      </c>
      <c r="S102" s="24">
        <v>2.0153244000000001E-2</v>
      </c>
      <c r="T102" s="24">
        <v>1.9063229000000001E-2</v>
      </c>
      <c r="U102" s="24">
        <v>1.860881E-2</v>
      </c>
      <c r="V102" s="24">
        <v>0</v>
      </c>
      <c r="W102" s="24">
        <v>0</v>
      </c>
      <c r="X102" s="24">
        <v>0</v>
      </c>
      <c r="Y102" s="24">
        <v>0</v>
      </c>
      <c r="Z102" s="24">
        <v>0</v>
      </c>
      <c r="AA102" s="24">
        <v>0</v>
      </c>
      <c r="AB102" s="24">
        <v>0</v>
      </c>
      <c r="AC102" s="24">
        <v>0</v>
      </c>
      <c r="AD102" s="24">
        <v>0</v>
      </c>
      <c r="AE102" s="24">
        <v>0</v>
      </c>
    </row>
    <row r="103" spans="1:31" x14ac:dyDescent="0.35">
      <c r="A103" s="28" t="s">
        <v>131</v>
      </c>
      <c r="B103" s="28" t="s">
        <v>72</v>
      </c>
      <c r="C103" s="24">
        <v>395.11020000000002</v>
      </c>
      <c r="D103" s="24">
        <v>1082.5444</v>
      </c>
      <c r="E103" s="24">
        <v>1185.2482</v>
      </c>
      <c r="F103" s="24">
        <v>3581.5942</v>
      </c>
      <c r="G103" s="24">
        <v>4254.7139999999999</v>
      </c>
      <c r="H103" s="24">
        <v>4271.8665000000001</v>
      </c>
      <c r="I103" s="24">
        <v>3558.0672000000004</v>
      </c>
      <c r="J103" s="24">
        <v>5038.1054999999997</v>
      </c>
      <c r="K103" s="24">
        <v>2597.3172000000004</v>
      </c>
      <c r="L103" s="24">
        <v>2934.2539999999999</v>
      </c>
      <c r="M103" s="24">
        <v>2966.9859999999999</v>
      </c>
      <c r="N103" s="24">
        <v>4343.1750000000002</v>
      </c>
      <c r="O103" s="24">
        <v>3636.8494999999998</v>
      </c>
      <c r="P103" s="24">
        <v>4014.9882000000002</v>
      </c>
      <c r="Q103" s="24">
        <v>3393.9212000000002</v>
      </c>
      <c r="R103" s="24">
        <v>3213.9765000000002</v>
      </c>
      <c r="S103" s="24">
        <v>3606.4137999999998</v>
      </c>
      <c r="T103" s="24">
        <v>3409.2640000000001</v>
      </c>
      <c r="U103" s="24">
        <v>3064.8272000000002</v>
      </c>
      <c r="V103" s="24">
        <v>2633.3347999999996</v>
      </c>
      <c r="W103" s="24">
        <v>2498.1930000000002</v>
      </c>
      <c r="X103" s="24">
        <v>2055.4931000000001</v>
      </c>
      <c r="Y103" s="24">
        <v>1703.9572000000001</v>
      </c>
      <c r="Z103" s="24">
        <v>1372.5125</v>
      </c>
      <c r="AA103" s="24">
        <v>952.3999399999999</v>
      </c>
      <c r="AB103" s="24">
        <v>715.58280000000002</v>
      </c>
      <c r="AC103" s="24">
        <v>681.98820000000001</v>
      </c>
      <c r="AD103" s="24">
        <v>533.27449999999999</v>
      </c>
      <c r="AE103" s="24">
        <v>296.87546999999995</v>
      </c>
    </row>
    <row r="104" spans="1:31" x14ac:dyDescent="0.35">
      <c r="A104" s="28" t="s">
        <v>131</v>
      </c>
      <c r="B104" s="28" t="s">
        <v>76</v>
      </c>
      <c r="C104" s="24">
        <v>2.0434052700000004E-2</v>
      </c>
      <c r="D104" s="24">
        <v>2.7077736800000002E-2</v>
      </c>
      <c r="E104" s="24">
        <v>2.8860262600000002E-2</v>
      </c>
      <c r="F104" s="24">
        <v>4.2385573999999995E-2</v>
      </c>
      <c r="G104" s="24">
        <v>6.9553014999999996E-2</v>
      </c>
      <c r="H104" s="24">
        <v>7.9221272999999995E-2</v>
      </c>
      <c r="I104" s="24">
        <v>9.9512186700000005E-2</v>
      </c>
      <c r="J104" s="24">
        <v>0.11103799639999999</v>
      </c>
      <c r="K104" s="24">
        <v>0.111189548</v>
      </c>
      <c r="L104" s="24">
        <v>0.116492339</v>
      </c>
      <c r="M104" s="24">
        <v>0.1430992015</v>
      </c>
      <c r="N104" s="24">
        <v>0.15430312850000003</v>
      </c>
      <c r="O104" s="24">
        <v>0.17674994199999997</v>
      </c>
      <c r="P104" s="24">
        <v>0.18417208899999998</v>
      </c>
      <c r="Q104" s="24">
        <v>0.178612153</v>
      </c>
      <c r="R104" s="24">
        <v>0.17932794499999999</v>
      </c>
      <c r="S104" s="24">
        <v>0.16608642229999998</v>
      </c>
      <c r="T104" s="24">
        <v>0.161741516</v>
      </c>
      <c r="U104" s="24">
        <v>0.16482298599999998</v>
      </c>
      <c r="V104" s="24">
        <v>0.16192499039999902</v>
      </c>
      <c r="W104" s="24">
        <v>0.13384614949999998</v>
      </c>
      <c r="X104" s="24">
        <v>0.129591805</v>
      </c>
      <c r="Y104" s="24">
        <v>0.12651654500000001</v>
      </c>
      <c r="Z104" s="24">
        <v>0.1198075297</v>
      </c>
      <c r="AA104" s="24">
        <v>0.11901218500000001</v>
      </c>
      <c r="AB104" s="24">
        <v>0.10434899870000001</v>
      </c>
      <c r="AC104" s="24">
        <v>0.10683326130000001</v>
      </c>
      <c r="AD104" s="24">
        <v>8.6260555599999997E-2</v>
      </c>
      <c r="AE104" s="24">
        <v>6.5609845099999897E-2</v>
      </c>
    </row>
    <row r="105" spans="1:31" x14ac:dyDescent="0.35">
      <c r="A105" s="12"/>
      <c r="B105" s="12"/>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c r="AA105" s="12"/>
      <c r="AB105" s="12"/>
      <c r="AC105" s="12"/>
      <c r="AD105" s="12"/>
      <c r="AE105" s="12"/>
    </row>
    <row r="106" spans="1:31" x14ac:dyDescent="0.35">
      <c r="A106" s="18" t="s">
        <v>128</v>
      </c>
      <c r="B106" s="18" t="s">
        <v>129</v>
      </c>
      <c r="C106" s="18" t="s">
        <v>80</v>
      </c>
      <c r="D106" s="18" t="s">
        <v>89</v>
      </c>
      <c r="E106" s="18" t="s">
        <v>90</v>
      </c>
      <c r="F106" s="18" t="s">
        <v>91</v>
      </c>
      <c r="G106" s="18" t="s">
        <v>92</v>
      </c>
      <c r="H106" s="18" t="s">
        <v>93</v>
      </c>
      <c r="I106" s="18" t="s">
        <v>94</v>
      </c>
      <c r="J106" s="18" t="s">
        <v>95</v>
      </c>
      <c r="K106" s="18" t="s">
        <v>96</v>
      </c>
      <c r="L106" s="18" t="s">
        <v>97</v>
      </c>
      <c r="M106" s="18" t="s">
        <v>98</v>
      </c>
      <c r="N106" s="18" t="s">
        <v>99</v>
      </c>
      <c r="O106" s="18" t="s">
        <v>100</v>
      </c>
      <c r="P106" s="18" t="s">
        <v>101</v>
      </c>
      <c r="Q106" s="18" t="s">
        <v>102</v>
      </c>
      <c r="R106" s="18" t="s">
        <v>103</v>
      </c>
      <c r="S106" s="18" t="s">
        <v>104</v>
      </c>
      <c r="T106" s="18" t="s">
        <v>105</v>
      </c>
      <c r="U106" s="18" t="s">
        <v>106</v>
      </c>
      <c r="V106" s="18" t="s">
        <v>107</v>
      </c>
      <c r="W106" s="18" t="s">
        <v>108</v>
      </c>
      <c r="X106" s="18" t="s">
        <v>109</v>
      </c>
      <c r="Y106" s="18" t="s">
        <v>110</v>
      </c>
      <c r="Z106" s="18" t="s">
        <v>111</v>
      </c>
      <c r="AA106" s="18" t="s">
        <v>112</v>
      </c>
      <c r="AB106" s="18" t="s">
        <v>113</v>
      </c>
      <c r="AC106" s="18" t="s">
        <v>114</v>
      </c>
      <c r="AD106" s="18" t="s">
        <v>115</v>
      </c>
      <c r="AE106" s="18" t="s">
        <v>116</v>
      </c>
    </row>
    <row r="107" spans="1:31" x14ac:dyDescent="0.35">
      <c r="A107" s="28" t="s">
        <v>132</v>
      </c>
      <c r="B107" s="28" t="s">
        <v>70</v>
      </c>
      <c r="C107" s="24">
        <v>7.1172035399999986E-2</v>
      </c>
      <c r="D107" s="24">
        <v>0.13119737400000001</v>
      </c>
      <c r="E107" s="24">
        <v>0.13697362149999998</v>
      </c>
      <c r="F107" s="24">
        <v>0.205340736</v>
      </c>
      <c r="G107" s="24">
        <v>0.204921883</v>
      </c>
      <c r="H107" s="24">
        <v>0.20730048399999998</v>
      </c>
      <c r="I107" s="24">
        <v>0.19705504800000001</v>
      </c>
      <c r="J107" s="24">
        <v>0.17632683099999899</v>
      </c>
      <c r="K107" s="24">
        <v>0.16019501930000002</v>
      </c>
      <c r="L107" s="24">
        <v>0.15688323270000001</v>
      </c>
      <c r="M107" s="24">
        <v>0.153298767</v>
      </c>
      <c r="N107" s="24">
        <v>0.15126772229999996</v>
      </c>
      <c r="O107" s="24">
        <v>0.12036104340000001</v>
      </c>
      <c r="P107" s="24">
        <v>0.11148330259999999</v>
      </c>
      <c r="Q107" s="24">
        <v>0.1129938243</v>
      </c>
      <c r="R107" s="24">
        <v>0.10912852269999999</v>
      </c>
      <c r="S107" s="24">
        <v>9.8141825000000002E-2</v>
      </c>
      <c r="T107" s="24">
        <v>9.7080697000000007E-2</v>
      </c>
      <c r="U107" s="24">
        <v>8.4459129999999993E-2</v>
      </c>
      <c r="V107" s="24">
        <v>8.149894299999999E-2</v>
      </c>
      <c r="W107" s="24">
        <v>2.5356635999999898E-2</v>
      </c>
      <c r="X107" s="24">
        <v>0</v>
      </c>
      <c r="Y107" s="24">
        <v>0</v>
      </c>
      <c r="Z107" s="24">
        <v>0</v>
      </c>
      <c r="AA107" s="24">
        <v>0</v>
      </c>
      <c r="AB107" s="24">
        <v>0</v>
      </c>
      <c r="AC107" s="24">
        <v>0</v>
      </c>
      <c r="AD107" s="24">
        <v>0</v>
      </c>
      <c r="AE107" s="24">
        <v>0</v>
      </c>
    </row>
    <row r="108" spans="1:31" x14ac:dyDescent="0.35">
      <c r="A108" s="28" t="s">
        <v>132</v>
      </c>
      <c r="B108" s="28" t="s">
        <v>72</v>
      </c>
      <c r="C108" s="24">
        <v>0</v>
      </c>
      <c r="D108" s="24">
        <v>0</v>
      </c>
      <c r="E108" s="24">
        <v>0</v>
      </c>
      <c r="F108" s="24">
        <v>0</v>
      </c>
      <c r="G108" s="24">
        <v>0</v>
      </c>
      <c r="H108" s="24">
        <v>0</v>
      </c>
      <c r="I108" s="24">
        <v>0</v>
      </c>
      <c r="J108" s="24">
        <v>0</v>
      </c>
      <c r="K108" s="24">
        <v>0</v>
      </c>
      <c r="L108" s="24">
        <v>0</v>
      </c>
      <c r="M108" s="24">
        <v>0</v>
      </c>
      <c r="N108" s="24">
        <v>0</v>
      </c>
      <c r="O108" s="24">
        <v>0</v>
      </c>
      <c r="P108" s="24">
        <v>0</v>
      </c>
      <c r="Q108" s="24">
        <v>0</v>
      </c>
      <c r="R108" s="24">
        <v>0</v>
      </c>
      <c r="S108" s="24">
        <v>0</v>
      </c>
      <c r="T108" s="24">
        <v>0</v>
      </c>
      <c r="U108" s="24">
        <v>0</v>
      </c>
      <c r="V108" s="24">
        <v>0</v>
      </c>
      <c r="W108" s="24">
        <v>0</v>
      </c>
      <c r="X108" s="24">
        <v>0</v>
      </c>
      <c r="Y108" s="24">
        <v>0</v>
      </c>
      <c r="Z108" s="24">
        <v>0</v>
      </c>
      <c r="AA108" s="24">
        <v>0</v>
      </c>
      <c r="AB108" s="24">
        <v>0</v>
      </c>
      <c r="AC108" s="24">
        <v>0</v>
      </c>
      <c r="AD108" s="24">
        <v>0</v>
      </c>
      <c r="AE108" s="24">
        <v>0</v>
      </c>
    </row>
    <row r="109" spans="1:31" x14ac:dyDescent="0.35">
      <c r="A109" s="28" t="s">
        <v>132</v>
      </c>
      <c r="B109" s="28" t="s">
        <v>76</v>
      </c>
      <c r="C109" s="24">
        <v>1.7186263049999997E-2</v>
      </c>
      <c r="D109" s="24">
        <v>3.0817607599999998E-2</v>
      </c>
      <c r="E109" s="24">
        <v>3.8948537599999999E-2</v>
      </c>
      <c r="F109" s="24">
        <v>7.9285979999999992E-2</v>
      </c>
      <c r="G109" s="24">
        <v>0.111509952</v>
      </c>
      <c r="H109" s="24">
        <v>0.1330440644</v>
      </c>
      <c r="I109" s="24">
        <v>0.1581244423</v>
      </c>
      <c r="J109" s="24">
        <v>0.16552033599999999</v>
      </c>
      <c r="K109" s="24">
        <v>0.180455904</v>
      </c>
      <c r="L109" s="24">
        <v>0.19352270469999899</v>
      </c>
      <c r="M109" s="24">
        <v>0.25077457759999894</v>
      </c>
      <c r="N109" s="24">
        <v>0.29491709700000002</v>
      </c>
      <c r="O109" s="24">
        <v>0.327622302999999</v>
      </c>
      <c r="P109" s="24">
        <v>0.34018452799999899</v>
      </c>
      <c r="Q109" s="24">
        <v>0.34603051399999901</v>
      </c>
      <c r="R109" s="24">
        <v>0.34155880100000002</v>
      </c>
      <c r="S109" s="24">
        <v>0.330385657</v>
      </c>
      <c r="T109" s="24">
        <v>0.33768264199999998</v>
      </c>
      <c r="U109" s="24">
        <v>0.30235004499999996</v>
      </c>
      <c r="V109" s="24">
        <v>0.299145622</v>
      </c>
      <c r="W109" s="24">
        <v>0.25623586599999998</v>
      </c>
      <c r="X109" s="24">
        <v>0.25634785339999899</v>
      </c>
      <c r="Y109" s="24">
        <v>0.239692436499999</v>
      </c>
      <c r="Z109" s="24">
        <v>0.23311624759999999</v>
      </c>
      <c r="AA109" s="24">
        <v>0.2310315584</v>
      </c>
      <c r="AB109" s="24">
        <v>0.219872226</v>
      </c>
      <c r="AC109" s="24">
        <v>0.21436018129999901</v>
      </c>
      <c r="AD109" s="24">
        <v>0.1589436108</v>
      </c>
      <c r="AE109" s="24">
        <v>0.13549129630000001</v>
      </c>
    </row>
    <row r="110" spans="1:31" x14ac:dyDescent="0.35">
      <c r="A110" s="12"/>
      <c r="B110" s="12"/>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c r="AA110" s="12"/>
      <c r="AB110" s="12"/>
      <c r="AC110" s="12"/>
      <c r="AD110" s="12"/>
      <c r="AE110" s="12"/>
    </row>
    <row r="111" spans="1:31" x14ac:dyDescent="0.35">
      <c r="A111" s="18" t="s">
        <v>128</v>
      </c>
      <c r="B111" s="18" t="s">
        <v>129</v>
      </c>
      <c r="C111" s="18" t="s">
        <v>80</v>
      </c>
      <c r="D111" s="18" t="s">
        <v>89</v>
      </c>
      <c r="E111" s="18" t="s">
        <v>90</v>
      </c>
      <c r="F111" s="18" t="s">
        <v>91</v>
      </c>
      <c r="G111" s="18" t="s">
        <v>92</v>
      </c>
      <c r="H111" s="18" t="s">
        <v>93</v>
      </c>
      <c r="I111" s="18" t="s">
        <v>94</v>
      </c>
      <c r="J111" s="18" t="s">
        <v>95</v>
      </c>
      <c r="K111" s="18" t="s">
        <v>96</v>
      </c>
      <c r="L111" s="18" t="s">
        <v>97</v>
      </c>
      <c r="M111" s="18" t="s">
        <v>98</v>
      </c>
      <c r="N111" s="18" t="s">
        <v>99</v>
      </c>
      <c r="O111" s="18" t="s">
        <v>100</v>
      </c>
      <c r="P111" s="18" t="s">
        <v>101</v>
      </c>
      <c r="Q111" s="18" t="s">
        <v>102</v>
      </c>
      <c r="R111" s="18" t="s">
        <v>103</v>
      </c>
      <c r="S111" s="18" t="s">
        <v>104</v>
      </c>
      <c r="T111" s="18" t="s">
        <v>105</v>
      </c>
      <c r="U111" s="18" t="s">
        <v>106</v>
      </c>
      <c r="V111" s="18" t="s">
        <v>107</v>
      </c>
      <c r="W111" s="18" t="s">
        <v>108</v>
      </c>
      <c r="X111" s="18" t="s">
        <v>109</v>
      </c>
      <c r="Y111" s="18" t="s">
        <v>110</v>
      </c>
      <c r="Z111" s="18" t="s">
        <v>111</v>
      </c>
      <c r="AA111" s="18" t="s">
        <v>112</v>
      </c>
      <c r="AB111" s="18" t="s">
        <v>113</v>
      </c>
      <c r="AC111" s="18" t="s">
        <v>114</v>
      </c>
      <c r="AD111" s="18" t="s">
        <v>115</v>
      </c>
      <c r="AE111" s="18" t="s">
        <v>116</v>
      </c>
    </row>
    <row r="112" spans="1:31" x14ac:dyDescent="0.35">
      <c r="A112" s="28" t="s">
        <v>133</v>
      </c>
      <c r="B112" s="28" t="s">
        <v>70</v>
      </c>
      <c r="C112" s="24">
        <v>9.9139784200000011E-2</v>
      </c>
      <c r="D112" s="24">
        <v>8.9179903699999896E-2</v>
      </c>
      <c r="E112" s="24">
        <v>0.1130679366</v>
      </c>
      <c r="F112" s="24">
        <v>0.11669866139999997</v>
      </c>
      <c r="G112" s="24">
        <v>0.11783671129999999</v>
      </c>
      <c r="H112" s="24">
        <v>0.11664824149999999</v>
      </c>
      <c r="I112" s="24">
        <v>0.11074673100000001</v>
      </c>
      <c r="J112" s="24">
        <v>0.10198758350000001</v>
      </c>
      <c r="K112" s="24">
        <v>8.8671824199999999E-2</v>
      </c>
      <c r="L112" s="24">
        <v>8.7122274999999999E-2</v>
      </c>
      <c r="M112" s="24">
        <v>8.2582953000000001E-2</v>
      </c>
      <c r="N112" s="24">
        <v>7.931870999999989E-2</v>
      </c>
      <c r="O112" s="24">
        <v>7.8383906999999892E-2</v>
      </c>
      <c r="P112" s="24">
        <v>5.9659781999999897E-2</v>
      </c>
      <c r="Q112" s="24">
        <v>5.7474395999999997E-2</v>
      </c>
      <c r="R112" s="24">
        <v>5.5830066999999997E-2</v>
      </c>
      <c r="S112" s="24">
        <v>5.3661380000000002E-2</v>
      </c>
      <c r="T112" s="24">
        <v>5.2350639999999997E-2</v>
      </c>
      <c r="U112" s="24">
        <v>4.7799328000000002E-2</v>
      </c>
      <c r="V112" s="24">
        <v>4.3886676999999999E-2</v>
      </c>
      <c r="W112" s="24">
        <v>3.4077193999999998E-2</v>
      </c>
      <c r="X112" s="24">
        <v>3.235677E-2</v>
      </c>
      <c r="Y112" s="24">
        <v>3.0652812999999998E-2</v>
      </c>
      <c r="Z112" s="24">
        <v>2.9210765999999899E-2</v>
      </c>
      <c r="AA112" s="24">
        <v>2.9021436999999997E-2</v>
      </c>
      <c r="AB112" s="24">
        <v>2.6984981999999998E-2</v>
      </c>
      <c r="AC112" s="24">
        <v>2.6616879999999999E-2</v>
      </c>
      <c r="AD112" s="24">
        <v>2.4002539999999999E-2</v>
      </c>
      <c r="AE112" s="24">
        <v>1.9240755000000002E-2</v>
      </c>
    </row>
    <row r="113" spans="1:31" x14ac:dyDescent="0.35">
      <c r="A113" s="28" t="s">
        <v>133</v>
      </c>
      <c r="B113" s="28" t="s">
        <v>72</v>
      </c>
      <c r="C113" s="24">
        <v>0</v>
      </c>
      <c r="D113" s="24">
        <v>0</v>
      </c>
      <c r="E113" s="24">
        <v>0</v>
      </c>
      <c r="F113" s="24">
        <v>0</v>
      </c>
      <c r="G113" s="24">
        <v>0</v>
      </c>
      <c r="H113" s="24">
        <v>0</v>
      </c>
      <c r="I113" s="24">
        <v>0</v>
      </c>
      <c r="J113" s="24">
        <v>0</v>
      </c>
      <c r="K113" s="24">
        <v>0</v>
      </c>
      <c r="L113" s="24">
        <v>0</v>
      </c>
      <c r="M113" s="24">
        <v>0</v>
      </c>
      <c r="N113" s="24">
        <v>0</v>
      </c>
      <c r="O113" s="24">
        <v>0</v>
      </c>
      <c r="P113" s="24">
        <v>0</v>
      </c>
      <c r="Q113" s="24">
        <v>0</v>
      </c>
      <c r="R113" s="24">
        <v>0</v>
      </c>
      <c r="S113" s="24">
        <v>0</v>
      </c>
      <c r="T113" s="24">
        <v>0</v>
      </c>
      <c r="U113" s="24">
        <v>0</v>
      </c>
      <c r="V113" s="24">
        <v>0</v>
      </c>
      <c r="W113" s="24">
        <v>0</v>
      </c>
      <c r="X113" s="24">
        <v>0</v>
      </c>
      <c r="Y113" s="24">
        <v>0</v>
      </c>
      <c r="Z113" s="24">
        <v>0</v>
      </c>
      <c r="AA113" s="24">
        <v>0</v>
      </c>
      <c r="AB113" s="24">
        <v>0</v>
      </c>
      <c r="AC113" s="24">
        <v>0</v>
      </c>
      <c r="AD113" s="24">
        <v>0</v>
      </c>
      <c r="AE113" s="24">
        <v>0</v>
      </c>
    </row>
    <row r="114" spans="1:31" x14ac:dyDescent="0.35">
      <c r="A114" s="28" t="s">
        <v>133</v>
      </c>
      <c r="B114" s="28" t="s">
        <v>76</v>
      </c>
      <c r="C114" s="24">
        <v>2.77495247E-2</v>
      </c>
      <c r="D114" s="24">
        <v>4.238929469999999E-2</v>
      </c>
      <c r="E114" s="24">
        <v>6.4608616299999991E-2</v>
      </c>
      <c r="F114" s="24">
        <v>7.8879663799999986E-2</v>
      </c>
      <c r="G114" s="24">
        <v>9.6878368699999995E-2</v>
      </c>
      <c r="H114" s="24">
        <v>0.11123073560000001</v>
      </c>
      <c r="I114" s="24">
        <v>0.12641261079999999</v>
      </c>
      <c r="J114" s="24">
        <v>0.13342206400000001</v>
      </c>
      <c r="K114" s="24">
        <v>0.13562418170000001</v>
      </c>
      <c r="L114" s="24">
        <v>0.1398705405</v>
      </c>
      <c r="M114" s="24">
        <v>0.14105369000000001</v>
      </c>
      <c r="N114" s="24">
        <v>0.14521651599999999</v>
      </c>
      <c r="O114" s="24">
        <v>0.150251362</v>
      </c>
      <c r="P114" s="24">
        <v>0.15162273299999998</v>
      </c>
      <c r="Q114" s="24">
        <v>0.15215066599999999</v>
      </c>
      <c r="R114" s="24">
        <v>0.15379383730000001</v>
      </c>
      <c r="S114" s="24">
        <v>0.15735717939999999</v>
      </c>
      <c r="T114" s="24">
        <v>0.158299938</v>
      </c>
      <c r="U114" s="24">
        <v>0.14837676480000001</v>
      </c>
      <c r="V114" s="24">
        <v>0.14593216099999998</v>
      </c>
      <c r="W114" s="24">
        <v>0.1091503935</v>
      </c>
      <c r="X114" s="24">
        <v>0.10970392180000001</v>
      </c>
      <c r="Y114" s="24">
        <v>0.10755304329999998</v>
      </c>
      <c r="Z114" s="24">
        <v>0.1056557432</v>
      </c>
      <c r="AA114" s="24">
        <v>0.1099195852</v>
      </c>
      <c r="AB114" s="24">
        <v>0.10519714499999899</v>
      </c>
      <c r="AC114" s="24">
        <v>0.10602147889999999</v>
      </c>
      <c r="AD114" s="24">
        <v>8.6353778700000008E-2</v>
      </c>
      <c r="AE114" s="24">
        <v>6.9292021199999998E-2</v>
      </c>
    </row>
    <row r="116" spans="1:31" x14ac:dyDescent="0.35">
      <c r="A116" s="18" t="s">
        <v>128</v>
      </c>
      <c r="B116" s="18" t="s">
        <v>129</v>
      </c>
      <c r="C116" s="18" t="s">
        <v>80</v>
      </c>
      <c r="D116" s="18" t="s">
        <v>89</v>
      </c>
      <c r="E116" s="18" t="s">
        <v>90</v>
      </c>
      <c r="F116" s="18" t="s">
        <v>91</v>
      </c>
      <c r="G116" s="18" t="s">
        <v>92</v>
      </c>
      <c r="H116" s="18" t="s">
        <v>93</v>
      </c>
      <c r="I116" s="18" t="s">
        <v>94</v>
      </c>
      <c r="J116" s="18" t="s">
        <v>95</v>
      </c>
      <c r="K116" s="18" t="s">
        <v>96</v>
      </c>
      <c r="L116" s="18" t="s">
        <v>97</v>
      </c>
      <c r="M116" s="18" t="s">
        <v>98</v>
      </c>
      <c r="N116" s="18" t="s">
        <v>99</v>
      </c>
      <c r="O116" s="18" t="s">
        <v>100</v>
      </c>
      <c r="P116" s="18" t="s">
        <v>101</v>
      </c>
      <c r="Q116" s="18" t="s">
        <v>102</v>
      </c>
      <c r="R116" s="18" t="s">
        <v>103</v>
      </c>
      <c r="S116" s="18" t="s">
        <v>104</v>
      </c>
      <c r="T116" s="18" t="s">
        <v>105</v>
      </c>
      <c r="U116" s="18" t="s">
        <v>106</v>
      </c>
      <c r="V116" s="18" t="s">
        <v>107</v>
      </c>
      <c r="W116" s="18" t="s">
        <v>108</v>
      </c>
      <c r="X116" s="18" t="s">
        <v>109</v>
      </c>
      <c r="Y116" s="18" t="s">
        <v>110</v>
      </c>
      <c r="Z116" s="18" t="s">
        <v>111</v>
      </c>
      <c r="AA116" s="18" t="s">
        <v>112</v>
      </c>
      <c r="AB116" s="18" t="s">
        <v>113</v>
      </c>
      <c r="AC116" s="18" t="s">
        <v>114</v>
      </c>
      <c r="AD116" s="18" t="s">
        <v>115</v>
      </c>
      <c r="AE116" s="18" t="s">
        <v>116</v>
      </c>
    </row>
    <row r="117" spans="1:31" x14ac:dyDescent="0.35">
      <c r="A117" s="28" t="s">
        <v>134</v>
      </c>
      <c r="B117" s="28" t="s">
        <v>70</v>
      </c>
      <c r="C117" s="24">
        <v>0</v>
      </c>
      <c r="D117" s="24">
        <v>0</v>
      </c>
      <c r="E117" s="24">
        <v>0</v>
      </c>
      <c r="F117" s="24">
        <v>0</v>
      </c>
      <c r="G117" s="24">
        <v>0</v>
      </c>
      <c r="H117" s="24">
        <v>0</v>
      </c>
      <c r="I117" s="24">
        <v>0</v>
      </c>
      <c r="J117" s="24">
        <v>0</v>
      </c>
      <c r="K117" s="24">
        <v>0</v>
      </c>
      <c r="L117" s="24">
        <v>0</v>
      </c>
      <c r="M117" s="24">
        <v>0</v>
      </c>
      <c r="N117" s="24">
        <v>0</v>
      </c>
      <c r="O117" s="24">
        <v>0</v>
      </c>
      <c r="P117" s="24">
        <v>0</v>
      </c>
      <c r="Q117" s="24">
        <v>0</v>
      </c>
      <c r="R117" s="24">
        <v>0</v>
      </c>
      <c r="S117" s="24">
        <v>0</v>
      </c>
      <c r="T117" s="24">
        <v>0</v>
      </c>
      <c r="U117" s="24">
        <v>0</v>
      </c>
      <c r="V117" s="24">
        <v>0</v>
      </c>
      <c r="W117" s="24">
        <v>0</v>
      </c>
      <c r="X117" s="24">
        <v>0</v>
      </c>
      <c r="Y117" s="24">
        <v>0</v>
      </c>
      <c r="Z117" s="24">
        <v>0</v>
      </c>
      <c r="AA117" s="24">
        <v>0</v>
      </c>
      <c r="AB117" s="24">
        <v>0</v>
      </c>
      <c r="AC117" s="24">
        <v>0</v>
      </c>
      <c r="AD117" s="24">
        <v>0</v>
      </c>
      <c r="AE117" s="24">
        <v>0</v>
      </c>
    </row>
    <row r="118" spans="1:31" x14ac:dyDescent="0.35">
      <c r="A118" s="28" t="s">
        <v>134</v>
      </c>
      <c r="B118" s="28" t="s">
        <v>72</v>
      </c>
      <c r="C118" s="24">
        <v>0</v>
      </c>
      <c r="D118" s="24">
        <v>0</v>
      </c>
      <c r="E118" s="24">
        <v>0</v>
      </c>
      <c r="F118" s="24">
        <v>0</v>
      </c>
      <c r="G118" s="24">
        <v>0</v>
      </c>
      <c r="H118" s="24">
        <v>0</v>
      </c>
      <c r="I118" s="24">
        <v>0</v>
      </c>
      <c r="J118" s="24">
        <v>0</v>
      </c>
      <c r="K118" s="24">
        <v>0</v>
      </c>
      <c r="L118" s="24">
        <v>0</v>
      </c>
      <c r="M118" s="24">
        <v>0</v>
      </c>
      <c r="N118" s="24">
        <v>0</v>
      </c>
      <c r="O118" s="24">
        <v>0</v>
      </c>
      <c r="P118" s="24">
        <v>0</v>
      </c>
      <c r="Q118" s="24">
        <v>0</v>
      </c>
      <c r="R118" s="24">
        <v>0</v>
      </c>
      <c r="S118" s="24">
        <v>0</v>
      </c>
      <c r="T118" s="24">
        <v>0</v>
      </c>
      <c r="U118" s="24">
        <v>0</v>
      </c>
      <c r="V118" s="24">
        <v>0</v>
      </c>
      <c r="W118" s="24">
        <v>0</v>
      </c>
      <c r="X118" s="24">
        <v>0</v>
      </c>
      <c r="Y118" s="24">
        <v>0</v>
      </c>
      <c r="Z118" s="24">
        <v>0</v>
      </c>
      <c r="AA118" s="24">
        <v>0</v>
      </c>
      <c r="AB118" s="24">
        <v>0</v>
      </c>
      <c r="AC118" s="24">
        <v>0</v>
      </c>
      <c r="AD118" s="24">
        <v>0</v>
      </c>
      <c r="AE118" s="24">
        <v>0</v>
      </c>
    </row>
    <row r="119" spans="1:31" x14ac:dyDescent="0.35">
      <c r="A119" s="28" t="s">
        <v>134</v>
      </c>
      <c r="B119" s="28" t="s">
        <v>76</v>
      </c>
      <c r="C119" s="24">
        <v>5.2431467299999992E-4</v>
      </c>
      <c r="D119" s="24">
        <v>1.3845373899999899E-3</v>
      </c>
      <c r="E119" s="24">
        <v>1.18994939E-3</v>
      </c>
      <c r="F119" s="24">
        <v>1.024792852999999E-3</v>
      </c>
      <c r="G119" s="24">
        <v>2.9298080600000001E-3</v>
      </c>
      <c r="H119" s="24">
        <v>5.5427265999999998E-3</v>
      </c>
      <c r="I119" s="24">
        <v>8.4740428699999915E-3</v>
      </c>
      <c r="J119" s="24">
        <v>9.3785248300000002E-3</v>
      </c>
      <c r="K119" s="24">
        <v>1.0551283660000001E-2</v>
      </c>
      <c r="L119" s="24">
        <v>1.21936224E-2</v>
      </c>
      <c r="M119" s="24">
        <v>1.9707021799999998E-2</v>
      </c>
      <c r="N119" s="24">
        <v>2.0124817800000003E-2</v>
      </c>
      <c r="O119" s="24">
        <v>2.1976648600000002E-2</v>
      </c>
      <c r="P119" s="24">
        <v>2.11583272E-2</v>
      </c>
      <c r="Q119" s="24">
        <v>2.0455074200000003E-2</v>
      </c>
      <c r="R119" s="24">
        <v>2.0234046969999999E-2</v>
      </c>
      <c r="S119" s="24">
        <v>1.8507900459999997E-2</v>
      </c>
      <c r="T119" s="24">
        <v>1.872244725E-2</v>
      </c>
      <c r="U119" s="24">
        <v>1.8273294599999899E-2</v>
      </c>
      <c r="V119" s="24">
        <v>1.6799810270000003E-2</v>
      </c>
      <c r="W119" s="24">
        <v>1.735177634E-2</v>
      </c>
      <c r="X119" s="24">
        <v>1.662826634E-2</v>
      </c>
      <c r="Y119" s="24">
        <v>1.561227066E-2</v>
      </c>
      <c r="Z119" s="24">
        <v>1.47301193E-2</v>
      </c>
      <c r="AA119" s="24">
        <v>1.47664714E-2</v>
      </c>
      <c r="AB119" s="24">
        <v>1.55573056E-2</v>
      </c>
      <c r="AC119" s="24">
        <v>1.60924837E-2</v>
      </c>
      <c r="AD119" s="24">
        <v>1.39505367E-2</v>
      </c>
      <c r="AE119" s="24">
        <v>1.1540713099999997E-2</v>
      </c>
    </row>
    <row r="121" spans="1:31" collapsed="1" x14ac:dyDescent="0.35"/>
  </sheetData>
  <sheetProtection algorithmName="SHA-512" hashValue="djAoaQLcK75Bq4fKMUiQywPEL1W73ovMS3626wMtqM4LHSmPT/L/tqVqOhI3wWxLzimS8unvVVaofnz0JFORzA==" saltValue="JLYQPpDKAbUKVtsXG7sbKg=="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F3E590-EC16-43D5-971A-B8849F123E53}">
  <sheetPr codeName="Sheet10">
    <tabColor rgb="FF57E188"/>
  </sheetPr>
  <dimension ref="A1:AE87"/>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143</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30</v>
      </c>
      <c r="B2" s="34" t="s">
        <v>144</v>
      </c>
      <c r="C2" s="34"/>
      <c r="D2" s="34"/>
      <c r="E2" s="34"/>
      <c r="F2" s="34"/>
      <c r="G2" s="34"/>
      <c r="H2" s="34"/>
      <c r="I2" s="34"/>
      <c r="J2" s="34"/>
      <c r="K2" s="34"/>
      <c r="L2" s="34"/>
      <c r="M2" s="34"/>
      <c r="N2" s="34"/>
      <c r="O2" s="34"/>
      <c r="P2" s="34"/>
      <c r="Q2" s="34"/>
      <c r="R2" s="34"/>
      <c r="S2" s="34"/>
      <c r="T2" s="34"/>
      <c r="U2" s="34"/>
      <c r="V2" s="34"/>
    </row>
    <row r="3" spans="1:31" x14ac:dyDescent="0.35">
      <c r="B3" s="34"/>
      <c r="C3" s="34"/>
      <c r="D3" s="34"/>
      <c r="E3" s="34"/>
      <c r="F3" s="34"/>
      <c r="G3" s="34"/>
      <c r="H3" s="34"/>
      <c r="I3" s="34"/>
      <c r="J3" s="34"/>
      <c r="K3" s="34"/>
      <c r="L3" s="34"/>
      <c r="M3" s="34"/>
      <c r="N3" s="34"/>
      <c r="O3" s="34"/>
      <c r="P3" s="34"/>
      <c r="Q3" s="34"/>
      <c r="R3" s="34"/>
      <c r="S3" s="34"/>
      <c r="T3" s="34"/>
      <c r="U3" s="34"/>
      <c r="V3" s="34"/>
    </row>
    <row r="4" spans="1:31" x14ac:dyDescent="0.35">
      <c r="A4" s="17" t="s">
        <v>127</v>
      </c>
      <c r="B4" s="17"/>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40</v>
      </c>
      <c r="B6" s="28" t="s">
        <v>64</v>
      </c>
      <c r="C6" s="24">
        <v>0</v>
      </c>
      <c r="D6" s="24">
        <v>0</v>
      </c>
      <c r="E6" s="24">
        <v>0</v>
      </c>
      <c r="F6" s="24">
        <v>-153888.3510646107</v>
      </c>
      <c r="G6" s="24">
        <v>-251368.00301474595</v>
      </c>
      <c r="H6" s="24">
        <v>-276543.39219913865</v>
      </c>
      <c r="I6" s="24">
        <v>-136623.20491703154</v>
      </c>
      <c r="J6" s="24">
        <v>-256762.66317218245</v>
      </c>
      <c r="K6" s="24">
        <v>-277103.31289454841</v>
      </c>
      <c r="L6" s="24">
        <v>-289909.77139531577</v>
      </c>
      <c r="M6" s="24">
        <v>122947.24399339335</v>
      </c>
      <c r="N6" s="24">
        <v>312228.33960013773</v>
      </c>
      <c r="O6" s="24">
        <v>133680.43274234983</v>
      </c>
      <c r="P6" s="24">
        <v>-181689.7276984943</v>
      </c>
      <c r="Q6" s="24">
        <v>-51192.804131744546</v>
      </c>
      <c r="R6" s="24">
        <v>-30776.614666184836</v>
      </c>
      <c r="S6" s="24">
        <v>-2230.1376752802967</v>
      </c>
      <c r="T6" s="24">
        <v>-2148.4948727413635</v>
      </c>
      <c r="U6" s="24">
        <v>-2075.405681918508</v>
      </c>
      <c r="V6" s="24">
        <v>-1993.8626558008775</v>
      </c>
      <c r="W6" s="24">
        <v>291447.25753283268</v>
      </c>
      <c r="X6" s="24">
        <v>-1850.5479953768936</v>
      </c>
      <c r="Y6" s="24">
        <v>-3.9414461529125301E-5</v>
      </c>
      <c r="Z6" s="24">
        <v>-1.6384940688329848E-5</v>
      </c>
      <c r="AA6" s="24">
        <v>-6.4463520014693694E-6</v>
      </c>
      <c r="AB6" s="24">
        <v>0</v>
      </c>
      <c r="AC6" s="24">
        <v>0</v>
      </c>
      <c r="AD6" s="24">
        <v>0</v>
      </c>
      <c r="AE6" s="24">
        <v>0</v>
      </c>
    </row>
    <row r="7" spans="1:31" x14ac:dyDescent="0.35">
      <c r="A7" s="28" t="s">
        <v>40</v>
      </c>
      <c r="B7" s="28" t="s">
        <v>71</v>
      </c>
      <c r="C7" s="24">
        <v>0</v>
      </c>
      <c r="D7" s="24">
        <v>0</v>
      </c>
      <c r="E7" s="24">
        <v>0</v>
      </c>
      <c r="F7" s="24">
        <v>-221940.72865310271</v>
      </c>
      <c r="G7" s="24">
        <v>-213815.7311313712</v>
      </c>
      <c r="H7" s="24">
        <v>-205988.18064869987</v>
      </c>
      <c r="I7" s="24">
        <v>127027.00737750369</v>
      </c>
      <c r="J7" s="24">
        <v>348613.76839554147</v>
      </c>
      <c r="K7" s="24">
        <v>-147268.3365065316</v>
      </c>
      <c r="L7" s="24">
        <v>-106331.59439232017</v>
      </c>
      <c r="M7" s="24">
        <v>-65925.53258910295</v>
      </c>
      <c r="N7" s="24">
        <v>-27991.955225981641</v>
      </c>
      <c r="O7" s="24">
        <v>-26967.201598201125</v>
      </c>
      <c r="P7" s="24">
        <v>-25979.963034630033</v>
      </c>
      <c r="Q7" s="24">
        <v>-25096.156189242527</v>
      </c>
      <c r="R7" s="24">
        <v>-24110.124139017153</v>
      </c>
      <c r="S7" s="24">
        <v>201223.35503324147</v>
      </c>
      <c r="T7" s="24">
        <v>349287.87072707433</v>
      </c>
      <c r="U7" s="24">
        <v>-21615.904864451379</v>
      </c>
      <c r="V7" s="24">
        <v>-20766.612453683436</v>
      </c>
      <c r="W7" s="24">
        <v>-20006.370402821831</v>
      </c>
      <c r="X7" s="24">
        <v>-19273.959948335811</v>
      </c>
      <c r="Y7" s="24">
        <v>-18618.283197858676</v>
      </c>
      <c r="Z7" s="24">
        <v>-17886.767828938166</v>
      </c>
      <c r="AA7" s="24">
        <v>-17231.953612710819</v>
      </c>
      <c r="AB7" s="24">
        <v>-16601.111399803074</v>
      </c>
      <c r="AC7" s="24">
        <v>-16036.360445605123</v>
      </c>
      <c r="AD7" s="24">
        <v>0</v>
      </c>
      <c r="AE7" s="24">
        <v>0</v>
      </c>
    </row>
    <row r="8" spans="1:31" x14ac:dyDescent="0.35">
      <c r="A8" s="28" t="s">
        <v>40</v>
      </c>
      <c r="B8" s="28" t="s">
        <v>20</v>
      </c>
      <c r="C8" s="24">
        <v>1.3759591179628188E-5</v>
      </c>
      <c r="D8" s="24">
        <v>1.3255868204070778E-5</v>
      </c>
      <c r="E8" s="24">
        <v>1.2804919638643818E-5</v>
      </c>
      <c r="F8" s="24">
        <v>1.2301812267576569E-5</v>
      </c>
      <c r="G8" s="24">
        <v>1.185145691913085E-5</v>
      </c>
      <c r="H8" s="24">
        <v>1.1417588567516319E-5</v>
      </c>
      <c r="I8" s="24">
        <v>1.1029176046669469E-5</v>
      </c>
      <c r="J8" s="24">
        <v>1.059583792956549E-5</v>
      </c>
      <c r="K8" s="24">
        <v>1.02079363603454E-5</v>
      </c>
      <c r="L8" s="24">
        <v>9.8342354261674298E-6</v>
      </c>
      <c r="M8" s="24">
        <v>9.4996866595963212E-6</v>
      </c>
      <c r="N8" s="24">
        <v>9.1264424287736203E-6</v>
      </c>
      <c r="O8" s="24">
        <v>8.7923337567600492E-6</v>
      </c>
      <c r="P8" s="24">
        <v>8.4704564230347415E-6</v>
      </c>
      <c r="Q8" s="24">
        <v>8.1823017647599906E-6</v>
      </c>
      <c r="R8" s="24">
        <v>7.8608178002902701E-6</v>
      </c>
      <c r="S8" s="24">
        <v>1.074378219069511E-5</v>
      </c>
      <c r="T8" s="24">
        <v>1.1087758093204328E-5</v>
      </c>
      <c r="U8" s="24">
        <v>1.1953371285617759E-5</v>
      </c>
      <c r="V8" s="24">
        <v>1.1483721387562279E-5</v>
      </c>
      <c r="W8" s="24">
        <v>1.165410762991536E-5</v>
      </c>
      <c r="X8" s="24">
        <v>1.230504896388821E-5</v>
      </c>
      <c r="Y8" s="24">
        <v>1.5123975240265569E-5</v>
      </c>
      <c r="Z8" s="24">
        <v>1.4529751798186868E-5</v>
      </c>
      <c r="AA8" s="24">
        <v>1.5983142832725017E-5</v>
      </c>
      <c r="AB8" s="24">
        <v>1.7042514428924098E-5</v>
      </c>
      <c r="AC8" s="24">
        <v>1.6974735055711028E-5</v>
      </c>
      <c r="AD8" s="24">
        <v>2.0364358449640833E-5</v>
      </c>
      <c r="AE8" s="24">
        <v>1.9618842460128139E-5</v>
      </c>
    </row>
    <row r="9" spans="1:31" x14ac:dyDescent="0.3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c r="AB9" s="24">
        <v>0</v>
      </c>
      <c r="AC9" s="24">
        <v>0</v>
      </c>
      <c r="AD9" s="24">
        <v>0</v>
      </c>
      <c r="AE9" s="24">
        <v>0</v>
      </c>
    </row>
    <row r="10" spans="1:31" x14ac:dyDescent="0.35">
      <c r="A10" s="28" t="s">
        <v>40</v>
      </c>
      <c r="B10" s="28" t="s">
        <v>66</v>
      </c>
      <c r="C10" s="24">
        <v>7.2375366637088579E-5</v>
      </c>
      <c r="D10" s="24">
        <v>6.9725786823011707E-5</v>
      </c>
      <c r="E10" s="24">
        <v>6.7353800088001213E-5</v>
      </c>
      <c r="F10" s="24">
        <v>6.4707458349830681E-5</v>
      </c>
      <c r="G10" s="24">
        <v>6.2338591932564459E-5</v>
      </c>
      <c r="H10" s="24">
        <v>6.0056447019216913E-5</v>
      </c>
      <c r="I10" s="24">
        <v>5.8013399501617187E-5</v>
      </c>
      <c r="J10" s="24">
        <v>5.5734043618597909E-5</v>
      </c>
      <c r="K10" s="24">
        <v>5.3693683703473918E-5</v>
      </c>
      <c r="L10" s="24">
        <v>5.1728019043044489E-5</v>
      </c>
      <c r="M10" s="24">
        <v>4.9968294548146737E-5</v>
      </c>
      <c r="N10" s="24">
        <v>4.8005032144612105E-5</v>
      </c>
      <c r="O10" s="24">
        <v>4.6247622544433396E-5</v>
      </c>
      <c r="P10" s="24">
        <v>4.4554549709898261E-5</v>
      </c>
      <c r="Q10" s="24">
        <v>4.3038857944891675E-5</v>
      </c>
      <c r="R10" s="24">
        <v>4.6743032136852129E-5</v>
      </c>
      <c r="S10" s="24">
        <v>4.5031822920882753E-5</v>
      </c>
      <c r="T10" s="24">
        <v>4.3383259127064134E-5</v>
      </c>
      <c r="U10" s="24">
        <v>5.3604440292532899E-5</v>
      </c>
      <c r="V10" s="24">
        <v>5.3803872107351301E-5</v>
      </c>
      <c r="W10" s="24">
        <v>9.277952180410676E-5</v>
      </c>
      <c r="X10" s="24">
        <v>9.0877897743882086E-5</v>
      </c>
      <c r="Y10" s="24">
        <v>1.3625554753912141E-4</v>
      </c>
      <c r="Z10" s="24">
        <v>2937.3157621998721</v>
      </c>
      <c r="AA10" s="24">
        <v>2829.7839912167206</v>
      </c>
      <c r="AB10" s="24">
        <v>5014.354375312927</v>
      </c>
      <c r="AC10" s="24">
        <v>4843.772118664092</v>
      </c>
      <c r="AD10" s="24">
        <v>9519.7056923460459</v>
      </c>
      <c r="AE10" s="24">
        <v>9171.2000997613541</v>
      </c>
    </row>
    <row r="11" spans="1:31" x14ac:dyDescent="0.35">
      <c r="A11" s="28" t="s">
        <v>40</v>
      </c>
      <c r="B11" s="28" t="s">
        <v>65</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row>
    <row r="12" spans="1:31" x14ac:dyDescent="0.35">
      <c r="A12" s="28" t="s">
        <v>40</v>
      </c>
      <c r="B12" s="28" t="s">
        <v>69</v>
      </c>
      <c r="C12" s="24">
        <v>1.5556730583920844E-3</v>
      </c>
      <c r="D12" s="24">
        <v>15773.120728688313</v>
      </c>
      <c r="E12" s="24">
        <v>33690.117541063439</v>
      </c>
      <c r="F12" s="24">
        <v>63408.086748959402</v>
      </c>
      <c r="G12" s="24">
        <v>78169.44251260483</v>
      </c>
      <c r="H12" s="24">
        <v>90204.800503550461</v>
      </c>
      <c r="I12" s="24">
        <v>108575.99216553044</v>
      </c>
      <c r="J12" s="24">
        <v>118563.97684695263</v>
      </c>
      <c r="K12" s="24">
        <v>116829.99698587781</v>
      </c>
      <c r="L12" s="24">
        <v>115022.86231745528</v>
      </c>
      <c r="M12" s="24">
        <v>138720.10836510177</v>
      </c>
      <c r="N12" s="24">
        <v>135573.61028865847</v>
      </c>
      <c r="O12" s="24">
        <v>132829.9150710945</v>
      </c>
      <c r="P12" s="24">
        <v>130105.40643368106</v>
      </c>
      <c r="Q12" s="24">
        <v>127744.88112813738</v>
      </c>
      <c r="R12" s="24">
        <v>124710.11666197836</v>
      </c>
      <c r="S12" s="24">
        <v>159968.81299232916</v>
      </c>
      <c r="T12" s="24">
        <v>167325.3372459872</v>
      </c>
      <c r="U12" s="24">
        <v>172870.78426476978</v>
      </c>
      <c r="V12" s="24">
        <v>170120.24319778639</v>
      </c>
      <c r="W12" s="24">
        <v>193472.91054714599</v>
      </c>
      <c r="X12" s="24">
        <v>223409.92660084576</v>
      </c>
      <c r="Y12" s="24">
        <v>231912.75212041024</v>
      </c>
      <c r="Z12" s="24">
        <v>223270.08758517436</v>
      </c>
      <c r="AA12" s="24">
        <v>230818.49512212345</v>
      </c>
      <c r="AB12" s="24">
        <v>239530.38752126798</v>
      </c>
      <c r="AC12" s="24">
        <v>254251.454682899</v>
      </c>
      <c r="AD12" s="24">
        <v>268243.87558008765</v>
      </c>
      <c r="AE12" s="24">
        <v>268645.18447779596</v>
      </c>
    </row>
    <row r="13" spans="1:31" x14ac:dyDescent="0.35">
      <c r="A13" s="28" t="s">
        <v>40</v>
      </c>
      <c r="B13" s="28" t="s">
        <v>68</v>
      </c>
      <c r="C13" s="24">
        <v>1.1900272351930646E-4</v>
      </c>
      <c r="D13" s="24">
        <v>1.857620508083951E-4</v>
      </c>
      <c r="E13" s="24">
        <v>1.8679216541739278E-4</v>
      </c>
      <c r="F13" s="24">
        <v>2.0057059630163474E-4</v>
      </c>
      <c r="G13" s="24">
        <v>2.0124294372371595E-4</v>
      </c>
      <c r="H13" s="24">
        <v>1596.3478766614937</v>
      </c>
      <c r="I13" s="24">
        <v>5995.9296024393361</v>
      </c>
      <c r="J13" s="24">
        <v>10090.93277500863</v>
      </c>
      <c r="K13" s="24">
        <v>20182.270744627811</v>
      </c>
      <c r="L13" s="24">
        <v>29521.219906688471</v>
      </c>
      <c r="M13" s="24">
        <v>61817.089597971106</v>
      </c>
      <c r="N13" s="24">
        <v>59388.28614147145</v>
      </c>
      <c r="O13" s="24">
        <v>57214.148565877738</v>
      </c>
      <c r="P13" s="24">
        <v>55119.603699731801</v>
      </c>
      <c r="Q13" s="24">
        <v>53244.501606632904</v>
      </c>
      <c r="R13" s="24">
        <v>51152.516510149333</v>
      </c>
      <c r="S13" s="24">
        <v>49279.881237799549</v>
      </c>
      <c r="T13" s="24">
        <v>47475.800884650576</v>
      </c>
      <c r="U13" s="24">
        <v>45860.73179168778</v>
      </c>
      <c r="V13" s="24">
        <v>44058.856518943052</v>
      </c>
      <c r="W13" s="24">
        <v>42445.911927494628</v>
      </c>
      <c r="X13" s="24">
        <v>57768.699282851987</v>
      </c>
      <c r="Y13" s="24">
        <v>59910.716031425181</v>
      </c>
      <c r="Z13" s="24">
        <v>57556.814282911459</v>
      </c>
      <c r="AA13" s="24">
        <v>62994.113138591179</v>
      </c>
      <c r="AB13" s="24">
        <v>88724.829422000825</v>
      </c>
      <c r="AC13" s="24">
        <v>95138.887592981584</v>
      </c>
      <c r="AD13" s="24">
        <v>105275.92026489228</v>
      </c>
      <c r="AE13" s="24">
        <v>115419.63983484615</v>
      </c>
    </row>
    <row r="14" spans="1:31" x14ac:dyDescent="0.35">
      <c r="A14" s="28" t="s">
        <v>40</v>
      </c>
      <c r="B14" s="28" t="s">
        <v>36</v>
      </c>
      <c r="C14" s="24">
        <v>1.3792292715586758E-4</v>
      </c>
      <c r="D14" s="24">
        <v>1.3287372574010141E-4</v>
      </c>
      <c r="E14" s="24">
        <v>1.2835352268112459E-4</v>
      </c>
      <c r="F14" s="24">
        <v>1.2331049194093651E-4</v>
      </c>
      <c r="G14" s="24">
        <v>1.1879623515037849E-4</v>
      </c>
      <c r="H14" s="24">
        <v>1.144472401639896E-4</v>
      </c>
      <c r="I14" s="24">
        <v>1.2806303089861069E-4</v>
      </c>
      <c r="J14" s="24">
        <v>1.574680074139622E-4</v>
      </c>
      <c r="K14" s="24">
        <v>3.5789089528514548E-4</v>
      </c>
      <c r="L14" s="24">
        <v>3.483164172929465E-4</v>
      </c>
      <c r="M14" s="24">
        <v>3.3646711506129959E-4</v>
      </c>
      <c r="N14" s="24">
        <v>3.7383833280975131E-4</v>
      </c>
      <c r="O14" s="24">
        <v>3.7529700709371913E-4</v>
      </c>
      <c r="P14" s="24">
        <v>3.9314051014562805E-4</v>
      </c>
      <c r="Q14" s="24">
        <v>4.5052838002799378E-4</v>
      </c>
      <c r="R14" s="24">
        <v>6.9283796096091942E-4</v>
      </c>
      <c r="S14" s="24">
        <v>2515.7830796038966</v>
      </c>
      <c r="T14" s="24">
        <v>2423.6831458333868</v>
      </c>
      <c r="U14" s="24">
        <v>3531.1728529368061</v>
      </c>
      <c r="V14" s="24">
        <v>4006.2021504303898</v>
      </c>
      <c r="W14" s="24">
        <v>16749.512711821022</v>
      </c>
      <c r="X14" s="24">
        <v>18729.948171952299</v>
      </c>
      <c r="Y14" s="24">
        <v>19249.047159505728</v>
      </c>
      <c r="Z14" s="24">
        <v>28857.154058724602</v>
      </c>
      <c r="AA14" s="24">
        <v>28155.751754518511</v>
      </c>
      <c r="AB14" s="24">
        <v>27125.001779830051</v>
      </c>
      <c r="AC14" s="24">
        <v>26202.242107966638</v>
      </c>
      <c r="AD14" s="24">
        <v>30960.938661669235</v>
      </c>
      <c r="AE14" s="24">
        <v>32490.011532036704</v>
      </c>
    </row>
    <row r="15" spans="1:31" x14ac:dyDescent="0.35">
      <c r="A15" s="28" t="s">
        <v>40</v>
      </c>
      <c r="B15" s="28" t="s">
        <v>73</v>
      </c>
      <c r="C15" s="24">
        <v>0</v>
      </c>
      <c r="D15" s="24">
        <v>0</v>
      </c>
      <c r="E15" s="24">
        <v>1.6620935926973279E-4</v>
      </c>
      <c r="F15" s="24">
        <v>1.7267792400121819E-4</v>
      </c>
      <c r="G15" s="24">
        <v>1.7201249469397611E-4</v>
      </c>
      <c r="H15" s="24">
        <v>1.7346288504061917E-4</v>
      </c>
      <c r="I15" s="24">
        <v>1.7619966881349361E-4</v>
      </c>
      <c r="J15" s="24">
        <v>1.8188721069985989E-4</v>
      </c>
      <c r="K15" s="24">
        <v>25199.02058433053</v>
      </c>
      <c r="L15" s="24">
        <v>24276.513117947336</v>
      </c>
      <c r="M15" s="24">
        <v>23450.655579089835</v>
      </c>
      <c r="N15" s="24">
        <v>22529.275551037135</v>
      </c>
      <c r="O15" s="24">
        <v>21704.504414650793</v>
      </c>
      <c r="P15" s="24">
        <v>20909.927223004273</v>
      </c>
      <c r="Q15" s="24">
        <v>20198.596857708228</v>
      </c>
      <c r="R15" s="24">
        <v>19404.990724546245</v>
      </c>
      <c r="S15" s="24">
        <v>18694.597682695308</v>
      </c>
      <c r="T15" s="24">
        <v>18112.005228949653</v>
      </c>
      <c r="U15" s="24">
        <v>19905.132522438475</v>
      </c>
      <c r="V15" s="24">
        <v>19123.056637397178</v>
      </c>
      <c r="W15" s="24">
        <v>18979.540898240281</v>
      </c>
      <c r="X15" s="24">
        <v>20684.600984206099</v>
      </c>
      <c r="Y15" s="24">
        <v>19980.935957073805</v>
      </c>
      <c r="Z15" s="24">
        <v>19195.881794553341</v>
      </c>
      <c r="AA15" s="24">
        <v>23049.069795222793</v>
      </c>
      <c r="AB15" s="24">
        <v>29379.64663748342</v>
      </c>
      <c r="AC15" s="24">
        <v>29280.791513581291</v>
      </c>
      <c r="AD15" s="24">
        <v>33551.261379602365</v>
      </c>
      <c r="AE15" s="24">
        <v>32322.987882634134</v>
      </c>
    </row>
    <row r="16" spans="1:31" x14ac:dyDescent="0.3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c r="AB16" s="24">
        <v>0</v>
      </c>
      <c r="AC16" s="24">
        <v>0</v>
      </c>
      <c r="AD16" s="24">
        <v>0</v>
      </c>
      <c r="AE16" s="24">
        <v>0</v>
      </c>
    </row>
    <row r="17" spans="1:31" x14ac:dyDescent="0.35">
      <c r="A17" s="31" t="s">
        <v>138</v>
      </c>
      <c r="B17" s="31"/>
      <c r="C17" s="32">
        <v>1.7608107397281078E-3</v>
      </c>
      <c r="D17" s="32">
        <v>15773.120997432017</v>
      </c>
      <c r="E17" s="32">
        <v>33690.117808014329</v>
      </c>
      <c r="F17" s="32">
        <v>-312420.99269117409</v>
      </c>
      <c r="G17" s="32">
        <v>-387014.29135807935</v>
      </c>
      <c r="H17" s="32">
        <v>-390730.42439615249</v>
      </c>
      <c r="I17" s="32">
        <v>104975.7242974845</v>
      </c>
      <c r="J17" s="32">
        <v>220506.01491165016</v>
      </c>
      <c r="K17" s="32">
        <v>-287359.38160667277</v>
      </c>
      <c r="L17" s="32">
        <v>-251697.28350192987</v>
      </c>
      <c r="M17" s="32">
        <v>257558.90942683123</v>
      </c>
      <c r="N17" s="32">
        <v>479198.28086141747</v>
      </c>
      <c r="O17" s="32">
        <v>296757.2948361609</v>
      </c>
      <c r="P17" s="32">
        <v>-22444.680546686446</v>
      </c>
      <c r="Q17" s="32">
        <v>104700.42246500438</v>
      </c>
      <c r="R17" s="32">
        <v>120975.89442152956</v>
      </c>
      <c r="S17" s="32">
        <v>408241.91164386552</v>
      </c>
      <c r="T17" s="32">
        <v>561940.51403944183</v>
      </c>
      <c r="U17" s="32">
        <v>195040.20557564549</v>
      </c>
      <c r="V17" s="32">
        <v>191418.62467253272</v>
      </c>
      <c r="W17" s="32">
        <v>507359.70970908512</v>
      </c>
      <c r="X17" s="32">
        <v>260054.11804316798</v>
      </c>
      <c r="Y17" s="32">
        <v>273205.18506594183</v>
      </c>
      <c r="Z17" s="32">
        <v>265877.44979949237</v>
      </c>
      <c r="AA17" s="32">
        <v>279410.43864875735</v>
      </c>
      <c r="AB17" s="32">
        <v>316668.45993582119</v>
      </c>
      <c r="AC17" s="32">
        <v>338197.75396591431</v>
      </c>
      <c r="AD17" s="32">
        <v>383039.50155769032</v>
      </c>
      <c r="AE17" s="32">
        <v>393236.0244320223</v>
      </c>
    </row>
    <row r="18" spans="1:31" x14ac:dyDescent="0.35">
      <c r="A18" s="12"/>
      <c r="B18" s="12"/>
    </row>
    <row r="19" spans="1:31"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row>
    <row r="20" spans="1:31" x14ac:dyDescent="0.35">
      <c r="A20" s="28" t="s">
        <v>130</v>
      </c>
      <c r="B20" s="28" t="s">
        <v>64</v>
      </c>
      <c r="C20" s="24">
        <v>0</v>
      </c>
      <c r="D20" s="24">
        <v>0</v>
      </c>
      <c r="E20" s="24">
        <v>0</v>
      </c>
      <c r="F20" s="24">
        <v>-53277.56837219165</v>
      </c>
      <c r="G20" s="24">
        <v>-154440.46658810394</v>
      </c>
      <c r="H20" s="24">
        <v>-148786.57684962015</v>
      </c>
      <c r="I20" s="24">
        <v>-143725.03788799114</v>
      </c>
      <c r="J20" s="24">
        <v>-138078.05782025633</v>
      </c>
      <c r="K20" s="24">
        <v>-159757.54598255918</v>
      </c>
      <c r="L20" s="24">
        <v>-176859.89947804788</v>
      </c>
      <c r="M20" s="24">
        <v>-193956.60487171952</v>
      </c>
      <c r="N20" s="24">
        <v>236652.87330060487</v>
      </c>
      <c r="O20" s="24">
        <v>-87521.290199023089</v>
      </c>
      <c r="P20" s="24">
        <v>-84317.235358429651</v>
      </c>
      <c r="Q20" s="24">
        <v>-6.4093689601186598E-4</v>
      </c>
      <c r="R20" s="24">
        <v>-6.1575438133216597E-4</v>
      </c>
      <c r="S20" s="24">
        <v>-5.9321231412043298E-4</v>
      </c>
      <c r="T20" s="24">
        <v>-5.7149548633790006E-4</v>
      </c>
      <c r="U20" s="24">
        <v>-5.5205390275057096E-4</v>
      </c>
      <c r="V20" s="24">
        <v>-5.3036361530338903E-4</v>
      </c>
      <c r="W20" s="24">
        <v>-5.10947606866776E-4</v>
      </c>
      <c r="X20" s="24">
        <v>0</v>
      </c>
      <c r="Y20" s="24">
        <v>0</v>
      </c>
      <c r="Z20" s="24">
        <v>0</v>
      </c>
      <c r="AA20" s="24">
        <v>0</v>
      </c>
      <c r="AB20" s="24">
        <v>0</v>
      </c>
      <c r="AC20" s="24">
        <v>0</v>
      </c>
      <c r="AD20" s="24">
        <v>0</v>
      </c>
      <c r="AE20" s="24">
        <v>0</v>
      </c>
    </row>
    <row r="21" spans="1:3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1" x14ac:dyDescent="0.35">
      <c r="A22" s="28" t="s">
        <v>130</v>
      </c>
      <c r="B22" s="28" t="s">
        <v>20</v>
      </c>
      <c r="C22" s="24">
        <v>3.1751340624145798E-6</v>
      </c>
      <c r="D22" s="24">
        <v>3.0588960174876999E-6</v>
      </c>
      <c r="E22" s="24">
        <v>2.9548360834538997E-6</v>
      </c>
      <c r="F22" s="24">
        <v>2.83874009411284E-6</v>
      </c>
      <c r="G22" s="24">
        <v>2.7348170495708104E-6</v>
      </c>
      <c r="H22" s="24">
        <v>2.6346985094317297E-6</v>
      </c>
      <c r="I22" s="24">
        <v>2.5450692603421902E-6</v>
      </c>
      <c r="J22" s="24">
        <v>2.4450730759935903E-6</v>
      </c>
      <c r="K22" s="24">
        <v>2.35556173301719E-6</v>
      </c>
      <c r="L22" s="24">
        <v>2.269327298449E-6</v>
      </c>
      <c r="M22" s="24">
        <v>2.1921275349958997E-6</v>
      </c>
      <c r="N22" s="24">
        <v>2.1059984883248404E-6</v>
      </c>
      <c r="O22" s="24">
        <v>2.0289002801579398E-6</v>
      </c>
      <c r="P22" s="24">
        <v>1.9546245496592397E-6</v>
      </c>
      <c r="Q22" s="24">
        <v>1.8881305921871401E-6</v>
      </c>
      <c r="R22" s="24">
        <v>1.8139456347431201E-6</v>
      </c>
      <c r="S22" s="24">
        <v>2.6900387699961603E-6</v>
      </c>
      <c r="T22" s="24">
        <v>3.3288530544957499E-6</v>
      </c>
      <c r="U22" s="24">
        <v>3.2156095093478699E-6</v>
      </c>
      <c r="V22" s="24">
        <v>3.0892676897753001E-6</v>
      </c>
      <c r="W22" s="24">
        <v>3.5669653296565799E-6</v>
      </c>
      <c r="X22" s="24">
        <v>3.4363827879147199E-6</v>
      </c>
      <c r="Y22" s="24">
        <v>4.9835343972105004E-6</v>
      </c>
      <c r="Z22" s="24">
        <v>4.7877305218283304E-6</v>
      </c>
      <c r="AA22" s="24">
        <v>4.6124571555532396E-6</v>
      </c>
      <c r="AB22" s="24">
        <v>6.0880966152854496E-6</v>
      </c>
      <c r="AC22" s="24">
        <v>5.8809869493941796E-6</v>
      </c>
      <c r="AD22" s="24">
        <v>5.6499220175642904E-6</v>
      </c>
      <c r="AE22" s="24">
        <v>5.4430848017487202E-6</v>
      </c>
    </row>
    <row r="23" spans="1:3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1" x14ac:dyDescent="0.35">
      <c r="A24" s="28" t="s">
        <v>130</v>
      </c>
      <c r="B24" s="28" t="s">
        <v>66</v>
      </c>
      <c r="C24" s="24">
        <v>1.505497818005323E-5</v>
      </c>
      <c r="D24" s="24">
        <v>1.4503832560477248E-5</v>
      </c>
      <c r="E24" s="24">
        <v>1.4010429760626581E-5</v>
      </c>
      <c r="F24" s="24">
        <v>1.345995770119102E-5</v>
      </c>
      <c r="G24" s="24">
        <v>1.296720396631559E-5</v>
      </c>
      <c r="H24" s="24">
        <v>1.249248938495194E-5</v>
      </c>
      <c r="I24" s="24">
        <v>1.2067510041461959E-5</v>
      </c>
      <c r="J24" s="24">
        <v>1.159337561316262E-5</v>
      </c>
      <c r="K24" s="24">
        <v>1.116895532447968E-5</v>
      </c>
      <c r="L24" s="24">
        <v>1.076007257960248E-5</v>
      </c>
      <c r="M24" s="24">
        <v>1.0394027955518799E-5</v>
      </c>
      <c r="N24" s="24">
        <v>9.9856449100118985E-6</v>
      </c>
      <c r="O24" s="24">
        <v>9.6200818128773001E-6</v>
      </c>
      <c r="P24" s="24">
        <v>9.267901564741529E-6</v>
      </c>
      <c r="Q24" s="24">
        <v>8.9526187895359803E-6</v>
      </c>
      <c r="R24" s="24">
        <v>8.6008689441267399E-6</v>
      </c>
      <c r="S24" s="24">
        <v>8.2860009193173091E-6</v>
      </c>
      <c r="T24" s="24">
        <v>7.9826598545966213E-6</v>
      </c>
      <c r="U24" s="24">
        <v>1.0593005321831039E-5</v>
      </c>
      <c r="V24" s="24">
        <v>1.0176804423304192E-5</v>
      </c>
      <c r="W24" s="24">
        <v>2.6451984496014941E-5</v>
      </c>
      <c r="X24" s="24">
        <v>2.5483607444271027E-5</v>
      </c>
      <c r="Y24" s="24">
        <v>6.6324974381269799E-5</v>
      </c>
      <c r="Z24" s="24">
        <v>2650.3992979808809</v>
      </c>
      <c r="AA24" s="24">
        <v>2553.371195665537</v>
      </c>
      <c r="AB24" s="24">
        <v>2459.8951817642378</v>
      </c>
      <c r="AC24" s="24">
        <v>2376.212529957495</v>
      </c>
      <c r="AD24" s="24">
        <v>3575.1953001259362</v>
      </c>
      <c r="AE24" s="24">
        <v>3444.3114685303676</v>
      </c>
    </row>
    <row r="25" spans="1:31" x14ac:dyDescent="0.35">
      <c r="A25" s="28" t="s">
        <v>130</v>
      </c>
      <c r="B25" s="28" t="s">
        <v>65</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c r="AB25" s="24">
        <v>0</v>
      </c>
      <c r="AC25" s="24">
        <v>0</v>
      </c>
      <c r="AD25" s="24">
        <v>0</v>
      </c>
      <c r="AE25" s="24">
        <v>0</v>
      </c>
    </row>
    <row r="26" spans="1:31" x14ac:dyDescent="0.35">
      <c r="A26" s="28" t="s">
        <v>130</v>
      </c>
      <c r="B26" s="28" t="s">
        <v>69</v>
      </c>
      <c r="C26" s="24">
        <v>2.7940434863320198E-4</v>
      </c>
      <c r="D26" s="24">
        <v>15773.119492245167</v>
      </c>
      <c r="E26" s="24">
        <v>30478.376693442617</v>
      </c>
      <c r="F26" s="24">
        <v>43918.830631951707</v>
      </c>
      <c r="G26" s="24">
        <v>56417.934458474039</v>
      </c>
      <c r="H26" s="24">
        <v>66334.189974219582</v>
      </c>
      <c r="I26" s="24">
        <v>72467.420180984001</v>
      </c>
      <c r="J26" s="24">
        <v>77597.316105330989</v>
      </c>
      <c r="K26" s="24">
        <v>74756.566663464124</v>
      </c>
      <c r="L26" s="24">
        <v>72019.813826073965</v>
      </c>
      <c r="M26" s="24">
        <v>94794.764924200703</v>
      </c>
      <c r="N26" s="24">
        <v>91070.263223461836</v>
      </c>
      <c r="O26" s="24">
        <v>87736.284518946501</v>
      </c>
      <c r="P26" s="24">
        <v>84524.358980950186</v>
      </c>
      <c r="Q26" s="24">
        <v>81648.942762313818</v>
      </c>
      <c r="R26" s="24">
        <v>78440.942548114894</v>
      </c>
      <c r="S26" s="24">
        <v>75569.30890800606</v>
      </c>
      <c r="T26" s="24">
        <v>74303.774756855506</v>
      </c>
      <c r="U26" s="24">
        <v>71776.050422502114</v>
      </c>
      <c r="V26" s="24">
        <v>69047.33893391084</v>
      </c>
      <c r="W26" s="24">
        <v>92800.992138142552</v>
      </c>
      <c r="X26" s="24">
        <v>113778.26671680881</v>
      </c>
      <c r="Y26" s="24">
        <v>112842.33135691218</v>
      </c>
      <c r="Z26" s="24">
        <v>108408.73784159313</v>
      </c>
      <c r="AA26" s="24">
        <v>104440.0176032384</v>
      </c>
      <c r="AB26" s="24">
        <v>104708.63617312498</v>
      </c>
      <c r="AC26" s="24">
        <v>102261.71025791302</v>
      </c>
      <c r="AD26" s="24">
        <v>98243.831062995479</v>
      </c>
      <c r="AE26" s="24">
        <v>94647.238723316754</v>
      </c>
    </row>
    <row r="27" spans="1:31" x14ac:dyDescent="0.35">
      <c r="A27" s="28" t="s">
        <v>130</v>
      </c>
      <c r="B27" s="28" t="s">
        <v>68</v>
      </c>
      <c r="C27" s="24">
        <v>2.8204374929946908E-5</v>
      </c>
      <c r="D27" s="24">
        <v>6.3052084679317912E-5</v>
      </c>
      <c r="E27" s="24">
        <v>6.2785718846635459E-5</v>
      </c>
      <c r="F27" s="24">
        <v>7.0912879302969847E-5</v>
      </c>
      <c r="G27" s="24">
        <v>7.6331848202238872E-5</v>
      </c>
      <c r="H27" s="24">
        <v>1596.3477563232511</v>
      </c>
      <c r="I27" s="24">
        <v>5995.9294810507245</v>
      </c>
      <c r="J27" s="24">
        <v>10090.932630742303</v>
      </c>
      <c r="K27" s="24">
        <v>20182.270556828782</v>
      </c>
      <c r="L27" s="24">
        <v>29521.219721497422</v>
      </c>
      <c r="M27" s="24">
        <v>61817.089410519788</v>
      </c>
      <c r="N27" s="24">
        <v>59388.285933573614</v>
      </c>
      <c r="O27" s="24">
        <v>57214.148365590801</v>
      </c>
      <c r="P27" s="24">
        <v>55119.60349994331</v>
      </c>
      <c r="Q27" s="24">
        <v>53244.501413640974</v>
      </c>
      <c r="R27" s="24">
        <v>51152.516310574822</v>
      </c>
      <c r="S27" s="24">
        <v>49279.880898100033</v>
      </c>
      <c r="T27" s="24">
        <v>47475.800535751936</v>
      </c>
      <c r="U27" s="24">
        <v>45860.731359255522</v>
      </c>
      <c r="V27" s="24">
        <v>44058.855780142643</v>
      </c>
      <c r="W27" s="24">
        <v>42445.911206172423</v>
      </c>
      <c r="X27" s="24">
        <v>48927.060586362881</v>
      </c>
      <c r="Y27" s="24">
        <v>47817.157862867556</v>
      </c>
      <c r="Z27" s="24">
        <v>45938.413968864988</v>
      </c>
      <c r="AA27" s="24">
        <v>46846.411487307254</v>
      </c>
      <c r="AB27" s="24">
        <v>62078.298263347184</v>
      </c>
      <c r="AC27" s="24">
        <v>64357.318454235028</v>
      </c>
      <c r="AD27" s="24">
        <v>61828.708965837148</v>
      </c>
      <c r="AE27" s="24">
        <v>62557.356521847461</v>
      </c>
    </row>
    <row r="28" spans="1:31" x14ac:dyDescent="0.35">
      <c r="A28" s="28" t="s">
        <v>130</v>
      </c>
      <c r="B28" s="28" t="s">
        <v>36</v>
      </c>
      <c r="C28" s="24">
        <v>4.7604170853273302E-5</v>
      </c>
      <c r="D28" s="24">
        <v>4.5861436328816204E-5</v>
      </c>
      <c r="E28" s="24">
        <v>4.4301285865450203E-5</v>
      </c>
      <c r="F28" s="24">
        <v>4.2560681152914501E-5</v>
      </c>
      <c r="G28" s="24">
        <v>4.1002583047220901E-5</v>
      </c>
      <c r="H28" s="24">
        <v>3.9501525140161506E-5</v>
      </c>
      <c r="I28" s="24">
        <v>4.156255990929519E-5</v>
      </c>
      <c r="J28" s="24">
        <v>3.9929560184120502E-5</v>
      </c>
      <c r="K28" s="24">
        <v>2.07069166947771E-4</v>
      </c>
      <c r="L28" s="24">
        <v>1.9948860037719159E-4</v>
      </c>
      <c r="M28" s="24">
        <v>1.9270224004422582E-4</v>
      </c>
      <c r="N28" s="24">
        <v>1.93399606597918E-4</v>
      </c>
      <c r="O28" s="24">
        <v>1.8631946707666649E-4</v>
      </c>
      <c r="P28" s="24">
        <v>1.8348735451423061E-4</v>
      </c>
      <c r="Q28" s="24">
        <v>1.7724533716626312E-4</v>
      </c>
      <c r="R28" s="24">
        <v>1.733387085153214E-4</v>
      </c>
      <c r="S28" s="24">
        <v>1.7450512163352569E-4</v>
      </c>
      <c r="T28" s="24">
        <v>1.716341330721391E-4</v>
      </c>
      <c r="U28" s="24">
        <v>1.815164416231999E-4</v>
      </c>
      <c r="V28" s="24">
        <v>1.743846311684957E-4</v>
      </c>
      <c r="W28" s="24">
        <v>3.59776348247188E-4</v>
      </c>
      <c r="X28" s="24">
        <v>3.46605345540176E-4</v>
      </c>
      <c r="Y28" s="24">
        <v>1156.2694286688406</v>
      </c>
      <c r="Z28" s="24">
        <v>2908.9592726411556</v>
      </c>
      <c r="AA28" s="24">
        <v>3157.4908502061007</v>
      </c>
      <c r="AB28" s="24">
        <v>3041.8987550642564</v>
      </c>
      <c r="AC28" s="24">
        <v>2938.4170472913156</v>
      </c>
      <c r="AD28" s="24">
        <v>2822.9661810868593</v>
      </c>
      <c r="AE28" s="24">
        <v>2719.6206015510152</v>
      </c>
    </row>
    <row r="29" spans="1:31" x14ac:dyDescent="0.35">
      <c r="A29" s="28" t="s">
        <v>130</v>
      </c>
      <c r="B29" s="28" t="s">
        <v>73</v>
      </c>
      <c r="C29" s="24">
        <v>0</v>
      </c>
      <c r="D29" s="24">
        <v>0</v>
      </c>
      <c r="E29" s="24">
        <v>4.9198204442989595E-5</v>
      </c>
      <c r="F29" s="24">
        <v>5.0644633739492103E-5</v>
      </c>
      <c r="G29" s="24">
        <v>4.8790591328621599E-5</v>
      </c>
      <c r="H29" s="24">
        <v>4.7004423300631993E-5</v>
      </c>
      <c r="I29" s="24">
        <v>4.5405389806195795E-5</v>
      </c>
      <c r="J29" s="24">
        <v>4.5696315779418799E-5</v>
      </c>
      <c r="K29" s="24">
        <v>25199.020450348471</v>
      </c>
      <c r="L29" s="24">
        <v>24276.512986523925</v>
      </c>
      <c r="M29" s="24">
        <v>23450.655448891623</v>
      </c>
      <c r="N29" s="24">
        <v>22529.275395772424</v>
      </c>
      <c r="O29" s="24">
        <v>21704.504260397916</v>
      </c>
      <c r="P29" s="24">
        <v>20909.927057753099</v>
      </c>
      <c r="Q29" s="24">
        <v>20198.596689593545</v>
      </c>
      <c r="R29" s="24">
        <v>19404.990547069938</v>
      </c>
      <c r="S29" s="24">
        <v>18694.595929440347</v>
      </c>
      <c r="T29" s="24">
        <v>18010.20804857507</v>
      </c>
      <c r="U29" s="24">
        <v>17397.522609505431</v>
      </c>
      <c r="V29" s="24">
        <v>16713.971122252326</v>
      </c>
      <c r="W29" s="24">
        <v>16102.091698964261</v>
      </c>
      <c r="X29" s="24">
        <v>15512.612445008715</v>
      </c>
      <c r="Y29" s="24">
        <v>14984.892194936972</v>
      </c>
      <c r="Z29" s="24">
        <v>14396.133392554857</v>
      </c>
      <c r="AA29" s="24">
        <v>13869.107330926257</v>
      </c>
      <c r="AB29" s="24">
        <v>13361.375093692128</v>
      </c>
      <c r="AC29" s="24">
        <v>12906.837311792573</v>
      </c>
      <c r="AD29" s="24">
        <v>12399.725578804222</v>
      </c>
      <c r="AE29" s="24">
        <v>11945.78573545355</v>
      </c>
    </row>
    <row r="30" spans="1:31" x14ac:dyDescent="0.35">
      <c r="A30" s="28" t="s">
        <v>130</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c r="AB30" s="24">
        <v>0</v>
      </c>
      <c r="AC30" s="24">
        <v>0</v>
      </c>
      <c r="AD30" s="24">
        <v>0</v>
      </c>
      <c r="AE30" s="24">
        <v>0</v>
      </c>
    </row>
    <row r="31" spans="1:31" x14ac:dyDescent="0.35">
      <c r="A31" s="31" t="s">
        <v>138</v>
      </c>
      <c r="B31" s="31"/>
      <c r="C31" s="32">
        <v>3.2583883580561667E-4</v>
      </c>
      <c r="D31" s="32">
        <v>15773.11957285998</v>
      </c>
      <c r="E31" s="32">
        <v>30478.376773193602</v>
      </c>
      <c r="F31" s="32">
        <v>-9358.7376530283727</v>
      </c>
      <c r="G31" s="32">
        <v>-98022.532037596</v>
      </c>
      <c r="H31" s="32">
        <v>-80856.039103950112</v>
      </c>
      <c r="I31" s="32">
        <v>-65261.688211343848</v>
      </c>
      <c r="J31" s="32">
        <v>-50389.809070144605</v>
      </c>
      <c r="K31" s="32">
        <v>-64818.708748741788</v>
      </c>
      <c r="L31" s="32">
        <v>-75318.86591744711</v>
      </c>
      <c r="M31" s="32">
        <v>-37344.750524412877</v>
      </c>
      <c r="N31" s="32">
        <v>387111.422469732</v>
      </c>
      <c r="O31" s="32">
        <v>57429.142697163195</v>
      </c>
      <c r="P31" s="32">
        <v>55326.727133686371</v>
      </c>
      <c r="Q31" s="32">
        <v>134893.44354585867</v>
      </c>
      <c r="R31" s="32">
        <v>129593.45825335015</v>
      </c>
      <c r="S31" s="32">
        <v>124849.18922386982</v>
      </c>
      <c r="T31" s="32">
        <v>121779.57473242347</v>
      </c>
      <c r="U31" s="32">
        <v>117636.78124351235</v>
      </c>
      <c r="V31" s="32">
        <v>113106.19419695594</v>
      </c>
      <c r="W31" s="32">
        <v>135246.90286338632</v>
      </c>
      <c r="X31" s="32">
        <v>162705.32733209169</v>
      </c>
      <c r="Y31" s="32">
        <v>160659.48929108825</v>
      </c>
      <c r="Z31" s="32">
        <v>156997.55111322674</v>
      </c>
      <c r="AA31" s="32">
        <v>153839.80029082365</v>
      </c>
      <c r="AB31" s="32">
        <v>169246.82962432451</v>
      </c>
      <c r="AC31" s="32">
        <v>168995.24124798653</v>
      </c>
      <c r="AD31" s="32">
        <v>163647.73533460847</v>
      </c>
      <c r="AE31" s="32">
        <v>160648.90671913768</v>
      </c>
    </row>
    <row r="33" spans="1:3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x14ac:dyDescent="0.35">
      <c r="A34" s="28" t="s">
        <v>131</v>
      </c>
      <c r="B34" s="28" t="s">
        <v>64</v>
      </c>
      <c r="C34" s="24">
        <v>0</v>
      </c>
      <c r="D34" s="24">
        <v>0</v>
      </c>
      <c r="E34" s="24">
        <v>0</v>
      </c>
      <c r="F34" s="24">
        <v>-100610.78269241904</v>
      </c>
      <c r="G34" s="24">
        <v>-96927.536426642022</v>
      </c>
      <c r="H34" s="24">
        <v>-127756.81534951851</v>
      </c>
      <c r="I34" s="24">
        <v>7101.8329709595891</v>
      </c>
      <c r="J34" s="24">
        <v>-118684.6053519261</v>
      </c>
      <c r="K34" s="24">
        <v>-117345.76691198921</v>
      </c>
      <c r="L34" s="24">
        <v>-113049.87191726787</v>
      </c>
      <c r="M34" s="24">
        <v>316903.84886511287</v>
      </c>
      <c r="N34" s="24">
        <v>75575.466299532854</v>
      </c>
      <c r="O34" s="24">
        <v>221201.72294137292</v>
      </c>
      <c r="P34" s="24">
        <v>-97372.492340064651</v>
      </c>
      <c r="Q34" s="24">
        <v>-51192.803490807652</v>
      </c>
      <c r="R34" s="24">
        <v>-30776.614050430453</v>
      </c>
      <c r="S34" s="24">
        <v>-2230.1370820679826</v>
      </c>
      <c r="T34" s="24">
        <v>-2148.4943012458771</v>
      </c>
      <c r="U34" s="24">
        <v>-2075.4051298646054</v>
      </c>
      <c r="V34" s="24">
        <v>-1993.8621254372622</v>
      </c>
      <c r="W34" s="24">
        <v>291447.25804378028</v>
      </c>
      <c r="X34" s="24">
        <v>-1850.5479953768936</v>
      </c>
      <c r="Y34" s="24">
        <v>-3.9414461529125301E-5</v>
      </c>
      <c r="Z34" s="24">
        <v>-1.6384940688329848E-5</v>
      </c>
      <c r="AA34" s="24">
        <v>-6.4463520014693694E-6</v>
      </c>
      <c r="AB34" s="24">
        <v>0</v>
      </c>
      <c r="AC34" s="24">
        <v>0</v>
      </c>
      <c r="AD34" s="24">
        <v>0</v>
      </c>
      <c r="AE34" s="24">
        <v>0</v>
      </c>
    </row>
    <row r="35" spans="1:3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x14ac:dyDescent="0.35">
      <c r="A36" s="28" t="s">
        <v>131</v>
      </c>
      <c r="B36" s="28" t="s">
        <v>20</v>
      </c>
      <c r="C36" s="24">
        <v>3.3740382622751302E-6</v>
      </c>
      <c r="D36" s="24">
        <v>3.2505185609315199E-6</v>
      </c>
      <c r="E36" s="24">
        <v>3.1399398602851498E-6</v>
      </c>
      <c r="F36" s="24">
        <v>3.0165711135067698E-6</v>
      </c>
      <c r="G36" s="24">
        <v>2.9061378777049801E-6</v>
      </c>
      <c r="H36" s="24">
        <v>2.7997474769999799E-6</v>
      </c>
      <c r="I36" s="24">
        <v>2.7045034621324202E-6</v>
      </c>
      <c r="J36" s="24">
        <v>2.5982430821164901E-6</v>
      </c>
      <c r="K36" s="24">
        <v>2.5031243595135397E-6</v>
      </c>
      <c r="L36" s="24">
        <v>2.4114878251060903E-6</v>
      </c>
      <c r="M36" s="24">
        <v>2.32945193288575E-6</v>
      </c>
      <c r="N36" s="24">
        <v>2.2379273883314203E-6</v>
      </c>
      <c r="O36" s="24">
        <v>2.1559994132618802E-6</v>
      </c>
      <c r="P36" s="24">
        <v>2.0770707281308701E-6</v>
      </c>
      <c r="Q36" s="24">
        <v>2.0064113001159299E-6</v>
      </c>
      <c r="R36" s="24">
        <v>1.9275790744583398E-6</v>
      </c>
      <c r="S36" s="24">
        <v>2.5915618992127597E-6</v>
      </c>
      <c r="T36" s="24">
        <v>2.49668776711315E-6</v>
      </c>
      <c r="U36" s="24">
        <v>2.4117534761586702E-6</v>
      </c>
      <c r="V36" s="24">
        <v>2.3169952906101603E-6</v>
      </c>
      <c r="W36" s="24">
        <v>2.2321727296123697E-6</v>
      </c>
      <c r="X36" s="24">
        <v>3.22804037873007E-6</v>
      </c>
      <c r="Y36" s="24">
        <v>3.1182263585905498E-6</v>
      </c>
      <c r="Z36" s="24">
        <v>2.9957107388182399E-6</v>
      </c>
      <c r="AA36" s="24">
        <v>4.87134989154383E-6</v>
      </c>
      <c r="AB36" s="24">
        <v>4.6930153152969193E-6</v>
      </c>
      <c r="AC36" s="24">
        <v>4.5333646238914401E-6</v>
      </c>
      <c r="AD36" s="24">
        <v>4.3552479919734903E-6</v>
      </c>
      <c r="AE36" s="24">
        <v>4.1958073189791203E-6</v>
      </c>
    </row>
    <row r="37" spans="1:31" x14ac:dyDescent="0.35">
      <c r="A37" s="28" t="s">
        <v>131</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c r="AB37" s="24">
        <v>0</v>
      </c>
      <c r="AC37" s="24">
        <v>0</v>
      </c>
      <c r="AD37" s="24">
        <v>0</v>
      </c>
      <c r="AE37" s="24">
        <v>0</v>
      </c>
    </row>
    <row r="38" spans="1:31" x14ac:dyDescent="0.35">
      <c r="A38" s="28" t="s">
        <v>131</v>
      </c>
      <c r="B38" s="28" t="s">
        <v>66</v>
      </c>
      <c r="C38" s="24">
        <v>1.5011150630360458E-5</v>
      </c>
      <c r="D38" s="24">
        <v>1.44616094875058E-5</v>
      </c>
      <c r="E38" s="24">
        <v>1.3969643065408081E-5</v>
      </c>
      <c r="F38" s="24">
        <v>1.3420773521848069E-5</v>
      </c>
      <c r="G38" s="24">
        <v>1.2929454275189308E-5</v>
      </c>
      <c r="H38" s="24">
        <v>1.245612166706106E-5</v>
      </c>
      <c r="I38" s="24">
        <v>1.2032379509243E-5</v>
      </c>
      <c r="J38" s="24">
        <v>1.155962536525685E-5</v>
      </c>
      <c r="K38" s="24">
        <v>1.1136440634744129E-5</v>
      </c>
      <c r="L38" s="24">
        <v>1.0728748215658519E-5</v>
      </c>
      <c r="M38" s="24">
        <v>1.0363769208459841E-5</v>
      </c>
      <c r="N38" s="24">
        <v>9.9565750340364203E-6</v>
      </c>
      <c r="O38" s="24">
        <v>9.5920761519816295E-6</v>
      </c>
      <c r="P38" s="24">
        <v>9.2409211592226097E-6</v>
      </c>
      <c r="Q38" s="24">
        <v>8.9265562247028584E-6</v>
      </c>
      <c r="R38" s="24">
        <v>8.5758303816963298E-6</v>
      </c>
      <c r="S38" s="24">
        <v>8.2618789901652111E-6</v>
      </c>
      <c r="T38" s="24">
        <v>7.959421001821571E-6</v>
      </c>
      <c r="U38" s="24">
        <v>9.9406194067848502E-6</v>
      </c>
      <c r="V38" s="24">
        <v>9.5500508567539397E-6</v>
      </c>
      <c r="W38" s="24">
        <v>9.2004343622311197E-6</v>
      </c>
      <c r="X38" s="24">
        <v>1.0358545585633579E-5</v>
      </c>
      <c r="Y38" s="24">
        <v>1.000616042308973E-5</v>
      </c>
      <c r="Z38" s="24">
        <v>9.6130167558897302E-6</v>
      </c>
      <c r="AA38" s="24">
        <v>2.585588271006227E-5</v>
      </c>
      <c r="AB38" s="24">
        <v>2288.1655808119999</v>
      </c>
      <c r="AC38" s="24">
        <v>2210.3249618316631</v>
      </c>
      <c r="AD38" s="24">
        <v>4558.048988946508</v>
      </c>
      <c r="AE38" s="24">
        <v>4391.1840022274282</v>
      </c>
    </row>
    <row r="39" spans="1:31" x14ac:dyDescent="0.35">
      <c r="A39" s="28" t="s">
        <v>131</v>
      </c>
      <c r="B39" s="28" t="s">
        <v>65</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c r="AB39" s="24">
        <v>0</v>
      </c>
      <c r="AC39" s="24">
        <v>0</v>
      </c>
      <c r="AD39" s="24">
        <v>0</v>
      </c>
      <c r="AE39" s="24">
        <v>0</v>
      </c>
    </row>
    <row r="40" spans="1:31" x14ac:dyDescent="0.35">
      <c r="A40" s="28" t="s">
        <v>131</v>
      </c>
      <c r="B40" s="28" t="s">
        <v>69</v>
      </c>
      <c r="C40" s="24">
        <v>7.2225204605260438E-4</v>
      </c>
      <c r="D40" s="24">
        <v>7.0270840057785888E-4</v>
      </c>
      <c r="E40" s="24">
        <v>6.9394672110497074E-4</v>
      </c>
      <c r="F40" s="24">
        <v>13318.150634896614</v>
      </c>
      <c r="G40" s="24">
        <v>12830.588361696402</v>
      </c>
      <c r="H40" s="24">
        <v>12360.888410346886</v>
      </c>
      <c r="I40" s="24">
        <v>22174.182701180678</v>
      </c>
      <c r="J40" s="24">
        <v>24874.195967943582</v>
      </c>
      <c r="K40" s="24">
        <v>23963.57995879052</v>
      </c>
      <c r="L40" s="24">
        <v>23086.300565510155</v>
      </c>
      <c r="M40" s="24">
        <v>22300.932609163476</v>
      </c>
      <c r="N40" s="24">
        <v>21424.725347113708</v>
      </c>
      <c r="O40" s="24">
        <v>20640.390532113775</v>
      </c>
      <c r="P40" s="24">
        <v>19884.769322168482</v>
      </c>
      <c r="Q40" s="24">
        <v>19208.313577313977</v>
      </c>
      <c r="R40" s="24">
        <v>18453.615819012284</v>
      </c>
      <c r="S40" s="24">
        <v>42049.481264909329</v>
      </c>
      <c r="T40" s="24">
        <v>40510.097605403113</v>
      </c>
      <c r="U40" s="24">
        <v>39131.993197662188</v>
      </c>
      <c r="V40" s="24">
        <v>38066.920786396891</v>
      </c>
      <c r="W40" s="24">
        <v>39972.51228988295</v>
      </c>
      <c r="X40" s="24">
        <v>47610.722945370348</v>
      </c>
      <c r="Y40" s="24">
        <v>52283.84569881521</v>
      </c>
      <c r="Z40" s="24">
        <v>50229.604914715914</v>
      </c>
      <c r="AA40" s="24">
        <v>51226.509394313165</v>
      </c>
      <c r="AB40" s="24">
        <v>58682.169574152715</v>
      </c>
      <c r="AC40" s="24">
        <v>56685.873309115981</v>
      </c>
      <c r="AD40" s="24">
        <v>54458.676145680998</v>
      </c>
      <c r="AE40" s="24">
        <v>56997.544459480509</v>
      </c>
    </row>
    <row r="41" spans="1:31" x14ac:dyDescent="0.35">
      <c r="A41" s="28" t="s">
        <v>131</v>
      </c>
      <c r="B41" s="28" t="s">
        <v>68</v>
      </c>
      <c r="C41" s="24">
        <v>3.9887418077852339E-5</v>
      </c>
      <c r="D41" s="24">
        <v>5.6842299290436085E-5</v>
      </c>
      <c r="E41" s="24">
        <v>5.49085931818675E-5</v>
      </c>
      <c r="F41" s="24">
        <v>5.4281832540350432E-5</v>
      </c>
      <c r="G41" s="24">
        <v>5.229463642027844E-5</v>
      </c>
      <c r="H41" s="24">
        <v>5.0380189288861009E-5</v>
      </c>
      <c r="I41" s="24">
        <v>5.1833992300950674E-5</v>
      </c>
      <c r="J41" s="24">
        <v>7.7444519682160219E-5</v>
      </c>
      <c r="K41" s="24">
        <v>1.2013197006704845E-4</v>
      </c>
      <c r="L41" s="24">
        <v>1.1573407534534045E-4</v>
      </c>
      <c r="M41" s="24">
        <v>1.1179694241337824E-4</v>
      </c>
      <c r="N41" s="24">
        <v>1.0740442239933565E-4</v>
      </c>
      <c r="O41" s="24">
        <v>1.0347246871461281E-4</v>
      </c>
      <c r="P41" s="24">
        <v>9.9684459379977596E-5</v>
      </c>
      <c r="Q41" s="24">
        <v>9.6293314925255451E-5</v>
      </c>
      <c r="R41" s="24">
        <v>9.250993495173408E-5</v>
      </c>
      <c r="S41" s="24">
        <v>1.0779855617183161E-4</v>
      </c>
      <c r="T41" s="24">
        <v>1.0385217369819672E-4</v>
      </c>
      <c r="U41" s="24">
        <v>1.003192486551359E-4</v>
      </c>
      <c r="V41" s="24">
        <v>1.0336007589823572E-4</v>
      </c>
      <c r="W41" s="24">
        <v>1.0914462465289576E-4</v>
      </c>
      <c r="X41" s="24">
        <v>8473.6294516076268</v>
      </c>
      <c r="Y41" s="24">
        <v>8944.1472290119636</v>
      </c>
      <c r="Z41" s="24">
        <v>8592.7302415206614</v>
      </c>
      <c r="AA41" s="24">
        <v>12105.127170811536</v>
      </c>
      <c r="AB41" s="24">
        <v>22751.94662101541</v>
      </c>
      <c r="AC41" s="24">
        <v>21977.95298050332</v>
      </c>
      <c r="AD41" s="24">
        <v>21114.435640488893</v>
      </c>
      <c r="AE41" s="24">
        <v>26619.087906483543</v>
      </c>
    </row>
    <row r="42" spans="1:31" x14ac:dyDescent="0.35">
      <c r="A42" s="28" t="s">
        <v>131</v>
      </c>
      <c r="B42" s="28" t="s">
        <v>36</v>
      </c>
      <c r="C42" s="24">
        <v>2.2638003779106598E-5</v>
      </c>
      <c r="D42" s="24">
        <v>2.1809252221344102E-5</v>
      </c>
      <c r="E42" s="24">
        <v>2.1067327901424502E-5</v>
      </c>
      <c r="F42" s="24">
        <v>2.02395891685776E-5</v>
      </c>
      <c r="G42" s="24">
        <v>1.9498640840465199E-5</v>
      </c>
      <c r="H42" s="24">
        <v>1.87848177874935E-5</v>
      </c>
      <c r="I42" s="24">
        <v>2.5296871290222198E-5</v>
      </c>
      <c r="J42" s="24">
        <v>4.7452554896036901E-5</v>
      </c>
      <c r="K42" s="24">
        <v>4.5715370859244998E-5</v>
      </c>
      <c r="L42" s="24">
        <v>4.4041783153236394E-5</v>
      </c>
      <c r="M42" s="24">
        <v>4.25435350848302E-5</v>
      </c>
      <c r="N42" s="24">
        <v>5.41305559982408E-5</v>
      </c>
      <c r="O42" s="24">
        <v>6.7293368184415106E-5</v>
      </c>
      <c r="P42" s="24">
        <v>6.4829834550703594E-5</v>
      </c>
      <c r="Q42" s="24">
        <v>6.2624402176343608E-5</v>
      </c>
      <c r="R42" s="24">
        <v>6.0163879249786998E-5</v>
      </c>
      <c r="S42" s="24">
        <v>2515.78246048442</v>
      </c>
      <c r="T42" s="24">
        <v>2423.68252740453</v>
      </c>
      <c r="U42" s="24">
        <v>2341.2317861963597</v>
      </c>
      <c r="V42" s="24">
        <v>2863.0140507762103</v>
      </c>
      <c r="W42" s="24">
        <v>7659.73574148853</v>
      </c>
      <c r="X42" s="24">
        <v>9972.9375905117395</v>
      </c>
      <c r="Y42" s="24">
        <v>9633.6703626531016</v>
      </c>
      <c r="Z42" s="24">
        <v>13357.382425129499</v>
      </c>
      <c r="AA42" s="24">
        <v>12868.3838543866</v>
      </c>
      <c r="AB42" s="24">
        <v>12397.2869673531</v>
      </c>
      <c r="AC42" s="24">
        <v>11975.546294690299</v>
      </c>
      <c r="AD42" s="24">
        <v>11505.025136929</v>
      </c>
      <c r="AE42" s="24">
        <v>13746.356852480199</v>
      </c>
    </row>
    <row r="43" spans="1:31" x14ac:dyDescent="0.35">
      <c r="A43" s="28" t="s">
        <v>131</v>
      </c>
      <c r="B43" s="28" t="s">
        <v>73</v>
      </c>
      <c r="C43" s="24">
        <v>0</v>
      </c>
      <c r="D43" s="24">
        <v>0</v>
      </c>
      <c r="E43" s="24">
        <v>2.16882204010838E-5</v>
      </c>
      <c r="F43" s="24">
        <v>2.5422666877000702E-5</v>
      </c>
      <c r="G43" s="24">
        <v>2.4491971971991699E-5</v>
      </c>
      <c r="H43" s="24">
        <v>2.7453183971216699E-5</v>
      </c>
      <c r="I43" s="24">
        <v>2.6519259935639702E-5</v>
      </c>
      <c r="J43" s="24">
        <v>3.60128582737881E-5</v>
      </c>
      <c r="K43" s="24">
        <v>3.4694468512698598E-5</v>
      </c>
      <c r="L43" s="24">
        <v>3.3424343500519895E-5</v>
      </c>
      <c r="M43" s="24">
        <v>3.2287287856946996E-5</v>
      </c>
      <c r="N43" s="24">
        <v>3.9911489803564499E-5</v>
      </c>
      <c r="O43" s="24">
        <v>4.0393308372291296E-5</v>
      </c>
      <c r="P43" s="24">
        <v>3.8914555317765696E-5</v>
      </c>
      <c r="Q43" s="24">
        <v>3.7590729324279596E-5</v>
      </c>
      <c r="R43" s="24">
        <v>3.6113783467488502E-5</v>
      </c>
      <c r="S43" s="24">
        <v>1.2035204900972501E-3</v>
      </c>
      <c r="T43" s="24">
        <v>1.1594609744836201E-3</v>
      </c>
      <c r="U43" s="24">
        <v>1.1200175178150201E-3</v>
      </c>
      <c r="V43" s="24">
        <v>1.07601184774141E-3</v>
      </c>
      <c r="W43" s="24">
        <v>556.55859160157195</v>
      </c>
      <c r="X43" s="24">
        <v>2936.0630931384799</v>
      </c>
      <c r="Y43" s="24">
        <v>2836.1817862733997</v>
      </c>
      <c r="Z43" s="24">
        <v>2724.7477435282503</v>
      </c>
      <c r="AA43" s="24">
        <v>6211.76997956998</v>
      </c>
      <c r="AB43" s="24">
        <v>13158.7412060433</v>
      </c>
      <c r="AC43" s="24">
        <v>12711.096783336399</v>
      </c>
      <c r="AD43" s="24">
        <v>12211.6757274833</v>
      </c>
      <c r="AE43" s="24">
        <v>11764.6201752008</v>
      </c>
    </row>
    <row r="44" spans="1:31" x14ac:dyDescent="0.35">
      <c r="A44" s="28" t="s">
        <v>131</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c r="AB44" s="24">
        <v>0</v>
      </c>
      <c r="AC44" s="24">
        <v>0</v>
      </c>
      <c r="AD44" s="24">
        <v>0</v>
      </c>
      <c r="AE44" s="24">
        <v>0</v>
      </c>
    </row>
    <row r="45" spans="1:31" x14ac:dyDescent="0.35">
      <c r="A45" s="31" t="s">
        <v>138</v>
      </c>
      <c r="B45" s="31"/>
      <c r="C45" s="32">
        <v>7.805246530230923E-4</v>
      </c>
      <c r="D45" s="32">
        <v>7.7726282791673227E-4</v>
      </c>
      <c r="E45" s="32">
        <v>7.6596489721253154E-4</v>
      </c>
      <c r="F45" s="32">
        <v>-87292.631986803244</v>
      </c>
      <c r="G45" s="32">
        <v>-84096.947996815405</v>
      </c>
      <c r="H45" s="32">
        <v>-115395.92687353557</v>
      </c>
      <c r="I45" s="32">
        <v>29276.015738711143</v>
      </c>
      <c r="J45" s="32">
        <v>-93810.409292380136</v>
      </c>
      <c r="K45" s="32">
        <v>-93382.186819427166</v>
      </c>
      <c r="L45" s="32">
        <v>-89963.571222883402</v>
      </c>
      <c r="M45" s="32">
        <v>339204.78159876651</v>
      </c>
      <c r="N45" s="32">
        <v>97000.191766245494</v>
      </c>
      <c r="O45" s="32">
        <v>241842.11358870726</v>
      </c>
      <c r="P45" s="32">
        <v>-77487.72290689373</v>
      </c>
      <c r="Q45" s="32">
        <v>-31984.489806267389</v>
      </c>
      <c r="R45" s="32">
        <v>-12322.998128404824</v>
      </c>
      <c r="S45" s="32">
        <v>39819.344301493344</v>
      </c>
      <c r="T45" s="32">
        <v>38361.603418465515</v>
      </c>
      <c r="U45" s="32">
        <v>37056.588180469211</v>
      </c>
      <c r="V45" s="32">
        <v>36073.058776186757</v>
      </c>
      <c r="W45" s="32">
        <v>331419.77045424038</v>
      </c>
      <c r="X45" s="32">
        <v>54233.804415187667</v>
      </c>
      <c r="Y45" s="32">
        <v>61227.992901537102</v>
      </c>
      <c r="Z45" s="32">
        <v>58822.335152460364</v>
      </c>
      <c r="AA45" s="32">
        <v>63331.636589405585</v>
      </c>
      <c r="AB45" s="32">
        <v>83722.281780673133</v>
      </c>
      <c r="AC45" s="32">
        <v>80874.151255984325</v>
      </c>
      <c r="AD45" s="32">
        <v>80131.160779471655</v>
      </c>
      <c r="AE45" s="32">
        <v>88007.816372387286</v>
      </c>
    </row>
    <row r="47" spans="1:3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x14ac:dyDescent="0.35">
      <c r="A49" s="28" t="s">
        <v>132</v>
      </c>
      <c r="B49" s="28" t="s">
        <v>71</v>
      </c>
      <c r="C49" s="24">
        <v>0</v>
      </c>
      <c r="D49" s="24">
        <v>0</v>
      </c>
      <c r="E49" s="24">
        <v>0</v>
      </c>
      <c r="F49" s="24">
        <v>-221940.72865310271</v>
      </c>
      <c r="G49" s="24">
        <v>-213815.7311313712</v>
      </c>
      <c r="H49" s="24">
        <v>-205988.18064869987</v>
      </c>
      <c r="I49" s="24">
        <v>127027.00737750369</v>
      </c>
      <c r="J49" s="24">
        <v>348613.76839554147</v>
      </c>
      <c r="K49" s="24">
        <v>-147268.3365065316</v>
      </c>
      <c r="L49" s="24">
        <v>-106331.59439232017</v>
      </c>
      <c r="M49" s="24">
        <v>-65925.53258910295</v>
      </c>
      <c r="N49" s="24">
        <v>-27991.955225981641</v>
      </c>
      <c r="O49" s="24">
        <v>-26967.201598201125</v>
      </c>
      <c r="P49" s="24">
        <v>-25979.963034630033</v>
      </c>
      <c r="Q49" s="24">
        <v>-25096.156189242527</v>
      </c>
      <c r="R49" s="24">
        <v>-24110.124139017153</v>
      </c>
      <c r="S49" s="24">
        <v>201223.35503324147</v>
      </c>
      <c r="T49" s="24">
        <v>349287.87072707433</v>
      </c>
      <c r="U49" s="24">
        <v>-21615.904864451379</v>
      </c>
      <c r="V49" s="24">
        <v>-20766.612453683436</v>
      </c>
      <c r="W49" s="24">
        <v>-20006.370402821831</v>
      </c>
      <c r="X49" s="24">
        <v>-19273.959948335811</v>
      </c>
      <c r="Y49" s="24">
        <v>-18618.283197858676</v>
      </c>
      <c r="Z49" s="24">
        <v>-17886.767828938166</v>
      </c>
      <c r="AA49" s="24">
        <v>-17231.953612710819</v>
      </c>
      <c r="AB49" s="24">
        <v>-16601.111399803074</v>
      </c>
      <c r="AC49" s="24">
        <v>-16036.360445605123</v>
      </c>
      <c r="AD49" s="24">
        <v>0</v>
      </c>
      <c r="AE49" s="24">
        <v>0</v>
      </c>
    </row>
    <row r="50" spans="1:31" x14ac:dyDescent="0.35">
      <c r="A50" s="28" t="s">
        <v>132</v>
      </c>
      <c r="B50" s="28" t="s">
        <v>20</v>
      </c>
      <c r="C50" s="24">
        <v>2.5159916834491601E-6</v>
      </c>
      <c r="D50" s="24">
        <v>2.42388409095462E-6</v>
      </c>
      <c r="E50" s="24">
        <v>2.3414264927988403E-6</v>
      </c>
      <c r="F50" s="24">
        <v>2.2494314658418399E-6</v>
      </c>
      <c r="G50" s="24">
        <v>2.1670823395855403E-6</v>
      </c>
      <c r="H50" s="24">
        <v>2.0877479211334797E-6</v>
      </c>
      <c r="I50" s="24">
        <v>2.01672526795719E-6</v>
      </c>
      <c r="J50" s="24">
        <v>1.93748780482898E-6</v>
      </c>
      <c r="K50" s="24">
        <v>1.86655858103055E-6</v>
      </c>
      <c r="L50" s="24">
        <v>1.7982259954025001E-6</v>
      </c>
      <c r="M50" s="24">
        <v>1.7370525271349799E-6</v>
      </c>
      <c r="N50" s="24">
        <v>1.6688034513895E-6</v>
      </c>
      <c r="O50" s="24">
        <v>1.6077104560249999E-6</v>
      </c>
      <c r="P50" s="24">
        <v>1.5488540057008999E-6</v>
      </c>
      <c r="Q50" s="24">
        <v>1.49616387019457E-6</v>
      </c>
      <c r="R50" s="24">
        <v>1.4373793488807599E-6</v>
      </c>
      <c r="S50" s="24">
        <v>2.1945299904733903E-6</v>
      </c>
      <c r="T50" s="24">
        <v>2.1141907447559802E-6</v>
      </c>
      <c r="U50" s="24">
        <v>2.5991494956451197E-6</v>
      </c>
      <c r="V50" s="24">
        <v>2.4970284900732901E-6</v>
      </c>
      <c r="W50" s="24">
        <v>2.40561511850935E-6</v>
      </c>
      <c r="X50" s="24">
        <v>2.3175482864558298E-6</v>
      </c>
      <c r="Y50" s="24">
        <v>2.77640374893141E-6</v>
      </c>
      <c r="Z50" s="24">
        <v>2.6673183949764599E-6</v>
      </c>
      <c r="AA50" s="24">
        <v>2.5696709037729601E-6</v>
      </c>
      <c r="AB50" s="24">
        <v>2.4755981761058497E-6</v>
      </c>
      <c r="AC50" s="24">
        <v>2.90336763347679E-6</v>
      </c>
      <c r="AD50" s="24">
        <v>5.4255064153935197E-6</v>
      </c>
      <c r="AE50" s="24">
        <v>5.2268847994029102E-6</v>
      </c>
    </row>
    <row r="51" spans="1:31" x14ac:dyDescent="0.35">
      <c r="A51" s="28" t="s">
        <v>132</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c r="AB51" s="24">
        <v>0</v>
      </c>
      <c r="AC51" s="24">
        <v>0</v>
      </c>
      <c r="AD51" s="24">
        <v>0</v>
      </c>
      <c r="AE51" s="24">
        <v>0</v>
      </c>
    </row>
    <row r="52" spans="1:31" x14ac:dyDescent="0.35">
      <c r="A52" s="28" t="s">
        <v>132</v>
      </c>
      <c r="B52" s="28" t="s">
        <v>66</v>
      </c>
      <c r="C52" s="24">
        <v>1.4050166048203351E-5</v>
      </c>
      <c r="D52" s="24">
        <v>1.3535805457362891E-5</v>
      </c>
      <c r="E52" s="24">
        <v>1.3075333765963472E-5</v>
      </c>
      <c r="F52" s="24">
        <v>1.2561601779940849E-5</v>
      </c>
      <c r="G52" s="24">
        <v>1.21017358330712E-5</v>
      </c>
      <c r="H52" s="24">
        <v>1.1658705055218609E-5</v>
      </c>
      <c r="I52" s="24">
        <v>1.1262090043779951E-5</v>
      </c>
      <c r="J52" s="24">
        <v>1.081960069792344E-5</v>
      </c>
      <c r="K52" s="24">
        <v>1.0423507428381379E-5</v>
      </c>
      <c r="L52" s="24">
        <v>1.0041914682708619E-5</v>
      </c>
      <c r="M52" s="24">
        <v>9.7003009196118608E-6</v>
      </c>
      <c r="N52" s="24">
        <v>9.3191745219499092E-6</v>
      </c>
      <c r="O52" s="24">
        <v>8.9780101473218707E-6</v>
      </c>
      <c r="P52" s="24">
        <v>8.6493354122258711E-6</v>
      </c>
      <c r="Q52" s="24">
        <v>8.3550955076044602E-6</v>
      </c>
      <c r="R52" s="24">
        <v>1.0022231791579999E-5</v>
      </c>
      <c r="S52" s="24">
        <v>9.6553292903446999E-6</v>
      </c>
      <c r="T52" s="24">
        <v>9.3018586721682096E-6</v>
      </c>
      <c r="U52" s="24">
        <v>1.2063934025288649E-5</v>
      </c>
      <c r="V52" s="24">
        <v>1.210868245691119E-5</v>
      </c>
      <c r="W52" s="24">
        <v>2.2237133218946583E-5</v>
      </c>
      <c r="X52" s="24">
        <v>2.1423057076226671E-5</v>
      </c>
      <c r="Y52" s="24">
        <v>2.069427064693663E-5</v>
      </c>
      <c r="Z52" s="24">
        <v>3.7336392218540737E-5</v>
      </c>
      <c r="AA52" s="24">
        <v>3.5969549385830218E-5</v>
      </c>
      <c r="AB52" s="24">
        <v>3.4652745113846132E-5</v>
      </c>
      <c r="AC52" s="24">
        <v>3.347390073665203E-5</v>
      </c>
      <c r="AD52" s="24">
        <v>555.26179087457911</v>
      </c>
      <c r="AE52" s="24">
        <v>534.93428856282469</v>
      </c>
    </row>
    <row r="53" spans="1:31" x14ac:dyDescent="0.35">
      <c r="A53" s="28" t="s">
        <v>132</v>
      </c>
      <c r="B53" s="28" t="s">
        <v>65</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c r="AB53" s="24">
        <v>0</v>
      </c>
      <c r="AC53" s="24">
        <v>0</v>
      </c>
      <c r="AD53" s="24">
        <v>0</v>
      </c>
      <c r="AE53" s="24">
        <v>0</v>
      </c>
    </row>
    <row r="54" spans="1:31" x14ac:dyDescent="0.35">
      <c r="A54" s="28" t="s">
        <v>132</v>
      </c>
      <c r="B54" s="28" t="s">
        <v>69</v>
      </c>
      <c r="C54" s="24">
        <v>1.6113881223409567E-4</v>
      </c>
      <c r="D54" s="24">
        <v>1.552397036837978E-4</v>
      </c>
      <c r="E54" s="24">
        <v>1.4995863717077871E-4</v>
      </c>
      <c r="F54" s="24">
        <v>1.650851935696206E-4</v>
      </c>
      <c r="G54" s="24">
        <v>1.5904161248935723E-4</v>
      </c>
      <c r="H54" s="24">
        <v>1.5321928003523622E-4</v>
      </c>
      <c r="I54" s="24">
        <v>1.4800694588526143E-4</v>
      </c>
      <c r="J54" s="24">
        <v>1.4659439169211299E-4</v>
      </c>
      <c r="K54" s="24">
        <v>1.4122773782724319E-4</v>
      </c>
      <c r="L54" s="24">
        <v>1.3605755105345978E-4</v>
      </c>
      <c r="M54" s="24">
        <v>1.3142903811726289E-4</v>
      </c>
      <c r="N54" s="24">
        <v>1.3869032736573274E-4</v>
      </c>
      <c r="O54" s="24">
        <v>1.3361303230153532E-4</v>
      </c>
      <c r="P54" s="24">
        <v>1.5197249996508688E-4</v>
      </c>
      <c r="Q54" s="24">
        <v>1.4680257976155329E-4</v>
      </c>
      <c r="R54" s="24">
        <v>1.6730076901273779E-4</v>
      </c>
      <c r="S54" s="24">
        <v>3.4989095494635983E-4</v>
      </c>
      <c r="T54" s="24">
        <v>43.972777566428121</v>
      </c>
      <c r="U54" s="24">
        <v>3808.6636524358778</v>
      </c>
      <c r="V54" s="24">
        <v>5365.6719373442302</v>
      </c>
      <c r="W54" s="24">
        <v>5169.240793507227</v>
      </c>
      <c r="X54" s="24">
        <v>6376.5705609746065</v>
      </c>
      <c r="Y54" s="24">
        <v>13035.162515690357</v>
      </c>
      <c r="Z54" s="24">
        <v>12523.008864611458</v>
      </c>
      <c r="AA54" s="24">
        <v>24950.873676222775</v>
      </c>
      <c r="AB54" s="24">
        <v>26241.374268436244</v>
      </c>
      <c r="AC54" s="24">
        <v>46430.54975614186</v>
      </c>
      <c r="AD54" s="24">
        <v>67374.173032959778</v>
      </c>
      <c r="AE54" s="24">
        <v>70117.828461890254</v>
      </c>
    </row>
    <row r="55" spans="1:31" x14ac:dyDescent="0.35">
      <c r="A55" s="28" t="s">
        <v>132</v>
      </c>
      <c r="B55" s="28" t="s">
        <v>68</v>
      </c>
      <c r="C55" s="24">
        <v>1.0777981698264601E-5</v>
      </c>
      <c r="D55" s="24">
        <v>1.2309633627407921E-5</v>
      </c>
      <c r="E55" s="24">
        <v>1.1890874815102699E-5</v>
      </c>
      <c r="F55" s="24">
        <v>2.0416577358395812E-5</v>
      </c>
      <c r="G55" s="24">
        <v>1.9669149694055353E-5</v>
      </c>
      <c r="H55" s="24">
        <v>1.894908450598184E-5</v>
      </c>
      <c r="I55" s="24">
        <v>1.8304459624187779E-5</v>
      </c>
      <c r="J55" s="24">
        <v>1.7585274434415919E-5</v>
      </c>
      <c r="K55" s="24">
        <v>1.6941497548281942E-5</v>
      </c>
      <c r="L55" s="24">
        <v>1.6321288601372691E-5</v>
      </c>
      <c r="M55" s="24">
        <v>1.5766058150420549E-5</v>
      </c>
      <c r="N55" s="24">
        <v>2.1603530146650171E-5</v>
      </c>
      <c r="O55" s="24">
        <v>2.0812649491407569E-5</v>
      </c>
      <c r="P55" s="24">
        <v>2.0050722076982123E-5</v>
      </c>
      <c r="Q55" s="24">
        <v>1.936862082060322E-5</v>
      </c>
      <c r="R55" s="24">
        <v>2.2283052982323461E-5</v>
      </c>
      <c r="S55" s="24">
        <v>3.6860393896883599E-5</v>
      </c>
      <c r="T55" s="24">
        <v>4.4544264783043702E-5</v>
      </c>
      <c r="U55" s="24">
        <v>6.8460809416636193E-5</v>
      </c>
      <c r="V55" s="24">
        <v>7.0159727472809806E-5</v>
      </c>
      <c r="W55" s="24">
        <v>6.7591259687282607E-5</v>
      </c>
      <c r="X55" s="24">
        <v>9.5007083795614091E-5</v>
      </c>
      <c r="Y55" s="24">
        <v>1.4775891561957379E-4</v>
      </c>
      <c r="Z55" s="24">
        <v>1.4195344384099551E-4</v>
      </c>
      <c r="AA55" s="24">
        <v>2.0138512371787221E-4</v>
      </c>
      <c r="AB55" s="24">
        <v>4.3004900882138604E-3</v>
      </c>
      <c r="AC55" s="24">
        <v>2345.244685143045</v>
      </c>
      <c r="AD55" s="24">
        <v>14900.158619917209</v>
      </c>
      <c r="AE55" s="24">
        <v>19082.678007225753</v>
      </c>
    </row>
    <row r="56" spans="1:31" x14ac:dyDescent="0.35">
      <c r="A56" s="28" t="s">
        <v>132</v>
      </c>
      <c r="B56" s="28" t="s">
        <v>36</v>
      </c>
      <c r="C56" s="24">
        <v>2.1948238458681001E-5</v>
      </c>
      <c r="D56" s="24">
        <v>2.11447384243908E-5</v>
      </c>
      <c r="E56" s="24">
        <v>2.0425420058214E-5</v>
      </c>
      <c r="F56" s="24">
        <v>1.9622901988719798E-5</v>
      </c>
      <c r="G56" s="24">
        <v>1.8904529876511701E-5</v>
      </c>
      <c r="H56" s="24">
        <v>1.82124565498704E-5</v>
      </c>
      <c r="I56" s="24">
        <v>2.0168379889285699E-5</v>
      </c>
      <c r="J56" s="24">
        <v>2.3397971724532399E-5</v>
      </c>
      <c r="K56" s="24">
        <v>3.4761154469182204E-5</v>
      </c>
      <c r="L56" s="24">
        <v>3.5093922091972402E-5</v>
      </c>
      <c r="M56" s="24">
        <v>3.3900069408847502E-5</v>
      </c>
      <c r="N56" s="24">
        <v>4.4889952347478002E-5</v>
      </c>
      <c r="O56" s="24">
        <v>4.3246582273912103E-5</v>
      </c>
      <c r="P56" s="24">
        <v>5.3160280032902898E-5</v>
      </c>
      <c r="Q56" s="24">
        <v>8.7968341770699993E-5</v>
      </c>
      <c r="R56" s="24">
        <v>8.4512051343711489E-5</v>
      </c>
      <c r="S56" s="24">
        <v>8.141816131329089E-5</v>
      </c>
      <c r="T56" s="24">
        <v>9.514779898933131E-5</v>
      </c>
      <c r="U56" s="24">
        <v>1189.9400795833101</v>
      </c>
      <c r="V56" s="24">
        <v>1143.1871407081699</v>
      </c>
      <c r="W56" s="24">
        <v>3945.3107448380197</v>
      </c>
      <c r="X56" s="24">
        <v>3800.8774079790901</v>
      </c>
      <c r="Y56" s="24">
        <v>3671.5761683240498</v>
      </c>
      <c r="Z56" s="24">
        <v>6354.7016548223492</v>
      </c>
      <c r="AA56" s="24">
        <v>6122.0632584806099</v>
      </c>
      <c r="AB56" s="24">
        <v>5897.9414891014203</v>
      </c>
      <c r="AC56" s="24">
        <v>5697.3006700666001</v>
      </c>
      <c r="AD56" s="24">
        <v>11261.6396805808</v>
      </c>
      <c r="AE56" s="24">
        <v>10849.3638682441</v>
      </c>
    </row>
    <row r="57" spans="1:31" x14ac:dyDescent="0.35">
      <c r="A57" s="28" t="s">
        <v>132</v>
      </c>
      <c r="B57" s="28" t="s">
        <v>73</v>
      </c>
      <c r="C57" s="24">
        <v>0</v>
      </c>
      <c r="D57" s="24">
        <v>0</v>
      </c>
      <c r="E57" s="24">
        <v>2.17836421600838E-5</v>
      </c>
      <c r="F57" s="24">
        <v>2.5960701848992002E-5</v>
      </c>
      <c r="G57" s="24">
        <v>2.7337779521027401E-5</v>
      </c>
      <c r="H57" s="24">
        <v>2.6336974521395401E-5</v>
      </c>
      <c r="I57" s="24">
        <v>3.1220175960495499E-5</v>
      </c>
      <c r="J57" s="24">
        <v>2.99935301794209E-5</v>
      </c>
      <c r="K57" s="24">
        <v>2.88955011702584E-5</v>
      </c>
      <c r="L57" s="24">
        <v>2.7837669753635E-5</v>
      </c>
      <c r="M57" s="24">
        <v>2.6890665977875002E-5</v>
      </c>
      <c r="N57" s="24">
        <v>3.9967923064392099E-5</v>
      </c>
      <c r="O57" s="24">
        <v>3.85047428819276E-5</v>
      </c>
      <c r="P57" s="24">
        <v>4.8984729987139296E-5</v>
      </c>
      <c r="Q57" s="24">
        <v>5.0739075601372896E-5</v>
      </c>
      <c r="R57" s="24">
        <v>4.8745529085145604E-5</v>
      </c>
      <c r="S57" s="24">
        <v>4.5825527260504999E-4</v>
      </c>
      <c r="T57" s="24">
        <v>101.795930165041</v>
      </c>
      <c r="U57" s="24">
        <v>2507.6086991969701</v>
      </c>
      <c r="V57" s="24">
        <v>2409.0843463762799</v>
      </c>
      <c r="W57" s="24">
        <v>2320.8905098383102</v>
      </c>
      <c r="X57" s="24">
        <v>2235.9253492970902</v>
      </c>
      <c r="Y57" s="24">
        <v>2159.8618796589699</v>
      </c>
      <c r="Z57" s="24">
        <v>2075.00055683346</v>
      </c>
      <c r="AA57" s="24">
        <v>2968.1923779622698</v>
      </c>
      <c r="AB57" s="24">
        <v>2859.5302326168799</v>
      </c>
      <c r="AC57" s="24">
        <v>3662.8573139699502</v>
      </c>
      <c r="AD57" s="24">
        <v>8939.8599703466098</v>
      </c>
      <c r="AE57" s="24">
        <v>8612.5818698172316</v>
      </c>
    </row>
    <row r="58" spans="1:31" x14ac:dyDescent="0.35">
      <c r="A58" s="28" t="s">
        <v>132</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c r="AB58" s="24">
        <v>0</v>
      </c>
      <c r="AC58" s="24">
        <v>0</v>
      </c>
      <c r="AD58" s="24">
        <v>0</v>
      </c>
      <c r="AE58" s="24">
        <v>0</v>
      </c>
    </row>
    <row r="59" spans="1:31" x14ac:dyDescent="0.35">
      <c r="A59" s="31" t="s">
        <v>138</v>
      </c>
      <c r="B59" s="31"/>
      <c r="C59" s="32">
        <v>1.8848295166401277E-4</v>
      </c>
      <c r="D59" s="32">
        <v>1.8350902685952325E-4</v>
      </c>
      <c r="E59" s="32">
        <v>1.7726627224464372E-4</v>
      </c>
      <c r="F59" s="32">
        <v>-221940.72845278992</v>
      </c>
      <c r="G59" s="32">
        <v>-213815.73093839164</v>
      </c>
      <c r="H59" s="32">
        <v>-205988.18046278507</v>
      </c>
      <c r="I59" s="32">
        <v>127027.00755709391</v>
      </c>
      <c r="J59" s="32">
        <v>348613.76857247821</v>
      </c>
      <c r="K59" s="32">
        <v>-147268.33633607233</v>
      </c>
      <c r="L59" s="32">
        <v>-106331.5942281012</v>
      </c>
      <c r="M59" s="32">
        <v>-65925.532430470499</v>
      </c>
      <c r="N59" s="32">
        <v>-27991.955054699807</v>
      </c>
      <c r="O59" s="32">
        <v>-26967.201433189719</v>
      </c>
      <c r="P59" s="32">
        <v>-25979.962852408618</v>
      </c>
      <c r="Q59" s="32">
        <v>-25096.156013220068</v>
      </c>
      <c r="R59" s="32">
        <v>-24110.12393797372</v>
      </c>
      <c r="S59" s="32">
        <v>201223.35543184268</v>
      </c>
      <c r="T59" s="32">
        <v>349331.84356060112</v>
      </c>
      <c r="U59" s="32">
        <v>-17807.241128891608</v>
      </c>
      <c r="V59" s="32">
        <v>-15400.940431573768</v>
      </c>
      <c r="W59" s="32">
        <v>-14837.129517080597</v>
      </c>
      <c r="X59" s="32">
        <v>-12897.389268613513</v>
      </c>
      <c r="Y59" s="32">
        <v>-5583.1205109387283</v>
      </c>
      <c r="Z59" s="32">
        <v>-5363.758782369554</v>
      </c>
      <c r="AA59" s="32">
        <v>7718.920303436299</v>
      </c>
      <c r="AB59" s="32">
        <v>9640.2672062516012</v>
      </c>
      <c r="AC59" s="32">
        <v>32739.434032057048</v>
      </c>
      <c r="AD59" s="32">
        <v>82829.593449177075</v>
      </c>
      <c r="AE59" s="32">
        <v>89735.440762905724</v>
      </c>
    </row>
    <row r="61" spans="1:3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x14ac:dyDescent="0.35">
      <c r="A64" s="28" t="s">
        <v>133</v>
      </c>
      <c r="B64" s="28" t="s">
        <v>20</v>
      </c>
      <c r="C64" s="24">
        <v>2.44898150522182E-6</v>
      </c>
      <c r="D64" s="24">
        <v>2.3593270790989102E-6</v>
      </c>
      <c r="E64" s="24">
        <v>2.2790656322201703E-6</v>
      </c>
      <c r="F64" s="24">
        <v>2.1895207735975799E-6</v>
      </c>
      <c r="G64" s="24">
        <v>2.10936490960983E-6</v>
      </c>
      <c r="H64" s="24">
        <v>2.0321434605904502E-6</v>
      </c>
      <c r="I64" s="24">
        <v>1.9630124037492598E-6</v>
      </c>
      <c r="J64" s="24">
        <v>1.8858853277743199E-6</v>
      </c>
      <c r="K64" s="24">
        <v>1.8168452119405701E-6</v>
      </c>
      <c r="L64" s="24">
        <v>1.75033257618429E-6</v>
      </c>
      <c r="M64" s="24">
        <v>1.6907883839745301E-6</v>
      </c>
      <c r="N64" s="24">
        <v>1.6243570339233201E-6</v>
      </c>
      <c r="O64" s="24">
        <v>1.5648911713251E-6</v>
      </c>
      <c r="P64" s="24">
        <v>1.5076022862882701E-6</v>
      </c>
      <c r="Q64" s="24">
        <v>1.45631548426445E-6</v>
      </c>
      <c r="R64" s="24">
        <v>1.3990966125019402E-6</v>
      </c>
      <c r="S64" s="24">
        <v>2.0317968766619299E-6</v>
      </c>
      <c r="T64" s="24">
        <v>1.9574151050613499E-6</v>
      </c>
      <c r="U64" s="24">
        <v>2.5767505398080198E-6</v>
      </c>
      <c r="V64" s="24">
        <v>2.4755095928467796E-6</v>
      </c>
      <c r="W64" s="24">
        <v>2.3848840036231701E-6</v>
      </c>
      <c r="X64" s="24">
        <v>2.2975761140949598E-6</v>
      </c>
      <c r="Y64" s="24">
        <v>3.2551956530797702E-6</v>
      </c>
      <c r="Z64" s="24">
        <v>3.12729848749444E-6</v>
      </c>
      <c r="AA64" s="24">
        <v>3.0128116485315798E-6</v>
      </c>
      <c r="AB64" s="24">
        <v>2.9025160424645003E-6</v>
      </c>
      <c r="AC64" s="24">
        <v>2.8037759655922697E-6</v>
      </c>
      <c r="AD64" s="24">
        <v>4.1139660748661804E-6</v>
      </c>
      <c r="AE64" s="24">
        <v>3.9633584582938305E-6</v>
      </c>
    </row>
    <row r="65" spans="1:31" x14ac:dyDescent="0.35">
      <c r="A65" s="28" t="s">
        <v>133</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x14ac:dyDescent="0.35">
      <c r="A66" s="28" t="s">
        <v>133</v>
      </c>
      <c r="B66" s="28" t="s">
        <v>66</v>
      </c>
      <c r="C66" s="24">
        <v>1.4094115490319589E-5</v>
      </c>
      <c r="D66" s="24">
        <v>1.357814596041489E-5</v>
      </c>
      <c r="E66" s="24">
        <v>1.311623389643354E-5</v>
      </c>
      <c r="F66" s="24">
        <v>1.2600894937645932E-5</v>
      </c>
      <c r="G66" s="24">
        <v>1.213959051298579E-5</v>
      </c>
      <c r="H66" s="24">
        <v>1.169517391837771E-5</v>
      </c>
      <c r="I66" s="24">
        <v>1.1297318280427749E-5</v>
      </c>
      <c r="J66" s="24">
        <v>1.085344481143519E-5</v>
      </c>
      <c r="K66" s="24">
        <v>1.045611254740988E-5</v>
      </c>
      <c r="L66" s="24">
        <v>1.007332616543202E-5</v>
      </c>
      <c r="M66" s="24">
        <v>9.7306438217750098E-6</v>
      </c>
      <c r="N66" s="24">
        <v>9.3483252465618685E-6</v>
      </c>
      <c r="O66" s="24">
        <v>9.0060936970774302E-6</v>
      </c>
      <c r="P66" s="24">
        <v>8.6763908551821494E-6</v>
      </c>
      <c r="Q66" s="24">
        <v>8.38123055719228E-6</v>
      </c>
      <c r="R66" s="24">
        <v>1.1451699212112251E-5</v>
      </c>
      <c r="S66" s="24">
        <v>1.1032465535253141E-5</v>
      </c>
      <c r="T66" s="24">
        <v>1.062857952624292E-5</v>
      </c>
      <c r="U66" s="24">
        <v>1.3751647737935149E-5</v>
      </c>
      <c r="V66" s="24">
        <v>1.499815988337078E-5</v>
      </c>
      <c r="W66" s="24">
        <v>2.8174965396262624E-5</v>
      </c>
      <c r="X66" s="24">
        <v>2.7143511974401944E-5</v>
      </c>
      <c r="Y66" s="24">
        <v>3.2981039937577999E-5</v>
      </c>
      <c r="Z66" s="24">
        <v>286.91641126600814</v>
      </c>
      <c r="AA66" s="24">
        <v>276.41272794196124</v>
      </c>
      <c r="AB66" s="24">
        <v>266.29357251189214</v>
      </c>
      <c r="AC66" s="24">
        <v>257.23458801853508</v>
      </c>
      <c r="AD66" s="24">
        <v>831.19960722800568</v>
      </c>
      <c r="AE66" s="24">
        <v>800.77033545902032</v>
      </c>
    </row>
    <row r="67" spans="1:3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x14ac:dyDescent="0.35">
      <c r="A68" s="28" t="s">
        <v>133</v>
      </c>
      <c r="B68" s="28" t="s">
        <v>69</v>
      </c>
      <c r="C68" s="24">
        <v>2.6527531271268949E-4</v>
      </c>
      <c r="D68" s="24">
        <v>2.5556388538050295E-4</v>
      </c>
      <c r="E68" s="24">
        <v>3.0828087648342221E-4</v>
      </c>
      <c r="F68" s="24">
        <v>2.9616847080695015E-4</v>
      </c>
      <c r="G68" s="24">
        <v>2.8532608011135686E-4</v>
      </c>
      <c r="H68" s="24">
        <v>2.7488061700118709E-4</v>
      </c>
      <c r="I68" s="24">
        <v>2.6552951166488816E-4</v>
      </c>
      <c r="J68" s="24">
        <v>2.7658106750345029E-4</v>
      </c>
      <c r="K68" s="24">
        <v>2.664557493535945E-4</v>
      </c>
      <c r="L68" s="24">
        <v>2.5670110757924507E-4</v>
      </c>
      <c r="M68" s="24">
        <v>2.4796844711338261E-4</v>
      </c>
      <c r="N68" s="24">
        <v>2.8230964031091389E-4</v>
      </c>
      <c r="O68" s="24">
        <v>2.7197460562932438E-4</v>
      </c>
      <c r="P68" s="24">
        <v>3.0356379731498868E-4</v>
      </c>
      <c r="Q68" s="24">
        <v>2.932369249587352E-4</v>
      </c>
      <c r="R68" s="24">
        <v>5.4870979980893889E-4</v>
      </c>
      <c r="S68" s="24">
        <v>13641.056617554694</v>
      </c>
      <c r="T68" s="24">
        <v>22965.734790659604</v>
      </c>
      <c r="U68" s="24">
        <v>27812.379583222668</v>
      </c>
      <c r="V68" s="24">
        <v>26719.626678945704</v>
      </c>
      <c r="W68" s="24">
        <v>25741.451551444228</v>
      </c>
      <c r="X68" s="24">
        <v>26946.183517157137</v>
      </c>
      <c r="Y68" s="24">
        <v>26029.507076863185</v>
      </c>
      <c r="Z68" s="24">
        <v>25476.028657880066</v>
      </c>
      <c r="AA68" s="24">
        <v>24543.380250155638</v>
      </c>
      <c r="AB68" s="24">
        <v>25179.793027329753</v>
      </c>
      <c r="AC68" s="24">
        <v>24995.797374452606</v>
      </c>
      <c r="AD68" s="24">
        <v>25227.823146301722</v>
      </c>
      <c r="AE68" s="24">
        <v>24782.984953384912</v>
      </c>
    </row>
    <row r="69" spans="1:31" x14ac:dyDescent="0.35">
      <c r="A69" s="28" t="s">
        <v>133</v>
      </c>
      <c r="B69" s="28" t="s">
        <v>68</v>
      </c>
      <c r="C69" s="24">
        <v>3.5649528412513781E-5</v>
      </c>
      <c r="D69" s="24">
        <v>4.7155645658468088E-5</v>
      </c>
      <c r="E69" s="24">
        <v>4.721807100360286E-5</v>
      </c>
      <c r="F69" s="24">
        <v>4.5362865329543294E-5</v>
      </c>
      <c r="G69" s="24">
        <v>4.3702182449848533E-5</v>
      </c>
      <c r="H69" s="24">
        <v>4.210229528062923E-5</v>
      </c>
      <c r="I69" s="24">
        <v>4.0670026238292811E-5</v>
      </c>
      <c r="J69" s="24">
        <v>3.9072094305925748E-5</v>
      </c>
      <c r="K69" s="24">
        <v>3.7641709394913269E-5</v>
      </c>
      <c r="L69" s="24">
        <v>3.6263689247807024E-5</v>
      </c>
      <c r="M69" s="24">
        <v>3.5030042504218734E-5</v>
      </c>
      <c r="N69" s="24">
        <v>5.5008302053000199E-5</v>
      </c>
      <c r="O69" s="24">
        <v>5.29945107107456E-5</v>
      </c>
      <c r="P69" s="24">
        <v>5.7888278542256926E-5</v>
      </c>
      <c r="Q69" s="24">
        <v>5.5918989487644099E-5</v>
      </c>
      <c r="R69" s="24">
        <v>6.4211757365800892E-5</v>
      </c>
      <c r="S69" s="24">
        <v>1.7120539106298265E-4</v>
      </c>
      <c r="T69" s="24">
        <v>1.7372962485872028E-4</v>
      </c>
      <c r="U69" s="24">
        <v>2.3560283114014571E-4</v>
      </c>
      <c r="V69" s="24">
        <v>5.2627082863864209E-4</v>
      </c>
      <c r="W69" s="24">
        <v>5.0700465246449728E-4</v>
      </c>
      <c r="X69" s="24">
        <v>368.00911366854984</v>
      </c>
      <c r="Y69" s="24">
        <v>3149.4107568125773</v>
      </c>
      <c r="Z69" s="24">
        <v>3025.6698969723384</v>
      </c>
      <c r="AA69" s="24">
        <v>4042.574246717299</v>
      </c>
      <c r="AB69" s="24">
        <v>3894.5802059631965</v>
      </c>
      <c r="AC69" s="24">
        <v>6458.3714429761249</v>
      </c>
      <c r="AD69" s="24">
        <v>7432.617009708556</v>
      </c>
      <c r="AE69" s="24">
        <v>7160.5173714083903</v>
      </c>
    </row>
    <row r="70" spans="1:31" x14ac:dyDescent="0.35">
      <c r="A70" s="28" t="s">
        <v>133</v>
      </c>
      <c r="B70" s="28" t="s">
        <v>36</v>
      </c>
      <c r="C70" s="24">
        <v>2.35121327255302E-5</v>
      </c>
      <c r="D70" s="24">
        <v>2.2651380301741599E-5</v>
      </c>
      <c r="E70" s="24">
        <v>2.1880807805488602E-5</v>
      </c>
      <c r="F70" s="24">
        <v>2.1021107315168898E-5</v>
      </c>
      <c r="G70" s="24">
        <v>2.0251548497027101E-5</v>
      </c>
      <c r="H70" s="24">
        <v>1.9510162351509201E-5</v>
      </c>
      <c r="I70" s="24">
        <v>2.1492293706607399E-5</v>
      </c>
      <c r="J70" s="24">
        <v>2.43901039354102E-5</v>
      </c>
      <c r="K70" s="24">
        <v>3.8732921104344004E-5</v>
      </c>
      <c r="L70" s="24">
        <v>3.7314952938284199E-5</v>
      </c>
      <c r="M70" s="24">
        <v>3.6045543478455197E-5</v>
      </c>
      <c r="N70" s="24">
        <v>4.8250175008859198E-5</v>
      </c>
      <c r="O70" s="24">
        <v>4.6483791007377202E-5</v>
      </c>
      <c r="P70" s="24">
        <v>5.7457819036812E-5</v>
      </c>
      <c r="Q70" s="24">
        <v>8.8025104748209304E-5</v>
      </c>
      <c r="R70" s="24">
        <v>3.38822342740706E-4</v>
      </c>
      <c r="S70" s="24">
        <v>3.2641844233097798E-4</v>
      </c>
      <c r="T70" s="24">
        <v>3.1446863460041002E-4</v>
      </c>
      <c r="U70" s="24">
        <v>7.6684882761895805E-4</v>
      </c>
      <c r="V70" s="24">
        <v>7.4287065503192591E-4</v>
      </c>
      <c r="W70" s="24">
        <v>5144.4658137613997</v>
      </c>
      <c r="X70" s="24">
        <v>4956.1327743904303</v>
      </c>
      <c r="Y70" s="24">
        <v>4787.5311460194907</v>
      </c>
      <c r="Z70" s="24">
        <v>6236.1106520270096</v>
      </c>
      <c r="AA70" s="24">
        <v>6007.8137373486807</v>
      </c>
      <c r="AB70" s="24">
        <v>5787.8745129295303</v>
      </c>
      <c r="AC70" s="24">
        <v>5590.9780389833495</v>
      </c>
      <c r="AD70" s="24">
        <v>5371.3076043170804</v>
      </c>
      <c r="AE70" s="24">
        <v>5174.6701451252193</v>
      </c>
    </row>
    <row r="71" spans="1:31" x14ac:dyDescent="0.35">
      <c r="A71" s="28" t="s">
        <v>133</v>
      </c>
      <c r="B71" s="28" t="s">
        <v>73</v>
      </c>
      <c r="C71" s="24">
        <v>0</v>
      </c>
      <c r="D71" s="24">
        <v>0</v>
      </c>
      <c r="E71" s="24">
        <v>1.8369745488735999E-5</v>
      </c>
      <c r="F71" s="24">
        <v>1.7647995206748898E-5</v>
      </c>
      <c r="G71" s="24">
        <v>1.7001922184512E-5</v>
      </c>
      <c r="H71" s="24">
        <v>1.6379501160429698E-5</v>
      </c>
      <c r="I71" s="24">
        <v>1.5822290388793E-5</v>
      </c>
      <c r="J71" s="24">
        <v>1.52006300311798E-5</v>
      </c>
      <c r="K71" s="24">
        <v>1.46441522630765E-5</v>
      </c>
      <c r="L71" s="24">
        <v>1.4108046512827601E-5</v>
      </c>
      <c r="M71" s="24">
        <v>1.36281078744831E-5</v>
      </c>
      <c r="N71" s="24">
        <v>1.78686833768514E-5</v>
      </c>
      <c r="O71" s="24">
        <v>1.7214531211835999E-5</v>
      </c>
      <c r="P71" s="24">
        <v>1.87376317974558E-5</v>
      </c>
      <c r="Q71" s="24">
        <v>2.0235514007298501E-5</v>
      </c>
      <c r="R71" s="24">
        <v>3.2819914022492796E-5</v>
      </c>
      <c r="S71" s="24">
        <v>3.1618414317078199E-5</v>
      </c>
      <c r="T71" s="24">
        <v>3.04609001486495E-5</v>
      </c>
      <c r="U71" s="24">
        <v>3.3141312358154404E-5</v>
      </c>
      <c r="V71" s="24">
        <v>3.18391848161814E-5</v>
      </c>
      <c r="W71" s="24">
        <v>3.6857432662558494E-5</v>
      </c>
      <c r="X71" s="24">
        <v>3.5508123994167303E-5</v>
      </c>
      <c r="Y71" s="24">
        <v>3.4300180664491302E-5</v>
      </c>
      <c r="Z71" s="24">
        <v>3.9582622701204194E-5</v>
      </c>
      <c r="AA71" s="24">
        <v>4.4281752812917898E-5</v>
      </c>
      <c r="AB71" s="24">
        <v>4.2660648232220399E-5</v>
      </c>
      <c r="AC71" s="24">
        <v>4.1209384699395303E-5</v>
      </c>
      <c r="AD71" s="24">
        <v>3.9590261285544096E-5</v>
      </c>
      <c r="AE71" s="24">
        <v>3.8140906871048401E-5</v>
      </c>
    </row>
    <row r="72" spans="1:31" x14ac:dyDescent="0.35">
      <c r="A72" s="28" t="s">
        <v>133</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c r="AB72" s="24">
        <v>0</v>
      </c>
      <c r="AC72" s="24">
        <v>0</v>
      </c>
      <c r="AD72" s="24">
        <v>0</v>
      </c>
      <c r="AE72" s="24">
        <v>0</v>
      </c>
    </row>
    <row r="73" spans="1:31" x14ac:dyDescent="0.35">
      <c r="A73" s="31" t="s">
        <v>138</v>
      </c>
      <c r="B73" s="31"/>
      <c r="C73" s="32">
        <v>3.174679381207447E-4</v>
      </c>
      <c r="D73" s="32">
        <v>3.1865700407848486E-4</v>
      </c>
      <c r="E73" s="32">
        <v>3.7089424701567878E-4</v>
      </c>
      <c r="F73" s="32">
        <v>3.5632175184773695E-4</v>
      </c>
      <c r="G73" s="32">
        <v>3.43277217983801E-4</v>
      </c>
      <c r="H73" s="32">
        <v>3.3071022966078449E-4</v>
      </c>
      <c r="I73" s="32">
        <v>3.1945986858735798E-4</v>
      </c>
      <c r="J73" s="32">
        <v>3.2839249194858554E-4</v>
      </c>
      <c r="K73" s="32">
        <v>3.1637041650785821E-4</v>
      </c>
      <c r="L73" s="32">
        <v>3.0478845556866841E-4</v>
      </c>
      <c r="M73" s="32">
        <v>2.9441992182335092E-4</v>
      </c>
      <c r="N73" s="32">
        <v>3.4829062464439926E-4</v>
      </c>
      <c r="O73" s="32">
        <v>3.3554010120847254E-4</v>
      </c>
      <c r="P73" s="32">
        <v>3.7163606899871603E-4</v>
      </c>
      <c r="Q73" s="32">
        <v>3.5899346048783606E-4</v>
      </c>
      <c r="R73" s="32">
        <v>6.2577235299935406E-4</v>
      </c>
      <c r="S73" s="32">
        <v>13641.056801824347</v>
      </c>
      <c r="T73" s="32">
        <v>22965.734976975225</v>
      </c>
      <c r="U73" s="32">
        <v>27812.379835153897</v>
      </c>
      <c r="V73" s="32">
        <v>26719.627222690204</v>
      </c>
      <c r="W73" s="32">
        <v>25741.45208900873</v>
      </c>
      <c r="X73" s="32">
        <v>27314.192660266777</v>
      </c>
      <c r="Y73" s="32">
        <v>29178.917869911998</v>
      </c>
      <c r="Z73" s="32">
        <v>28788.614969245711</v>
      </c>
      <c r="AA73" s="32">
        <v>28862.367227827712</v>
      </c>
      <c r="AB73" s="32">
        <v>29340.666808707359</v>
      </c>
      <c r="AC73" s="32">
        <v>31711.403408251041</v>
      </c>
      <c r="AD73" s="32">
        <v>33491.639767352244</v>
      </c>
      <c r="AE73" s="32">
        <v>32744.272664215681</v>
      </c>
    </row>
    <row r="75" spans="1:3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collapsed="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x14ac:dyDescent="0.35">
      <c r="A78" s="28" t="s">
        <v>134</v>
      </c>
      <c r="B78" s="28" t="s">
        <v>20</v>
      </c>
      <c r="C78" s="24">
        <v>2.2454456662674998E-6</v>
      </c>
      <c r="D78" s="24">
        <v>2.1632424555980301E-6</v>
      </c>
      <c r="E78" s="24">
        <v>2.0896515698857602E-6</v>
      </c>
      <c r="F78" s="24">
        <v>2.00754882051754E-6</v>
      </c>
      <c r="G78" s="24">
        <v>1.9340547426596898E-6</v>
      </c>
      <c r="H78" s="24">
        <v>1.8632511993606801E-6</v>
      </c>
      <c r="I78" s="24">
        <v>1.79986565248841E-6</v>
      </c>
      <c r="J78" s="24">
        <v>1.72914863885211E-6</v>
      </c>
      <c r="K78" s="24">
        <v>1.66584647484355E-6</v>
      </c>
      <c r="L78" s="24">
        <v>1.60486173102555E-6</v>
      </c>
      <c r="M78" s="24">
        <v>1.55026628060516E-6</v>
      </c>
      <c r="N78" s="24">
        <v>1.48935606680454E-6</v>
      </c>
      <c r="O78" s="24">
        <v>1.4348324359901301E-6</v>
      </c>
      <c r="P78" s="24">
        <v>1.3823048532554601E-6</v>
      </c>
      <c r="Q78" s="24">
        <v>1.3352805179979002E-6</v>
      </c>
      <c r="R78" s="24">
        <v>1.28281712970611E-6</v>
      </c>
      <c r="S78" s="24">
        <v>1.23585465435087E-6</v>
      </c>
      <c r="T78" s="24">
        <v>1.1906114217780998E-6</v>
      </c>
      <c r="U78" s="24">
        <v>1.1501082646580799E-6</v>
      </c>
      <c r="V78" s="24">
        <v>1.1049203242567501E-6</v>
      </c>
      <c r="W78" s="24">
        <v>1.0644704485138899E-6</v>
      </c>
      <c r="X78" s="24">
        <v>1.02550139669263E-6</v>
      </c>
      <c r="Y78" s="24">
        <v>9.9061508245333919E-7</v>
      </c>
      <c r="Z78" s="24">
        <v>9.5169365506939899E-7</v>
      </c>
      <c r="AA78" s="24">
        <v>9.1685323332340801E-7</v>
      </c>
      <c r="AB78" s="24">
        <v>8.8328827977138096E-7</v>
      </c>
      <c r="AC78" s="24">
        <v>8.5323988335634897E-7</v>
      </c>
      <c r="AD78" s="24">
        <v>8.1971594984335397E-7</v>
      </c>
      <c r="AE78" s="24">
        <v>7.8970708170355805E-7</v>
      </c>
    </row>
    <row r="79" spans="1:3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x14ac:dyDescent="0.35">
      <c r="A80" s="28" t="s">
        <v>134</v>
      </c>
      <c r="B80" s="28" t="s">
        <v>66</v>
      </c>
      <c r="C80" s="24">
        <v>1.4164956288151949E-5</v>
      </c>
      <c r="D80" s="24">
        <v>1.3646393357250882E-5</v>
      </c>
      <c r="E80" s="24">
        <v>1.3182159599569541E-5</v>
      </c>
      <c r="F80" s="24">
        <v>1.266423040920481E-5</v>
      </c>
      <c r="G80" s="24">
        <v>1.2200607345002581E-5</v>
      </c>
      <c r="H80" s="24">
        <v>1.1753956993607599E-5</v>
      </c>
      <c r="I80" s="24">
        <v>1.1354101626704531E-5</v>
      </c>
      <c r="J80" s="24">
        <v>1.0907997130819808E-5</v>
      </c>
      <c r="K80" s="24">
        <v>1.050866776845885E-5</v>
      </c>
      <c r="L80" s="24">
        <v>1.0123957399642849E-5</v>
      </c>
      <c r="M80" s="24">
        <v>9.7795526427812306E-6</v>
      </c>
      <c r="N80" s="24">
        <v>9.3953124320520102E-6</v>
      </c>
      <c r="O80" s="24">
        <v>9.051360735175162E-6</v>
      </c>
      <c r="P80" s="24">
        <v>8.7200007185261004E-6</v>
      </c>
      <c r="Q80" s="24">
        <v>8.4233568658561007E-6</v>
      </c>
      <c r="R80" s="24">
        <v>8.0924018073368092E-6</v>
      </c>
      <c r="S80" s="24">
        <v>7.7961481858023905E-6</v>
      </c>
      <c r="T80" s="24">
        <v>7.5107400722348107E-6</v>
      </c>
      <c r="U80" s="24">
        <v>7.2552338006932103E-6</v>
      </c>
      <c r="V80" s="24">
        <v>6.9701744870111996E-6</v>
      </c>
      <c r="W80" s="24">
        <v>6.7150043306514805E-6</v>
      </c>
      <c r="X80" s="24">
        <v>6.4691756633488693E-6</v>
      </c>
      <c r="Y80" s="24">
        <v>6.2491021502472392E-6</v>
      </c>
      <c r="Z80" s="24">
        <v>6.0035739124242295E-6</v>
      </c>
      <c r="AA80" s="24">
        <v>5.7837899031709201E-6</v>
      </c>
      <c r="AB80" s="24">
        <v>5.5720519363963196E-6</v>
      </c>
      <c r="AC80" s="24">
        <v>5.3824974848492805E-6</v>
      </c>
      <c r="AD80" s="24">
        <v>5.1710182849950096E-6</v>
      </c>
      <c r="AE80" s="24">
        <v>4.9817131898672004E-6</v>
      </c>
    </row>
    <row r="81" spans="1:31" x14ac:dyDescent="0.35">
      <c r="A81" s="28" t="s">
        <v>134</v>
      </c>
      <c r="B81" s="28" t="s">
        <v>65</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c r="AB81" s="24">
        <v>0</v>
      </c>
      <c r="AC81" s="24">
        <v>0</v>
      </c>
      <c r="AD81" s="24">
        <v>0</v>
      </c>
      <c r="AE81" s="24">
        <v>0</v>
      </c>
    </row>
    <row r="82" spans="1:31" x14ac:dyDescent="0.35">
      <c r="A82" s="28" t="s">
        <v>134</v>
      </c>
      <c r="B82" s="28" t="s">
        <v>69</v>
      </c>
      <c r="C82" s="24">
        <v>1.2760253875949309E-4</v>
      </c>
      <c r="D82" s="24">
        <v>1.229311550189807E-4</v>
      </c>
      <c r="E82" s="24">
        <v>3211.7396954345913</v>
      </c>
      <c r="F82" s="24">
        <v>6171.1050208574161</v>
      </c>
      <c r="G82" s="24">
        <v>8920.9192480666952</v>
      </c>
      <c r="H82" s="24">
        <v>11509.721690884098</v>
      </c>
      <c r="I82" s="24">
        <v>13934.388869829296</v>
      </c>
      <c r="J82" s="24">
        <v>16092.464350502611</v>
      </c>
      <c r="K82" s="24">
        <v>18109.849955939677</v>
      </c>
      <c r="L82" s="24">
        <v>19916.747533112492</v>
      </c>
      <c r="M82" s="24">
        <v>21624.410452340115</v>
      </c>
      <c r="N82" s="24">
        <v>23078.621297082962</v>
      </c>
      <c r="O82" s="24">
        <v>24453.239614446578</v>
      </c>
      <c r="P82" s="24">
        <v>25696.277675026096</v>
      </c>
      <c r="Q82" s="24">
        <v>26887.624348470083</v>
      </c>
      <c r="R82" s="24">
        <v>27815.557578840635</v>
      </c>
      <c r="S82" s="24">
        <v>28708.965851968136</v>
      </c>
      <c r="T82" s="24">
        <v>29501.757315502575</v>
      </c>
      <c r="U82" s="24">
        <v>30341.697408946926</v>
      </c>
      <c r="V82" s="24">
        <v>30920.68486118874</v>
      </c>
      <c r="W82" s="24">
        <v>29788.713774169049</v>
      </c>
      <c r="X82" s="24">
        <v>28698.182860534896</v>
      </c>
      <c r="Y82" s="24">
        <v>27721.905472129314</v>
      </c>
      <c r="Z82" s="24">
        <v>26632.707306373803</v>
      </c>
      <c r="AA82" s="24">
        <v>25657.714198193495</v>
      </c>
      <c r="AB82" s="24">
        <v>24718.414478224284</v>
      </c>
      <c r="AC82" s="24">
        <v>23877.523985275559</v>
      </c>
      <c r="AD82" s="24">
        <v>22939.372192149665</v>
      </c>
      <c r="AE82" s="24">
        <v>22099.587879723531</v>
      </c>
    </row>
    <row r="83" spans="1:31" x14ac:dyDescent="0.35">
      <c r="A83" s="28" t="s">
        <v>134</v>
      </c>
      <c r="B83" s="28" t="s">
        <v>68</v>
      </c>
      <c r="C83" s="24">
        <v>4.4834204007288401E-6</v>
      </c>
      <c r="D83" s="24">
        <v>6.4023875527650898E-6</v>
      </c>
      <c r="E83" s="24">
        <v>9.9889075701842698E-6</v>
      </c>
      <c r="F83" s="24">
        <v>9.5964417703753701E-6</v>
      </c>
      <c r="G83" s="24">
        <v>9.2451269572947497E-6</v>
      </c>
      <c r="H83" s="24">
        <v>8.9066733797473692E-6</v>
      </c>
      <c r="I83" s="24">
        <v>1.0580133448878501E-5</v>
      </c>
      <c r="J83" s="24">
        <v>1.01644382883293E-5</v>
      </c>
      <c r="K83" s="24">
        <v>1.30838571173163E-5</v>
      </c>
      <c r="L83" s="24">
        <v>1.6871995305326199E-5</v>
      </c>
      <c r="M83" s="24">
        <v>2.4858271273307499E-5</v>
      </c>
      <c r="N83" s="24">
        <v>2.3881585760042099E-5</v>
      </c>
      <c r="O83" s="24">
        <v>2.30073080810738E-5</v>
      </c>
      <c r="P83" s="24">
        <v>2.2165036713060901E-5</v>
      </c>
      <c r="Q83" s="24">
        <v>2.1411009036071698E-5</v>
      </c>
      <c r="R83" s="24">
        <v>2.0569767015659E-5</v>
      </c>
      <c r="S83" s="24">
        <v>2.38351686074413E-5</v>
      </c>
      <c r="T83" s="24">
        <v>2.67725775120416E-5</v>
      </c>
      <c r="U83" s="24">
        <v>2.8049362848242499E-5</v>
      </c>
      <c r="V83" s="24">
        <v>3.9009771691608698E-5</v>
      </c>
      <c r="W83" s="24">
        <v>3.7581668340587298E-5</v>
      </c>
      <c r="X83" s="24">
        <v>3.6205846228157097E-5</v>
      </c>
      <c r="Y83" s="24">
        <v>3.4974167233970698E-5</v>
      </c>
      <c r="Z83" s="24">
        <v>3.3600026526422101E-5</v>
      </c>
      <c r="AA83" s="24">
        <v>3.2369967789956499E-5</v>
      </c>
      <c r="AB83" s="24">
        <v>3.1184940104105204E-5</v>
      </c>
      <c r="AC83" s="24">
        <v>3.0124066249116702E-5</v>
      </c>
      <c r="AD83" s="24">
        <v>2.8940486796520199E-5</v>
      </c>
      <c r="AE83" s="24">
        <v>2.78810085073101E-5</v>
      </c>
    </row>
    <row r="84" spans="1:31" x14ac:dyDescent="0.35">
      <c r="A84" s="28" t="s">
        <v>134</v>
      </c>
      <c r="B84" s="28" t="s">
        <v>36</v>
      </c>
      <c r="C84" s="24">
        <v>2.2220381339276499E-5</v>
      </c>
      <c r="D84" s="24">
        <v>2.1406918463808702E-5</v>
      </c>
      <c r="E84" s="24">
        <v>2.0678681050547301E-5</v>
      </c>
      <c r="F84" s="24">
        <v>1.98662123155557E-5</v>
      </c>
      <c r="G84" s="24">
        <v>1.91389328891536E-5</v>
      </c>
      <c r="H84" s="24">
        <v>1.8438278334955001E-5</v>
      </c>
      <c r="I84" s="24">
        <v>1.9542926103200201E-5</v>
      </c>
      <c r="J84" s="24">
        <v>2.22978166738622E-5</v>
      </c>
      <c r="K84" s="24">
        <v>3.16122819046033E-5</v>
      </c>
      <c r="L84" s="24">
        <v>3.2377158732261898E-5</v>
      </c>
      <c r="M84" s="24">
        <v>3.1275727044940902E-5</v>
      </c>
      <c r="N84" s="24">
        <v>3.3168042857255307E-5</v>
      </c>
      <c r="O84" s="24">
        <v>3.1953798551348199E-5</v>
      </c>
      <c r="P84" s="24">
        <v>3.4205222010978898E-5</v>
      </c>
      <c r="Q84" s="24">
        <v>3.4665194166477799E-5</v>
      </c>
      <c r="R84" s="24">
        <v>3.6000979111393498E-5</v>
      </c>
      <c r="S84" s="24">
        <v>3.6777751309553203E-5</v>
      </c>
      <c r="T84" s="24">
        <v>3.7178290025991506E-5</v>
      </c>
      <c r="U84" s="24">
        <v>3.8791867307331797E-5</v>
      </c>
      <c r="V84" s="24">
        <v>4.1690723621538906E-5</v>
      </c>
      <c r="W84" s="24">
        <v>5.1956726558736503E-5</v>
      </c>
      <c r="X84" s="24">
        <v>5.2465693133602001E-5</v>
      </c>
      <c r="Y84" s="24">
        <v>5.3840245556753296E-5</v>
      </c>
      <c r="Z84" s="24">
        <v>5.4104584135339399E-5</v>
      </c>
      <c r="AA84" s="24">
        <v>5.4096519728185393E-5</v>
      </c>
      <c r="AB84" s="24">
        <v>5.53817428992586E-5</v>
      </c>
      <c r="AC84" s="24">
        <v>5.6935072313169703E-5</v>
      </c>
      <c r="AD84" s="24">
        <v>5.8755496875779598E-5</v>
      </c>
      <c r="AE84" s="24">
        <v>6.4636168103198404E-5</v>
      </c>
    </row>
    <row r="85" spans="1:31" x14ac:dyDescent="0.35">
      <c r="A85" s="28" t="s">
        <v>134</v>
      </c>
      <c r="B85" s="28" t="s">
        <v>73</v>
      </c>
      <c r="C85" s="24">
        <v>0</v>
      </c>
      <c r="D85" s="24">
        <v>0</v>
      </c>
      <c r="E85" s="24">
        <v>5.5169546776839598E-5</v>
      </c>
      <c r="F85" s="24">
        <v>5.3001926328984496E-5</v>
      </c>
      <c r="G85" s="24">
        <v>5.43902296878234E-5</v>
      </c>
      <c r="H85" s="24">
        <v>5.6288802086945399E-5</v>
      </c>
      <c r="I85" s="24">
        <v>5.72325527223696E-5</v>
      </c>
      <c r="J85" s="24">
        <v>5.4983876436052305E-5</v>
      </c>
      <c r="K85" s="24">
        <v>5.5747935911236301E-5</v>
      </c>
      <c r="L85" s="24">
        <v>5.6053351572220297E-5</v>
      </c>
      <c r="M85" s="24">
        <v>5.7392150508308204E-5</v>
      </c>
      <c r="N85" s="24">
        <v>5.7516616484376402E-5</v>
      </c>
      <c r="O85" s="24">
        <v>5.8140296399391998E-5</v>
      </c>
      <c r="P85" s="24">
        <v>5.8614256058374406E-5</v>
      </c>
      <c r="Q85" s="24">
        <v>5.95493631106548E-5</v>
      </c>
      <c r="R85" s="24">
        <v>5.9797081669508298E-5</v>
      </c>
      <c r="S85" s="24">
        <v>5.9860784062956799E-5</v>
      </c>
      <c r="T85" s="24">
        <v>6.0287666950754892E-5</v>
      </c>
      <c r="U85" s="24">
        <v>6.0577239092327398E-5</v>
      </c>
      <c r="V85" s="24">
        <v>6.09175402875399E-5</v>
      </c>
      <c r="W85" s="24">
        <v>6.0978700388913896E-5</v>
      </c>
      <c r="X85" s="24">
        <v>6.1253687898563393E-5</v>
      </c>
      <c r="Y85" s="24">
        <v>6.1904282568683603E-5</v>
      </c>
      <c r="Z85" s="24">
        <v>6.2054153299500304E-5</v>
      </c>
      <c r="AA85" s="24">
        <v>6.2482530134326699E-5</v>
      </c>
      <c r="AB85" s="24">
        <v>6.2470467789460396E-5</v>
      </c>
      <c r="AC85" s="24">
        <v>6.3272987744593501E-5</v>
      </c>
      <c r="AD85" s="24">
        <v>6.3377972515010999E-5</v>
      </c>
      <c r="AE85" s="24">
        <v>6.4021645942418195E-5</v>
      </c>
    </row>
    <row r="86" spans="1:31" x14ac:dyDescent="0.35">
      <c r="A86" s="28" t="s">
        <v>134</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c r="AB86" s="24">
        <v>0</v>
      </c>
      <c r="AC86" s="24">
        <v>0</v>
      </c>
      <c r="AD86" s="24">
        <v>0</v>
      </c>
      <c r="AE86" s="24">
        <v>0</v>
      </c>
    </row>
    <row r="87" spans="1:31" x14ac:dyDescent="0.35">
      <c r="A87" s="31" t="s">
        <v>138</v>
      </c>
      <c r="B87" s="31"/>
      <c r="C87" s="32">
        <v>1.4849636111464136E-4</v>
      </c>
      <c r="D87" s="32">
        <v>1.451431783845947E-4</v>
      </c>
      <c r="E87" s="32">
        <v>3211.7397206953101</v>
      </c>
      <c r="F87" s="32">
        <v>6171.1050451256369</v>
      </c>
      <c r="G87" s="32">
        <v>8920.9192714464843</v>
      </c>
      <c r="H87" s="32">
        <v>11509.721713407978</v>
      </c>
      <c r="I87" s="32">
        <v>13934.388893563397</v>
      </c>
      <c r="J87" s="32">
        <v>16092.464373304194</v>
      </c>
      <c r="K87" s="32">
        <v>18109.849981198047</v>
      </c>
      <c r="L87" s="32">
        <v>19916.747561713306</v>
      </c>
      <c r="M87" s="32">
        <v>21624.410488528207</v>
      </c>
      <c r="N87" s="32">
        <v>23078.621331849215</v>
      </c>
      <c r="O87" s="32">
        <v>24453.239647940081</v>
      </c>
      <c r="P87" s="32">
        <v>25696.27770729344</v>
      </c>
      <c r="Q87" s="32">
        <v>26887.624379639728</v>
      </c>
      <c r="R87" s="32">
        <v>27815.557608785624</v>
      </c>
      <c r="S87" s="32">
        <v>28708.965884835306</v>
      </c>
      <c r="T87" s="32">
        <v>29501.757350976502</v>
      </c>
      <c r="U87" s="32">
        <v>30341.697445401631</v>
      </c>
      <c r="V87" s="32">
        <v>30920.684908273604</v>
      </c>
      <c r="W87" s="32">
        <v>29788.713819530192</v>
      </c>
      <c r="X87" s="32">
        <v>28698.182904235418</v>
      </c>
      <c r="Y87" s="32">
        <v>27721.905514343198</v>
      </c>
      <c r="Z87" s="32">
        <v>26632.707346929095</v>
      </c>
      <c r="AA87" s="32">
        <v>25657.714237264106</v>
      </c>
      <c r="AB87" s="32">
        <v>24718.414515864562</v>
      </c>
      <c r="AC87" s="32">
        <v>23877.52402163536</v>
      </c>
      <c r="AD87" s="32">
        <v>22939.372227080883</v>
      </c>
      <c r="AE87" s="32">
        <v>22099.587913375959</v>
      </c>
    </row>
  </sheetData>
  <sheetProtection algorithmName="SHA-512" hashValue="wxy+z5ZlmYxXs4Y8uBQIr1HIQO9BMfHN6znkvAqYK63PkcH2Uh+KOoRUdYy1FkBzag0itJ6pxu6298qzlD3pQw==" saltValue="I2LgO7U4y1+5UJht3Nf4wA=="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49ECF9-FB9F-45A1-9228-469F04CDDD1C}">
  <sheetPr codeName="Sheet11">
    <tabColor rgb="FF57E188"/>
  </sheetPr>
  <dimension ref="A1:AE87"/>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145</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81</v>
      </c>
      <c r="B2" s="17" t="s">
        <v>142</v>
      </c>
    </row>
    <row r="3" spans="1:31" x14ac:dyDescent="0.35">
      <c r="B3" s="17"/>
    </row>
    <row r="4" spans="1:31" x14ac:dyDescent="0.35">
      <c r="A4" s="17" t="s">
        <v>127</v>
      </c>
      <c r="B4" s="17"/>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40</v>
      </c>
      <c r="B6" s="28" t="s">
        <v>64</v>
      </c>
      <c r="C6" s="24">
        <v>1579899.1413</v>
      </c>
      <c r="D6" s="24">
        <v>1399110.2790000001</v>
      </c>
      <c r="E6" s="24">
        <v>1333566.4801999999</v>
      </c>
      <c r="F6" s="24">
        <v>1221747.0982403904</v>
      </c>
      <c r="G6" s="24">
        <v>1163812.409775584</v>
      </c>
      <c r="H6" s="24">
        <v>1005009.8545369157</v>
      </c>
      <c r="I6" s="24">
        <v>927163.7890646283</v>
      </c>
      <c r="J6" s="24">
        <v>939594.87248613802</v>
      </c>
      <c r="K6" s="24">
        <v>634221.33497728861</v>
      </c>
      <c r="L6" s="24">
        <v>526992.24594364432</v>
      </c>
      <c r="M6" s="24">
        <v>358289.03995753429</v>
      </c>
      <c r="N6" s="24">
        <v>374770.02232708456</v>
      </c>
      <c r="O6" s="24">
        <v>389292.15610568406</v>
      </c>
      <c r="P6" s="24">
        <v>354338.99243270431</v>
      </c>
      <c r="Q6" s="24">
        <v>304144.05950709607</v>
      </c>
      <c r="R6" s="24">
        <v>317133.2042770118</v>
      </c>
      <c r="S6" s="24">
        <v>318748.68570000003</v>
      </c>
      <c r="T6" s="24">
        <v>303302.29060000001</v>
      </c>
      <c r="U6" s="24">
        <v>270654.93400000001</v>
      </c>
      <c r="V6" s="24">
        <v>248514.47250000003</v>
      </c>
      <c r="W6" s="24">
        <v>225750.29150000002</v>
      </c>
      <c r="X6" s="24">
        <v>157904.894</v>
      </c>
      <c r="Y6" s="24">
        <v>122154.69095</v>
      </c>
      <c r="Z6" s="24">
        <v>90752.398159999997</v>
      </c>
      <c r="AA6" s="24">
        <v>73709.867400000003</v>
      </c>
      <c r="AB6" s="24">
        <v>49821.820200000002</v>
      </c>
      <c r="AC6" s="24">
        <v>45953.964460000003</v>
      </c>
      <c r="AD6" s="24">
        <v>41602.177960000001</v>
      </c>
      <c r="AE6" s="24">
        <v>37716.273000000001</v>
      </c>
    </row>
    <row r="7" spans="1:31" x14ac:dyDescent="0.35">
      <c r="A7" s="28" t="s">
        <v>40</v>
      </c>
      <c r="B7" s="28" t="s">
        <v>71</v>
      </c>
      <c r="C7" s="24">
        <v>205786.7499</v>
      </c>
      <c r="D7" s="24">
        <v>173251.09590000001</v>
      </c>
      <c r="E7" s="24">
        <v>182107.20110000001</v>
      </c>
      <c r="F7" s="24">
        <v>116840.35767060902</v>
      </c>
      <c r="G7" s="24">
        <v>118382.5404024235</v>
      </c>
      <c r="H7" s="24">
        <v>115355.2010765103</v>
      </c>
      <c r="I7" s="24">
        <v>101621.99406047713</v>
      </c>
      <c r="J7" s="24">
        <v>100727.26968508193</v>
      </c>
      <c r="K7" s="24">
        <v>95737.948758694809</v>
      </c>
      <c r="L7" s="24">
        <v>98047.372844016965</v>
      </c>
      <c r="M7" s="24">
        <v>88716.693744660719</v>
      </c>
      <c r="N7" s="24">
        <v>86981.149000000005</v>
      </c>
      <c r="O7" s="24">
        <v>86920.296039999987</v>
      </c>
      <c r="P7" s="24">
        <v>83260.131699999998</v>
      </c>
      <c r="Q7" s="24">
        <v>81583.096250000002</v>
      </c>
      <c r="R7" s="24">
        <v>77035.328840000002</v>
      </c>
      <c r="S7" s="24">
        <v>71001.57114</v>
      </c>
      <c r="T7" s="24">
        <v>70464.924249999996</v>
      </c>
      <c r="U7" s="24">
        <v>60544.29264</v>
      </c>
      <c r="V7" s="24">
        <v>61536.875</v>
      </c>
      <c r="W7" s="24">
        <v>63746.063009999998</v>
      </c>
      <c r="X7" s="24">
        <v>61011.356409999993</v>
      </c>
      <c r="Y7" s="24">
        <v>56504.107689999997</v>
      </c>
      <c r="Z7" s="24">
        <v>54558.407380000004</v>
      </c>
      <c r="AA7" s="24">
        <v>50408.827429999998</v>
      </c>
      <c r="AB7" s="24">
        <v>51565.055500000002</v>
      </c>
      <c r="AC7" s="24">
        <v>30249.362689999998</v>
      </c>
      <c r="AD7" s="24">
        <v>0</v>
      </c>
      <c r="AE7" s="24">
        <v>0</v>
      </c>
    </row>
    <row r="8" spans="1:31" x14ac:dyDescent="0.35">
      <c r="A8" s="28" t="s">
        <v>40</v>
      </c>
      <c r="B8" s="28" t="s">
        <v>20</v>
      </c>
      <c r="C8" s="24">
        <v>203162.77562115135</v>
      </c>
      <c r="D8" s="24">
        <v>201897.93251953926</v>
      </c>
      <c r="E8" s="24">
        <v>155430.87985792366</v>
      </c>
      <c r="F8" s="24">
        <v>160059.63454947207</v>
      </c>
      <c r="G8" s="24">
        <v>157954.64988681991</v>
      </c>
      <c r="H8" s="24">
        <v>163978.41916438175</v>
      </c>
      <c r="I8" s="24">
        <v>142766.57236338695</v>
      </c>
      <c r="J8" s="24">
        <v>186003.68749143739</v>
      </c>
      <c r="K8" s="24">
        <v>118846.67391049083</v>
      </c>
      <c r="L8" s="24">
        <v>123529.15464901338</v>
      </c>
      <c r="M8" s="24">
        <v>130032.7552292347</v>
      </c>
      <c r="N8" s="24">
        <v>140070.1387021445</v>
      </c>
      <c r="O8" s="24">
        <v>124875.61897458626</v>
      </c>
      <c r="P8" s="24">
        <v>126601.98039958994</v>
      </c>
      <c r="Q8" s="24">
        <v>107876.20415781467</v>
      </c>
      <c r="R8" s="24">
        <v>103001.27985711103</v>
      </c>
      <c r="S8" s="24">
        <v>85618.212088492641</v>
      </c>
      <c r="T8" s="24">
        <v>120075.9803784472</v>
      </c>
      <c r="U8" s="24">
        <v>143606.29402400085</v>
      </c>
      <c r="V8" s="24">
        <v>140987.3491071676</v>
      </c>
      <c r="W8" s="24">
        <v>111959.78342674616</v>
      </c>
      <c r="X8" s="24">
        <v>156240.11005013288</v>
      </c>
      <c r="Y8" s="24">
        <v>104361.03090843635</v>
      </c>
      <c r="Z8" s="24">
        <v>102142.26901549999</v>
      </c>
      <c r="AA8" s="24">
        <v>59578.185097406393</v>
      </c>
      <c r="AB8" s="24">
        <v>46147.897176437589</v>
      </c>
      <c r="AC8" s="24">
        <v>44991.757202762921</v>
      </c>
      <c r="AD8" s="24">
        <v>43665.40538416012</v>
      </c>
      <c r="AE8" s="24">
        <v>42505.685320292025</v>
      </c>
    </row>
    <row r="9" spans="1:31" x14ac:dyDescent="0.35">
      <c r="A9" s="28" t="s">
        <v>40</v>
      </c>
      <c r="B9" s="28" t="s">
        <v>32</v>
      </c>
      <c r="C9" s="24">
        <v>90124.401549999995</v>
      </c>
      <c r="D9" s="24">
        <v>91789.724537200033</v>
      </c>
      <c r="E9" s="24">
        <v>86344.203530000013</v>
      </c>
      <c r="F9" s="24">
        <v>15176.525030000001</v>
      </c>
      <c r="G9" s="24">
        <v>14423.162560000001</v>
      </c>
      <c r="H9" s="24">
        <v>14332.85677</v>
      </c>
      <c r="I9" s="24">
        <v>13176.172419999999</v>
      </c>
      <c r="J9" s="24">
        <v>15986.522000000001</v>
      </c>
      <c r="K9" s="24">
        <v>11610.40551497617</v>
      </c>
      <c r="L9" s="24">
        <v>11862.639579999999</v>
      </c>
      <c r="M9" s="24">
        <v>11987.01483</v>
      </c>
      <c r="N9" s="24">
        <v>12292.75656</v>
      </c>
      <c r="O9" s="24">
        <v>11504.61169</v>
      </c>
      <c r="P9" s="24">
        <v>10588.267030000001</v>
      </c>
      <c r="Q9" s="24">
        <v>4984.4477999999999</v>
      </c>
      <c r="R9" s="24">
        <v>4530.1534000000001</v>
      </c>
      <c r="S9" s="24">
        <v>5645.2343000000001</v>
      </c>
      <c r="T9" s="24">
        <v>4533.1860999999999</v>
      </c>
      <c r="U9" s="24">
        <v>3123.6212</v>
      </c>
      <c r="V9" s="24">
        <v>3078.4892</v>
      </c>
      <c r="W9" s="24">
        <v>2912.4304999999999</v>
      </c>
      <c r="X9" s="24">
        <v>4257.8680000000004</v>
      </c>
      <c r="Y9" s="24">
        <v>4830.3940000000002</v>
      </c>
      <c r="Z9" s="24">
        <v>4526.1014999999998</v>
      </c>
      <c r="AA9" s="24">
        <v>6270.2224999999999</v>
      </c>
      <c r="AB9" s="24">
        <v>0</v>
      </c>
      <c r="AC9" s="24">
        <v>0</v>
      </c>
      <c r="AD9" s="24">
        <v>0</v>
      </c>
      <c r="AE9" s="24">
        <v>0</v>
      </c>
    </row>
    <row r="10" spans="1:31" x14ac:dyDescent="0.35">
      <c r="A10" s="28" t="s">
        <v>40</v>
      </c>
      <c r="B10" s="28" t="s">
        <v>66</v>
      </c>
      <c r="C10" s="24">
        <v>2150.4628906506878</v>
      </c>
      <c r="D10" s="24">
        <v>1288.7985345803838</v>
      </c>
      <c r="E10" s="24">
        <v>6374.8790727633341</v>
      </c>
      <c r="F10" s="24">
        <v>6558.1859110381693</v>
      </c>
      <c r="G10" s="24">
        <v>1618.0053719165371</v>
      </c>
      <c r="H10" s="24">
        <v>5081.1981207670606</v>
      </c>
      <c r="I10" s="24">
        <v>2534.3799758162413</v>
      </c>
      <c r="J10" s="24">
        <v>17095.748883608128</v>
      </c>
      <c r="K10" s="24">
        <v>322.43106364212986</v>
      </c>
      <c r="L10" s="24">
        <v>196.01886516252804</v>
      </c>
      <c r="M10" s="24">
        <v>306.24558070303686</v>
      </c>
      <c r="N10" s="24">
        <v>4860.0378866194651</v>
      </c>
      <c r="O10" s="24">
        <v>2728.9665044621997</v>
      </c>
      <c r="P10" s="24">
        <v>1051.25417162997</v>
      </c>
      <c r="Q10" s="24">
        <v>6094.7687035272138</v>
      </c>
      <c r="R10" s="24">
        <v>5552.473936469939</v>
      </c>
      <c r="S10" s="24">
        <v>12557.996965102833</v>
      </c>
      <c r="T10" s="24">
        <v>14181.350764893099</v>
      </c>
      <c r="U10" s="24">
        <v>41100.108911493146</v>
      </c>
      <c r="V10" s="24">
        <v>46157.192857880145</v>
      </c>
      <c r="W10" s="24">
        <v>32724.143351404677</v>
      </c>
      <c r="X10" s="24">
        <v>26725.189653459707</v>
      </c>
      <c r="Y10" s="24">
        <v>105158.68170866322</v>
      </c>
      <c r="Z10" s="24">
        <v>55816.59920033977</v>
      </c>
      <c r="AA10" s="24">
        <v>80730.517112125322</v>
      </c>
      <c r="AB10" s="24">
        <v>94016.911454274465</v>
      </c>
      <c r="AC10" s="24">
        <v>159643.50624148783</v>
      </c>
      <c r="AD10" s="24">
        <v>279541.60484565544</v>
      </c>
      <c r="AE10" s="24">
        <v>273967.48436265282</v>
      </c>
    </row>
    <row r="11" spans="1:31" x14ac:dyDescent="0.35">
      <c r="A11" s="28" t="s">
        <v>40</v>
      </c>
      <c r="B11" s="28" t="s">
        <v>65</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row>
    <row r="12" spans="1:31" x14ac:dyDescent="0.35">
      <c r="A12" s="28" t="s">
        <v>40</v>
      </c>
      <c r="B12" s="28" t="s">
        <v>69</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row>
    <row r="13" spans="1:31" x14ac:dyDescent="0.35">
      <c r="A13" s="28" t="s">
        <v>40</v>
      </c>
      <c r="B13" s="28" t="s">
        <v>68</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row>
    <row r="14" spans="1:31" x14ac:dyDescent="0.3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row>
    <row r="15" spans="1:31" x14ac:dyDescent="0.35">
      <c r="A15" s="28" t="s">
        <v>40</v>
      </c>
      <c r="B15" s="28" t="s">
        <v>73</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c r="AB15" s="24">
        <v>0</v>
      </c>
      <c r="AC15" s="24">
        <v>0</v>
      </c>
      <c r="AD15" s="24">
        <v>0</v>
      </c>
      <c r="AE15" s="24">
        <v>0</v>
      </c>
    </row>
    <row r="16" spans="1:31" x14ac:dyDescent="0.3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c r="AB16" s="24">
        <v>0</v>
      </c>
      <c r="AC16" s="24">
        <v>0</v>
      </c>
      <c r="AD16" s="24">
        <v>0</v>
      </c>
      <c r="AE16" s="24">
        <v>0</v>
      </c>
    </row>
    <row r="17" spans="1:31" x14ac:dyDescent="0.35">
      <c r="A17" s="31" t="s">
        <v>138</v>
      </c>
      <c r="B17" s="31"/>
      <c r="C17" s="32">
        <v>2081123.531261802</v>
      </c>
      <c r="D17" s="32">
        <v>1867337.8304913198</v>
      </c>
      <c r="E17" s="32">
        <v>1763823.6437606867</v>
      </c>
      <c r="F17" s="32">
        <v>1520381.8014015094</v>
      </c>
      <c r="G17" s="32">
        <v>1456190.7679967443</v>
      </c>
      <c r="H17" s="32">
        <v>1303757.5296685747</v>
      </c>
      <c r="I17" s="32">
        <v>1187262.9078843086</v>
      </c>
      <c r="J17" s="32">
        <v>1259408.1005462655</v>
      </c>
      <c r="K17" s="32">
        <v>860738.79422509251</v>
      </c>
      <c r="L17" s="32">
        <v>760627.4318818372</v>
      </c>
      <c r="M17" s="32">
        <v>589331.74934213271</v>
      </c>
      <c r="N17" s="32">
        <v>618974.10447584849</v>
      </c>
      <c r="O17" s="32">
        <v>615321.64931473252</v>
      </c>
      <c r="P17" s="32">
        <v>575840.62573392433</v>
      </c>
      <c r="Q17" s="32">
        <v>504682.576418438</v>
      </c>
      <c r="R17" s="32">
        <v>507252.44031059276</v>
      </c>
      <c r="S17" s="32">
        <v>493571.70019359555</v>
      </c>
      <c r="T17" s="32">
        <v>512557.73209334031</v>
      </c>
      <c r="U17" s="32">
        <v>519029.25077549403</v>
      </c>
      <c r="V17" s="32">
        <v>500274.37866504776</v>
      </c>
      <c r="W17" s="32">
        <v>437092.71178815089</v>
      </c>
      <c r="X17" s="32">
        <v>406139.41811359255</v>
      </c>
      <c r="Y17" s="32">
        <v>393008.90525709954</v>
      </c>
      <c r="Z17" s="32">
        <v>307795.77525583975</v>
      </c>
      <c r="AA17" s="32">
        <v>270697.6195395317</v>
      </c>
      <c r="AB17" s="32">
        <v>241551.68433071204</v>
      </c>
      <c r="AC17" s="32">
        <v>280838.59059425077</v>
      </c>
      <c r="AD17" s="32">
        <v>364809.18818981556</v>
      </c>
      <c r="AE17" s="32">
        <v>354189.44268294482</v>
      </c>
    </row>
    <row r="18" spans="1:31" x14ac:dyDescent="0.35">
      <c r="A18" s="12"/>
      <c r="B18" s="12"/>
    </row>
    <row r="19" spans="1:31"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row>
    <row r="20" spans="1:31" x14ac:dyDescent="0.35">
      <c r="A20" s="28" t="s">
        <v>130</v>
      </c>
      <c r="B20" s="28" t="s">
        <v>64</v>
      </c>
      <c r="C20" s="24">
        <v>826738.41700000002</v>
      </c>
      <c r="D20" s="24">
        <v>732629.37</v>
      </c>
      <c r="E20" s="24">
        <v>643114.83329999994</v>
      </c>
      <c r="F20" s="24">
        <v>673917.2182</v>
      </c>
      <c r="G20" s="24">
        <v>596275.91803223162</v>
      </c>
      <c r="H20" s="24">
        <v>531516.4671050458</v>
      </c>
      <c r="I20" s="24">
        <v>484407.35722038848</v>
      </c>
      <c r="J20" s="24">
        <v>528219.66777670837</v>
      </c>
      <c r="K20" s="24">
        <v>283223.19443912699</v>
      </c>
      <c r="L20" s="24">
        <v>203211.22565090115</v>
      </c>
      <c r="M20" s="24">
        <v>90980.410470897361</v>
      </c>
      <c r="N20" s="24">
        <v>84499.396336323203</v>
      </c>
      <c r="O20" s="24">
        <v>110213.60612553764</v>
      </c>
      <c r="P20" s="24">
        <v>92104.397173992213</v>
      </c>
      <c r="Q20" s="24">
        <v>70395.485700000005</v>
      </c>
      <c r="R20" s="24">
        <v>89763.841</v>
      </c>
      <c r="S20" s="24">
        <v>101323.4762</v>
      </c>
      <c r="T20" s="24">
        <v>96350.736000000004</v>
      </c>
      <c r="U20" s="24">
        <v>81791.812000000005</v>
      </c>
      <c r="V20" s="24">
        <v>68150.928599999999</v>
      </c>
      <c r="W20" s="24">
        <v>55964.3776</v>
      </c>
      <c r="X20" s="24">
        <v>0</v>
      </c>
      <c r="Y20" s="24">
        <v>0</v>
      </c>
      <c r="Z20" s="24">
        <v>0</v>
      </c>
      <c r="AA20" s="24">
        <v>0</v>
      </c>
      <c r="AB20" s="24">
        <v>0</v>
      </c>
      <c r="AC20" s="24">
        <v>0</v>
      </c>
      <c r="AD20" s="24">
        <v>0</v>
      </c>
      <c r="AE20" s="24">
        <v>0</v>
      </c>
    </row>
    <row r="21" spans="1:3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1" x14ac:dyDescent="0.35">
      <c r="A22" s="28" t="s">
        <v>130</v>
      </c>
      <c r="B22" s="28" t="s">
        <v>20</v>
      </c>
      <c r="C22" s="24">
        <v>2480.838368696398</v>
      </c>
      <c r="D22" s="24">
        <v>2468.5553665300658</v>
      </c>
      <c r="E22" s="24">
        <v>7330.7271711873755</v>
      </c>
      <c r="F22" s="24">
        <v>4653.1532395472495</v>
      </c>
      <c r="G22" s="24">
        <v>4433.0986856738973</v>
      </c>
      <c r="H22" s="24">
        <v>4332.7436783330895</v>
      </c>
      <c r="I22" s="24">
        <v>4223.6436783394629</v>
      </c>
      <c r="J22" s="24">
        <v>4110.1779856879493</v>
      </c>
      <c r="K22" s="24">
        <v>3896.3563767753139</v>
      </c>
      <c r="L22" s="24">
        <v>3841.4643739080102</v>
      </c>
      <c r="M22" s="24">
        <v>3732.6521660609651</v>
      </c>
      <c r="N22" s="24">
        <v>3629.1796902680499</v>
      </c>
      <c r="O22" s="24">
        <v>3553.8639803210667</v>
      </c>
      <c r="P22" s="24">
        <v>4865.6506919848052</v>
      </c>
      <c r="Q22" s="24">
        <v>3369.79197502021</v>
      </c>
      <c r="R22" s="24">
        <v>3180.2873724031951</v>
      </c>
      <c r="S22" s="24">
        <v>3148.1574965147197</v>
      </c>
      <c r="T22" s="24">
        <v>27446.23026279893</v>
      </c>
      <c r="U22" s="24">
        <v>48330.8233468092</v>
      </c>
      <c r="V22" s="24">
        <v>49722.777943214613</v>
      </c>
      <c r="W22" s="24">
        <v>31321.729256121449</v>
      </c>
      <c r="X22" s="24">
        <v>48945.547844638313</v>
      </c>
      <c r="Y22" s="24">
        <v>50.327120840700005</v>
      </c>
      <c r="Z22" s="24">
        <v>2.8149703000000001E-4</v>
      </c>
      <c r="AA22" s="24">
        <v>2.7907329999999903E-4</v>
      </c>
      <c r="AB22" s="24">
        <v>3.5171548000000004E-4</v>
      </c>
      <c r="AC22" s="24">
        <v>3.5232957999999998E-4</v>
      </c>
      <c r="AD22" s="24">
        <v>3.3266094000000001E-4</v>
      </c>
      <c r="AE22" s="24">
        <v>3.1468832E-4</v>
      </c>
    </row>
    <row r="23" spans="1:3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1" x14ac:dyDescent="0.35">
      <c r="A24" s="28" t="s">
        <v>130</v>
      </c>
      <c r="B24" s="28" t="s">
        <v>66</v>
      </c>
      <c r="C24" s="24">
        <v>2.2053734700000003E-4</v>
      </c>
      <c r="D24" s="24">
        <v>2.1605940499999998E-4</v>
      </c>
      <c r="E24" s="24">
        <v>376.10678105474199</v>
      </c>
      <c r="F24" s="24">
        <v>3914.7278984339632</v>
      </c>
      <c r="G24" s="24">
        <v>644.22630899136504</v>
      </c>
      <c r="H24" s="24">
        <v>1390.958999093855</v>
      </c>
      <c r="I24" s="24">
        <v>596.52626903996611</v>
      </c>
      <c r="J24" s="24">
        <v>1167.9313767695498</v>
      </c>
      <c r="K24" s="24">
        <v>2.33674063E-4</v>
      </c>
      <c r="L24" s="24">
        <v>2.3372330699999977E-4</v>
      </c>
      <c r="M24" s="24">
        <v>2.1784127099999979E-4</v>
      </c>
      <c r="N24" s="24">
        <v>1238.1975988943359</v>
      </c>
      <c r="O24" s="24">
        <v>236.08456900027096</v>
      </c>
      <c r="P24" s="24">
        <v>332.082888473644</v>
      </c>
      <c r="Q24" s="24">
        <v>1066.898451327675</v>
      </c>
      <c r="R24" s="24">
        <v>565.51967299680587</v>
      </c>
      <c r="S24" s="24">
        <v>1602.653898100669</v>
      </c>
      <c r="T24" s="24">
        <v>491.56882702937997</v>
      </c>
      <c r="U24" s="24">
        <v>8778.6124672718488</v>
      </c>
      <c r="V24" s="24">
        <v>9697.8807350559346</v>
      </c>
      <c r="W24" s="24">
        <v>7370.0573208256901</v>
      </c>
      <c r="X24" s="24">
        <v>5421.3405235813452</v>
      </c>
      <c r="Y24" s="24">
        <v>49161.393076615459</v>
      </c>
      <c r="Z24" s="24">
        <v>27697.6121890338</v>
      </c>
      <c r="AA24" s="24">
        <v>37995.647214496748</v>
      </c>
      <c r="AB24" s="24">
        <v>31604.615743354079</v>
      </c>
      <c r="AC24" s="24">
        <v>93118.172365969833</v>
      </c>
      <c r="AD24" s="24">
        <v>104779.2105871184</v>
      </c>
      <c r="AE24" s="24">
        <v>127064.66854383606</v>
      </c>
    </row>
    <row r="25" spans="1:31" x14ac:dyDescent="0.35">
      <c r="A25" s="28" t="s">
        <v>130</v>
      </c>
      <c r="B25" s="28" t="s">
        <v>65</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c r="AB25" s="24">
        <v>0</v>
      </c>
      <c r="AC25" s="24">
        <v>0</v>
      </c>
      <c r="AD25" s="24">
        <v>0</v>
      </c>
      <c r="AE25" s="24">
        <v>0</v>
      </c>
    </row>
    <row r="26" spans="1:31" x14ac:dyDescent="0.35">
      <c r="A26" s="28" t="s">
        <v>130</v>
      </c>
      <c r="B26" s="28" t="s">
        <v>69</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c r="AB26" s="24">
        <v>0</v>
      </c>
      <c r="AC26" s="24">
        <v>0</v>
      </c>
      <c r="AD26" s="24">
        <v>0</v>
      </c>
      <c r="AE26" s="24">
        <v>0</v>
      </c>
    </row>
    <row r="27" spans="1:31" x14ac:dyDescent="0.35">
      <c r="A27" s="28" t="s">
        <v>130</v>
      </c>
      <c r="B27" s="28" t="s">
        <v>68</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c r="AB27" s="24">
        <v>0</v>
      </c>
      <c r="AC27" s="24">
        <v>0</v>
      </c>
      <c r="AD27" s="24">
        <v>0</v>
      </c>
      <c r="AE27" s="24">
        <v>0</v>
      </c>
    </row>
    <row r="28" spans="1:31" x14ac:dyDescent="0.35">
      <c r="A28" s="28" t="s">
        <v>130</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c r="AB28" s="24">
        <v>0</v>
      </c>
      <c r="AC28" s="24">
        <v>0</v>
      </c>
      <c r="AD28" s="24">
        <v>0</v>
      </c>
      <c r="AE28" s="24">
        <v>0</v>
      </c>
    </row>
    <row r="29" spans="1:31" x14ac:dyDescent="0.35">
      <c r="A29" s="28" t="s">
        <v>130</v>
      </c>
      <c r="B29" s="28" t="s">
        <v>73</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c r="AB29" s="24">
        <v>0</v>
      </c>
      <c r="AC29" s="24">
        <v>0</v>
      </c>
      <c r="AD29" s="24">
        <v>0</v>
      </c>
      <c r="AE29" s="24">
        <v>0</v>
      </c>
    </row>
    <row r="30" spans="1:31" x14ac:dyDescent="0.35">
      <c r="A30" s="28" t="s">
        <v>130</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c r="AB30" s="24">
        <v>0</v>
      </c>
      <c r="AC30" s="24">
        <v>0</v>
      </c>
      <c r="AD30" s="24">
        <v>0</v>
      </c>
      <c r="AE30" s="24">
        <v>0</v>
      </c>
    </row>
    <row r="31" spans="1:31" x14ac:dyDescent="0.35">
      <c r="A31" s="31" t="s">
        <v>138</v>
      </c>
      <c r="B31" s="31"/>
      <c r="C31" s="32">
        <v>829219.25558923371</v>
      </c>
      <c r="D31" s="32">
        <v>735097.92558258947</v>
      </c>
      <c r="E31" s="32">
        <v>650821.6672522421</v>
      </c>
      <c r="F31" s="32">
        <v>682485.0993379812</v>
      </c>
      <c r="G31" s="32">
        <v>601353.24302689685</v>
      </c>
      <c r="H31" s="32">
        <v>537240.16978247277</v>
      </c>
      <c r="I31" s="32">
        <v>489227.52716776793</v>
      </c>
      <c r="J31" s="32">
        <v>533497.7771391659</v>
      </c>
      <c r="K31" s="32">
        <v>287119.55104957637</v>
      </c>
      <c r="L31" s="32">
        <v>207052.69025853247</v>
      </c>
      <c r="M31" s="32">
        <v>94713.062854799588</v>
      </c>
      <c r="N31" s="32">
        <v>89366.773625485584</v>
      </c>
      <c r="O31" s="32">
        <v>114003.55467485898</v>
      </c>
      <c r="P31" s="32">
        <v>97302.130754450656</v>
      </c>
      <c r="Q31" s="32">
        <v>74832.176126347898</v>
      </c>
      <c r="R31" s="32">
        <v>93509.648045399997</v>
      </c>
      <c r="S31" s="32">
        <v>106074.28759461539</v>
      </c>
      <c r="T31" s="32">
        <v>124288.53508982831</v>
      </c>
      <c r="U31" s="32">
        <v>138901.24781408106</v>
      </c>
      <c r="V31" s="32">
        <v>127571.58727827056</v>
      </c>
      <c r="W31" s="32">
        <v>94656.164176947146</v>
      </c>
      <c r="X31" s="32">
        <v>54366.888368219661</v>
      </c>
      <c r="Y31" s="32">
        <v>49211.720197456161</v>
      </c>
      <c r="Z31" s="32">
        <v>27697.612470530828</v>
      </c>
      <c r="AA31" s="32">
        <v>37995.647493570046</v>
      </c>
      <c r="AB31" s="32">
        <v>31604.616095069559</v>
      </c>
      <c r="AC31" s="32">
        <v>93118.172718299407</v>
      </c>
      <c r="AD31" s="32">
        <v>104779.21091977935</v>
      </c>
      <c r="AE31" s="32">
        <v>127064.66885852438</v>
      </c>
    </row>
    <row r="33" spans="1:3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x14ac:dyDescent="0.35">
      <c r="A34" s="28" t="s">
        <v>131</v>
      </c>
      <c r="B34" s="28" t="s">
        <v>64</v>
      </c>
      <c r="C34" s="24">
        <v>753160.7243</v>
      </c>
      <c r="D34" s="24">
        <v>666480.90899999999</v>
      </c>
      <c r="E34" s="24">
        <v>690451.64689999993</v>
      </c>
      <c r="F34" s="24">
        <v>547829.88004039053</v>
      </c>
      <c r="G34" s="24">
        <v>567536.4917433525</v>
      </c>
      <c r="H34" s="24">
        <v>473493.38743186981</v>
      </c>
      <c r="I34" s="24">
        <v>442756.43184423988</v>
      </c>
      <c r="J34" s="24">
        <v>411375.20470942964</v>
      </c>
      <c r="K34" s="24">
        <v>350998.14053816162</v>
      </c>
      <c r="L34" s="24">
        <v>323781.02029274323</v>
      </c>
      <c r="M34" s="24">
        <v>267308.6294866369</v>
      </c>
      <c r="N34" s="24">
        <v>290270.62599076133</v>
      </c>
      <c r="O34" s="24">
        <v>279078.5499801464</v>
      </c>
      <c r="P34" s="24">
        <v>262234.59525871207</v>
      </c>
      <c r="Q34" s="24">
        <v>233748.57380709608</v>
      </c>
      <c r="R34" s="24">
        <v>227369.36327701181</v>
      </c>
      <c r="S34" s="24">
        <v>217425.2095</v>
      </c>
      <c r="T34" s="24">
        <v>206951.5546</v>
      </c>
      <c r="U34" s="24">
        <v>188863.122</v>
      </c>
      <c r="V34" s="24">
        <v>180363.54390000002</v>
      </c>
      <c r="W34" s="24">
        <v>169785.91390000001</v>
      </c>
      <c r="X34" s="24">
        <v>157904.894</v>
      </c>
      <c r="Y34" s="24">
        <v>122154.69095</v>
      </c>
      <c r="Z34" s="24">
        <v>90752.398159999997</v>
      </c>
      <c r="AA34" s="24">
        <v>73709.867400000003</v>
      </c>
      <c r="AB34" s="24">
        <v>49821.820200000002</v>
      </c>
      <c r="AC34" s="24">
        <v>45953.964460000003</v>
      </c>
      <c r="AD34" s="24">
        <v>41602.177960000001</v>
      </c>
      <c r="AE34" s="24">
        <v>37716.273000000001</v>
      </c>
    </row>
    <row r="35" spans="1:3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x14ac:dyDescent="0.35">
      <c r="A36" s="28" t="s">
        <v>131</v>
      </c>
      <c r="B36" s="28" t="s">
        <v>20</v>
      </c>
      <c r="C36" s="24">
        <v>99873.864924513618</v>
      </c>
      <c r="D36" s="24">
        <v>100156.40482270854</v>
      </c>
      <c r="E36" s="24">
        <v>110068.97632352322</v>
      </c>
      <c r="F36" s="24">
        <v>119608.86493936814</v>
      </c>
      <c r="G36" s="24">
        <v>119232.23483735268</v>
      </c>
      <c r="H36" s="24">
        <v>126309.41113808352</v>
      </c>
      <c r="I36" s="24">
        <v>106379.77233711035</v>
      </c>
      <c r="J36" s="24">
        <v>150579.49714884971</v>
      </c>
      <c r="K36" s="24">
        <v>84762.609186048183</v>
      </c>
      <c r="L36" s="24">
        <v>90296.555931634182</v>
      </c>
      <c r="M36" s="24">
        <v>97579.412727263771</v>
      </c>
      <c r="N36" s="24">
        <v>108515.39063870358</v>
      </c>
      <c r="O36" s="24">
        <v>93895.326633686695</v>
      </c>
      <c r="P36" s="24">
        <v>95381.253334551948</v>
      </c>
      <c r="Q36" s="24">
        <v>78904.803827204858</v>
      </c>
      <c r="R36" s="24">
        <v>75327.912124871596</v>
      </c>
      <c r="S36" s="24">
        <v>82470.054153128032</v>
      </c>
      <c r="T36" s="24">
        <v>92629.74965593424</v>
      </c>
      <c r="U36" s="24">
        <v>95275.470158928933</v>
      </c>
      <c r="V36" s="24">
        <v>91264.570653594812</v>
      </c>
      <c r="W36" s="24">
        <v>80638.053654910138</v>
      </c>
      <c r="X36" s="24">
        <v>107294.56169838496</v>
      </c>
      <c r="Y36" s="24">
        <v>104310.70319553852</v>
      </c>
      <c r="Z36" s="24">
        <v>102142.26818945861</v>
      </c>
      <c r="AA36" s="24">
        <v>59578.18426645342</v>
      </c>
      <c r="AB36" s="24">
        <v>46147.896256537657</v>
      </c>
      <c r="AC36" s="24">
        <v>44991.756254033571</v>
      </c>
      <c r="AD36" s="24">
        <v>43665.40423837972</v>
      </c>
      <c r="AE36" s="24">
        <v>42505.684223949538</v>
      </c>
    </row>
    <row r="37" spans="1:31" x14ac:dyDescent="0.35">
      <c r="A37" s="28" t="s">
        <v>131</v>
      </c>
      <c r="B37" s="28" t="s">
        <v>32</v>
      </c>
      <c r="C37" s="24">
        <v>2551.8670000000002</v>
      </c>
      <c r="D37" s="24">
        <v>2563.7764999999999</v>
      </c>
      <c r="E37" s="24">
        <v>5130.1594999999998</v>
      </c>
      <c r="F37" s="24">
        <v>5465.0844999999999</v>
      </c>
      <c r="G37" s="24">
        <v>5657.1154999999999</v>
      </c>
      <c r="H37" s="24">
        <v>5409.3670000000002</v>
      </c>
      <c r="I37" s="24">
        <v>4669.5685000000003</v>
      </c>
      <c r="J37" s="24">
        <v>7375.2</v>
      </c>
      <c r="K37" s="24">
        <v>3978.9854999999998</v>
      </c>
      <c r="L37" s="24">
        <v>4278.6869999999999</v>
      </c>
      <c r="M37" s="24">
        <v>4545.3784999999998</v>
      </c>
      <c r="N37" s="24">
        <v>4459.4390000000003</v>
      </c>
      <c r="O37" s="24">
        <v>4145.5627999999997</v>
      </c>
      <c r="P37" s="24">
        <v>3803.6642000000002</v>
      </c>
      <c r="Q37" s="24">
        <v>3612.9577999999997</v>
      </c>
      <c r="R37" s="24">
        <v>3418.2577999999999</v>
      </c>
      <c r="S37" s="24">
        <v>3285.1334999999999</v>
      </c>
      <c r="T37" s="24">
        <v>3162.8782000000001</v>
      </c>
      <c r="U37" s="24">
        <v>3123.6212</v>
      </c>
      <c r="V37" s="24">
        <v>3078.4892</v>
      </c>
      <c r="W37" s="24">
        <v>2912.4304999999999</v>
      </c>
      <c r="X37" s="24">
        <v>4257.8680000000004</v>
      </c>
      <c r="Y37" s="24">
        <v>4830.3940000000002</v>
      </c>
      <c r="Z37" s="24">
        <v>4526.1014999999998</v>
      </c>
      <c r="AA37" s="24">
        <v>6270.2224999999999</v>
      </c>
      <c r="AB37" s="24">
        <v>0</v>
      </c>
      <c r="AC37" s="24">
        <v>0</v>
      </c>
      <c r="AD37" s="24">
        <v>0</v>
      </c>
      <c r="AE37" s="24">
        <v>0</v>
      </c>
    </row>
    <row r="38" spans="1:31" x14ac:dyDescent="0.35">
      <c r="A38" s="28" t="s">
        <v>131</v>
      </c>
      <c r="B38" s="28" t="s">
        <v>66</v>
      </c>
      <c r="C38" s="24">
        <v>3.8742849799999984E-4</v>
      </c>
      <c r="D38" s="24">
        <v>3.8062183000000003E-4</v>
      </c>
      <c r="E38" s="24">
        <v>3.8287815999999986E-4</v>
      </c>
      <c r="F38" s="24">
        <v>1933.9845367531227</v>
      </c>
      <c r="G38" s="24">
        <v>616.59436536633098</v>
      </c>
      <c r="H38" s="24">
        <v>2913.6098045792719</v>
      </c>
      <c r="I38" s="24">
        <v>1344.391475504071</v>
      </c>
      <c r="J38" s="24">
        <v>14969.98965240084</v>
      </c>
      <c r="K38" s="24">
        <v>322.42950550395886</v>
      </c>
      <c r="L38" s="24">
        <v>54.166363529656998</v>
      </c>
      <c r="M38" s="24">
        <v>122.74828501704701</v>
      </c>
      <c r="N38" s="24">
        <v>2341.0874573624315</v>
      </c>
      <c r="O38" s="24">
        <v>2022.3196907561899</v>
      </c>
      <c r="P38" s="24">
        <v>414.74737563178297</v>
      </c>
      <c r="Q38" s="24">
        <v>1711.4803152170671</v>
      </c>
      <c r="R38" s="24">
        <v>1741.34145846714</v>
      </c>
      <c r="S38" s="24">
        <v>3946.5770212942416</v>
      </c>
      <c r="T38" s="24">
        <v>2109.205466788675</v>
      </c>
      <c r="U38" s="24">
        <v>7558.3901628631502</v>
      </c>
      <c r="V38" s="24">
        <v>4716.4364968050504</v>
      </c>
      <c r="W38" s="24">
        <v>6856.3072354712494</v>
      </c>
      <c r="X38" s="24">
        <v>4900.0406663350905</v>
      </c>
      <c r="Y38" s="24">
        <v>13234.47555212378</v>
      </c>
      <c r="Z38" s="24">
        <v>17831.945696967941</v>
      </c>
      <c r="AA38" s="24">
        <v>33334.101433264157</v>
      </c>
      <c r="AB38" s="24">
        <v>54126.121315313161</v>
      </c>
      <c r="AC38" s="24">
        <v>51995.840854849004</v>
      </c>
      <c r="AD38" s="24">
        <v>80281.008805946651</v>
      </c>
      <c r="AE38" s="24">
        <v>57926.659748540398</v>
      </c>
    </row>
    <row r="39" spans="1:31" x14ac:dyDescent="0.35">
      <c r="A39" s="28" t="s">
        <v>131</v>
      </c>
      <c r="B39" s="28" t="s">
        <v>65</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c r="AB39" s="24">
        <v>0</v>
      </c>
      <c r="AC39" s="24">
        <v>0</v>
      </c>
      <c r="AD39" s="24">
        <v>0</v>
      </c>
      <c r="AE39" s="24">
        <v>0</v>
      </c>
    </row>
    <row r="40" spans="1:31" x14ac:dyDescent="0.35">
      <c r="A40" s="28" t="s">
        <v>131</v>
      </c>
      <c r="B40" s="28" t="s">
        <v>69</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c r="AB40" s="24">
        <v>0</v>
      </c>
      <c r="AC40" s="24">
        <v>0</v>
      </c>
      <c r="AD40" s="24">
        <v>0</v>
      </c>
      <c r="AE40" s="24">
        <v>0</v>
      </c>
    </row>
    <row r="41" spans="1:31" x14ac:dyDescent="0.35">
      <c r="A41" s="28" t="s">
        <v>131</v>
      </c>
      <c r="B41" s="28" t="s">
        <v>68</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c r="AB41" s="24">
        <v>0</v>
      </c>
      <c r="AC41" s="24">
        <v>0</v>
      </c>
      <c r="AD41" s="24">
        <v>0</v>
      </c>
      <c r="AE41" s="24">
        <v>0</v>
      </c>
    </row>
    <row r="42" spans="1:31" x14ac:dyDescent="0.35">
      <c r="A42" s="28" t="s">
        <v>131</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c r="AB42" s="24">
        <v>0</v>
      </c>
      <c r="AC42" s="24">
        <v>0</v>
      </c>
      <c r="AD42" s="24">
        <v>0</v>
      </c>
      <c r="AE42" s="24">
        <v>0</v>
      </c>
    </row>
    <row r="43" spans="1:31" x14ac:dyDescent="0.35">
      <c r="A43" s="28" t="s">
        <v>131</v>
      </c>
      <c r="B43" s="28" t="s">
        <v>73</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c r="AB43" s="24">
        <v>0</v>
      </c>
      <c r="AC43" s="24">
        <v>0</v>
      </c>
      <c r="AD43" s="24">
        <v>0</v>
      </c>
      <c r="AE43" s="24">
        <v>0</v>
      </c>
    </row>
    <row r="44" spans="1:31" x14ac:dyDescent="0.35">
      <c r="A44" s="28" t="s">
        <v>131</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c r="AB44" s="24">
        <v>0</v>
      </c>
      <c r="AC44" s="24">
        <v>0</v>
      </c>
      <c r="AD44" s="24">
        <v>0</v>
      </c>
      <c r="AE44" s="24">
        <v>0</v>
      </c>
    </row>
    <row r="45" spans="1:31" x14ac:dyDescent="0.35">
      <c r="A45" s="31" t="s">
        <v>138</v>
      </c>
      <c r="B45" s="31"/>
      <c r="C45" s="32">
        <v>855586.45661194203</v>
      </c>
      <c r="D45" s="32">
        <v>769201.09070333047</v>
      </c>
      <c r="E45" s="32">
        <v>805650.78310640121</v>
      </c>
      <c r="F45" s="32">
        <v>674837.81401651178</v>
      </c>
      <c r="G45" s="32">
        <v>693042.43644607149</v>
      </c>
      <c r="H45" s="32">
        <v>608125.77537453256</v>
      </c>
      <c r="I45" s="32">
        <v>555150.16415685427</v>
      </c>
      <c r="J45" s="32">
        <v>584299.89151068009</v>
      </c>
      <c r="K45" s="32">
        <v>440062.16472971375</v>
      </c>
      <c r="L45" s="32">
        <v>418410.42958790698</v>
      </c>
      <c r="M45" s="32">
        <v>369556.16899891768</v>
      </c>
      <c r="N45" s="32">
        <v>405586.54308682738</v>
      </c>
      <c r="O45" s="32">
        <v>379141.75910458935</v>
      </c>
      <c r="P45" s="32">
        <v>361834.26016889577</v>
      </c>
      <c r="Q45" s="32">
        <v>317977.81574951799</v>
      </c>
      <c r="R45" s="32">
        <v>307856.87466035056</v>
      </c>
      <c r="S45" s="32">
        <v>307126.97417442227</v>
      </c>
      <c r="T45" s="32">
        <v>304853.3879227229</v>
      </c>
      <c r="U45" s="32">
        <v>294820.60352179204</v>
      </c>
      <c r="V45" s="32">
        <v>279423.04025039991</v>
      </c>
      <c r="W45" s="32">
        <v>260192.70529038139</v>
      </c>
      <c r="X45" s="32">
        <v>274357.36436472007</v>
      </c>
      <c r="Y45" s="32">
        <v>244530.26369766227</v>
      </c>
      <c r="Z45" s="32">
        <v>215252.71354642656</v>
      </c>
      <c r="AA45" s="32">
        <v>172892.37559971758</v>
      </c>
      <c r="AB45" s="32">
        <v>150095.83777185081</v>
      </c>
      <c r="AC45" s="32">
        <v>142941.56156888258</v>
      </c>
      <c r="AD45" s="32">
        <v>165548.59100432636</v>
      </c>
      <c r="AE45" s="32">
        <v>138148.61697248995</v>
      </c>
    </row>
    <row r="47" spans="1:3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x14ac:dyDescent="0.35">
      <c r="A49" s="28" t="s">
        <v>132</v>
      </c>
      <c r="B49" s="28" t="s">
        <v>71</v>
      </c>
      <c r="C49" s="24">
        <v>205786.7499</v>
      </c>
      <c r="D49" s="24">
        <v>173251.09590000001</v>
      </c>
      <c r="E49" s="24">
        <v>182107.20110000001</v>
      </c>
      <c r="F49" s="24">
        <v>116840.35767060902</v>
      </c>
      <c r="G49" s="24">
        <v>118382.5404024235</v>
      </c>
      <c r="H49" s="24">
        <v>115355.2010765103</v>
      </c>
      <c r="I49" s="24">
        <v>101621.99406047713</v>
      </c>
      <c r="J49" s="24">
        <v>100727.26968508193</v>
      </c>
      <c r="K49" s="24">
        <v>95737.948758694809</v>
      </c>
      <c r="L49" s="24">
        <v>98047.372844016965</v>
      </c>
      <c r="M49" s="24">
        <v>88716.693744660719</v>
      </c>
      <c r="N49" s="24">
        <v>86981.149000000005</v>
      </c>
      <c r="O49" s="24">
        <v>86920.296039999987</v>
      </c>
      <c r="P49" s="24">
        <v>83260.131699999998</v>
      </c>
      <c r="Q49" s="24">
        <v>81583.096250000002</v>
      </c>
      <c r="R49" s="24">
        <v>77035.328840000002</v>
      </c>
      <c r="S49" s="24">
        <v>71001.57114</v>
      </c>
      <c r="T49" s="24">
        <v>70464.924249999996</v>
      </c>
      <c r="U49" s="24">
        <v>60544.29264</v>
      </c>
      <c r="V49" s="24">
        <v>61536.875</v>
      </c>
      <c r="W49" s="24">
        <v>63746.063009999998</v>
      </c>
      <c r="X49" s="24">
        <v>61011.356409999993</v>
      </c>
      <c r="Y49" s="24">
        <v>56504.107689999997</v>
      </c>
      <c r="Z49" s="24">
        <v>54558.407380000004</v>
      </c>
      <c r="AA49" s="24">
        <v>50408.827429999998</v>
      </c>
      <c r="AB49" s="24">
        <v>51565.055500000002</v>
      </c>
      <c r="AC49" s="24">
        <v>30249.362689999998</v>
      </c>
      <c r="AD49" s="24">
        <v>0</v>
      </c>
      <c r="AE49" s="24">
        <v>0</v>
      </c>
    </row>
    <row r="50" spans="1:31" x14ac:dyDescent="0.35">
      <c r="A50" s="28" t="s">
        <v>132</v>
      </c>
      <c r="B50" s="28" t="s">
        <v>20</v>
      </c>
      <c r="C50" s="24">
        <v>1.0685538999999999E-4</v>
      </c>
      <c r="D50" s="24">
        <v>1.095796E-4</v>
      </c>
      <c r="E50" s="24">
        <v>1.1361796999999999E-4</v>
      </c>
      <c r="F50" s="24">
        <v>1.2792245E-4</v>
      </c>
      <c r="G50" s="24">
        <v>1.2595364000000001E-4</v>
      </c>
      <c r="H50" s="24">
        <v>1.19770974E-4</v>
      </c>
      <c r="I50" s="24">
        <v>1.2294868E-4</v>
      </c>
      <c r="J50" s="24">
        <v>1.2576963999999999E-4</v>
      </c>
      <c r="K50" s="24">
        <v>1.2167972000000001E-4</v>
      </c>
      <c r="L50" s="24">
        <v>1.1993631999999999E-4</v>
      </c>
      <c r="M50" s="24">
        <v>1.1659032E-4</v>
      </c>
      <c r="N50" s="24">
        <v>1.326737E-4</v>
      </c>
      <c r="O50" s="24">
        <v>1.2678719E-4</v>
      </c>
      <c r="P50" s="24">
        <v>1.3084507E-4</v>
      </c>
      <c r="Q50" s="24">
        <v>1.2367771E-4</v>
      </c>
      <c r="R50" s="24">
        <v>1.2393712E-4</v>
      </c>
      <c r="S50" s="24">
        <v>1.6673999999999999E-4</v>
      </c>
      <c r="T50" s="24">
        <v>1.7444792E-4</v>
      </c>
      <c r="U50" s="24">
        <v>2.0193285000000001E-4</v>
      </c>
      <c r="V50" s="24">
        <v>1.9466127E-4</v>
      </c>
      <c r="W50" s="24">
        <v>1.9586372E-4</v>
      </c>
      <c r="X50" s="24">
        <v>1.9124898000000002E-4</v>
      </c>
      <c r="Y50" s="24">
        <v>2.2138070000000002E-4</v>
      </c>
      <c r="Z50" s="24">
        <v>2.0122075000000001E-4</v>
      </c>
      <c r="AA50" s="24">
        <v>2.0292202000000002E-4</v>
      </c>
      <c r="AB50" s="24">
        <v>2.0984047999999999E-4</v>
      </c>
      <c r="AC50" s="24">
        <v>2.3578468E-4</v>
      </c>
      <c r="AD50" s="24">
        <v>3.8515463E-4</v>
      </c>
      <c r="AE50" s="24">
        <v>3.7010202E-4</v>
      </c>
    </row>
    <row r="51" spans="1:31" x14ac:dyDescent="0.35">
      <c r="A51" s="28" t="s">
        <v>132</v>
      </c>
      <c r="B51" s="28" t="s">
        <v>32</v>
      </c>
      <c r="C51" s="24">
        <v>164.51155</v>
      </c>
      <c r="D51" s="24">
        <v>3.7200021999999996E-5</v>
      </c>
      <c r="E51" s="24">
        <v>382.47403000000003</v>
      </c>
      <c r="F51" s="24">
        <v>672.00806</v>
      </c>
      <c r="G51" s="24">
        <v>126.74550000000001</v>
      </c>
      <c r="H51" s="24">
        <v>596.84230000000002</v>
      </c>
      <c r="I51" s="24">
        <v>528.29240000000004</v>
      </c>
      <c r="J51" s="24">
        <v>722.71819999999991</v>
      </c>
      <c r="K51" s="24">
        <v>4.4976170000000003E-5</v>
      </c>
      <c r="L51" s="24">
        <v>147.21379999999999</v>
      </c>
      <c r="M51" s="24">
        <v>251.74002999999999</v>
      </c>
      <c r="N51" s="24">
        <v>830.13893999999993</v>
      </c>
      <c r="O51" s="24">
        <v>462.79025000000001</v>
      </c>
      <c r="P51" s="24">
        <v>176.78489000000002</v>
      </c>
      <c r="Q51" s="24">
        <v>1371.49</v>
      </c>
      <c r="R51" s="24">
        <v>1111.8956000000001</v>
      </c>
      <c r="S51" s="24">
        <v>2360.1007999999997</v>
      </c>
      <c r="T51" s="24">
        <v>1370.3079</v>
      </c>
      <c r="U51" s="24">
        <v>0</v>
      </c>
      <c r="V51" s="24">
        <v>0</v>
      </c>
      <c r="W51" s="24">
        <v>0</v>
      </c>
      <c r="X51" s="24">
        <v>0</v>
      </c>
      <c r="Y51" s="24">
        <v>0</v>
      </c>
      <c r="Z51" s="24">
        <v>0</v>
      </c>
      <c r="AA51" s="24">
        <v>0</v>
      </c>
      <c r="AB51" s="24">
        <v>0</v>
      </c>
      <c r="AC51" s="24">
        <v>0</v>
      </c>
      <c r="AD51" s="24">
        <v>0</v>
      </c>
      <c r="AE51" s="24">
        <v>0</v>
      </c>
    </row>
    <row r="52" spans="1:31" x14ac:dyDescent="0.35">
      <c r="A52" s="28" t="s">
        <v>132</v>
      </c>
      <c r="B52" s="28" t="s">
        <v>66</v>
      </c>
      <c r="C52" s="24">
        <v>4.9839397047139995</v>
      </c>
      <c r="D52" s="24">
        <v>3.2064972199999988E-4</v>
      </c>
      <c r="E52" s="24">
        <v>205.01735078483102</v>
      </c>
      <c r="F52" s="24">
        <v>61.826165144476995</v>
      </c>
      <c r="G52" s="24">
        <v>4.1841534700000007E-4</v>
      </c>
      <c r="H52" s="24">
        <v>11.101834876986999</v>
      </c>
      <c r="I52" s="24">
        <v>91.161470787871991</v>
      </c>
      <c r="J52" s="24">
        <v>4.2896389600000003E-4</v>
      </c>
      <c r="K52" s="24">
        <v>3.9981898399999989E-4</v>
      </c>
      <c r="L52" s="24">
        <v>3.4473967032439998</v>
      </c>
      <c r="M52" s="24">
        <v>47.714265098714897</v>
      </c>
      <c r="N52" s="24">
        <v>432.20574091265598</v>
      </c>
      <c r="O52" s="24">
        <v>156.05551135600302</v>
      </c>
      <c r="P52" s="24">
        <v>4.2046379500000001E-4</v>
      </c>
      <c r="Q52" s="24">
        <v>832.29223325903797</v>
      </c>
      <c r="R52" s="24">
        <v>1105.3583252549358</v>
      </c>
      <c r="S52" s="24">
        <v>1058.9080330044271</v>
      </c>
      <c r="T52" s="24">
        <v>1106.4240941285329</v>
      </c>
      <c r="U52" s="24">
        <v>2230.8930390579153</v>
      </c>
      <c r="V52" s="24">
        <v>2655.2653008837701</v>
      </c>
      <c r="W52" s="24">
        <v>1914.2668851002277</v>
      </c>
      <c r="X52" s="24">
        <v>525.53388193873604</v>
      </c>
      <c r="Y52" s="24">
        <v>1427.6126821806861</v>
      </c>
      <c r="Z52" s="24">
        <v>4296.6266670180603</v>
      </c>
      <c r="AA52" s="24">
        <v>4300.2458368186608</v>
      </c>
      <c r="AB52" s="24">
        <v>1859.2718862926899</v>
      </c>
      <c r="AC52" s="24">
        <v>2741.73677872288</v>
      </c>
      <c r="AD52" s="24">
        <v>60543.280125202902</v>
      </c>
      <c r="AE52" s="24">
        <v>58152.186721636303</v>
      </c>
    </row>
    <row r="53" spans="1:31" x14ac:dyDescent="0.35">
      <c r="A53" s="28" t="s">
        <v>132</v>
      </c>
      <c r="B53" s="28" t="s">
        <v>65</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c r="AB53" s="24">
        <v>0</v>
      </c>
      <c r="AC53" s="24">
        <v>0</v>
      </c>
      <c r="AD53" s="24">
        <v>0</v>
      </c>
      <c r="AE53" s="24">
        <v>0</v>
      </c>
    </row>
    <row r="54" spans="1:31" x14ac:dyDescent="0.35">
      <c r="A54" s="28" t="s">
        <v>132</v>
      </c>
      <c r="B54" s="28" t="s">
        <v>69</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c r="AB54" s="24">
        <v>0</v>
      </c>
      <c r="AC54" s="24">
        <v>0</v>
      </c>
      <c r="AD54" s="24">
        <v>0</v>
      </c>
      <c r="AE54" s="24">
        <v>0</v>
      </c>
    </row>
    <row r="55" spans="1:31" x14ac:dyDescent="0.35">
      <c r="A55" s="28" t="s">
        <v>132</v>
      </c>
      <c r="B55" s="28" t="s">
        <v>68</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c r="AB55" s="24">
        <v>0</v>
      </c>
      <c r="AC55" s="24">
        <v>0</v>
      </c>
      <c r="AD55" s="24">
        <v>0</v>
      </c>
      <c r="AE55" s="24">
        <v>0</v>
      </c>
    </row>
    <row r="56" spans="1:31" x14ac:dyDescent="0.35">
      <c r="A56" s="28" t="s">
        <v>132</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c r="AB56" s="24">
        <v>0</v>
      </c>
      <c r="AC56" s="24">
        <v>0</v>
      </c>
      <c r="AD56" s="24">
        <v>0</v>
      </c>
      <c r="AE56" s="24">
        <v>0</v>
      </c>
    </row>
    <row r="57" spans="1:31" x14ac:dyDescent="0.35">
      <c r="A57" s="28" t="s">
        <v>132</v>
      </c>
      <c r="B57" s="28" t="s">
        <v>73</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c r="AB57" s="24">
        <v>0</v>
      </c>
      <c r="AC57" s="24">
        <v>0</v>
      </c>
      <c r="AD57" s="24">
        <v>0</v>
      </c>
      <c r="AE57" s="24">
        <v>0</v>
      </c>
    </row>
    <row r="58" spans="1:31" x14ac:dyDescent="0.35">
      <c r="A58" s="28" t="s">
        <v>132</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c r="AB58" s="24">
        <v>0</v>
      </c>
      <c r="AC58" s="24">
        <v>0</v>
      </c>
      <c r="AD58" s="24">
        <v>0</v>
      </c>
      <c r="AE58" s="24">
        <v>0</v>
      </c>
    </row>
    <row r="59" spans="1:31" x14ac:dyDescent="0.35">
      <c r="A59" s="31" t="s">
        <v>138</v>
      </c>
      <c r="B59" s="31"/>
      <c r="C59" s="32">
        <v>205956.24549656009</v>
      </c>
      <c r="D59" s="32">
        <v>173251.09636742936</v>
      </c>
      <c r="E59" s="32">
        <v>182694.69259440282</v>
      </c>
      <c r="F59" s="32">
        <v>117574.19202367595</v>
      </c>
      <c r="G59" s="32">
        <v>118509.2864467925</v>
      </c>
      <c r="H59" s="32">
        <v>115963.14533115827</v>
      </c>
      <c r="I59" s="32">
        <v>102241.44805421369</v>
      </c>
      <c r="J59" s="32">
        <v>101449.98843981547</v>
      </c>
      <c r="K59" s="32">
        <v>95737.949325169684</v>
      </c>
      <c r="L59" s="32">
        <v>98198.03416065652</v>
      </c>
      <c r="M59" s="32">
        <v>89016.148156349751</v>
      </c>
      <c r="N59" s="32">
        <v>88243.493813586363</v>
      </c>
      <c r="O59" s="32">
        <v>87539.141928143174</v>
      </c>
      <c r="P59" s="32">
        <v>83436.917141308862</v>
      </c>
      <c r="Q59" s="32">
        <v>83786.878606936763</v>
      </c>
      <c r="R59" s="32">
        <v>79252.582889192054</v>
      </c>
      <c r="S59" s="32">
        <v>74420.58013974443</v>
      </c>
      <c r="T59" s="32">
        <v>72941.656418576458</v>
      </c>
      <c r="U59" s="32">
        <v>62775.185880990772</v>
      </c>
      <c r="V59" s="32">
        <v>64192.140495545042</v>
      </c>
      <c r="W59" s="32">
        <v>65660.330090963951</v>
      </c>
      <c r="X59" s="32">
        <v>61536.890483187708</v>
      </c>
      <c r="Y59" s="32">
        <v>57931.720593561382</v>
      </c>
      <c r="Z59" s="32">
        <v>58855.034248238815</v>
      </c>
      <c r="AA59" s="32">
        <v>54709.073469740681</v>
      </c>
      <c r="AB59" s="32">
        <v>53424.327596133175</v>
      </c>
      <c r="AC59" s="32">
        <v>32991.099704507556</v>
      </c>
      <c r="AD59" s="32">
        <v>60543.28051035753</v>
      </c>
      <c r="AE59" s="32">
        <v>58152.18709173832</v>
      </c>
    </row>
    <row r="61" spans="1:3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x14ac:dyDescent="0.35">
      <c r="A64" s="28" t="s">
        <v>133</v>
      </c>
      <c r="B64" s="28" t="s">
        <v>20</v>
      </c>
      <c r="C64" s="24">
        <v>100808.07211397272</v>
      </c>
      <c r="D64" s="24">
        <v>99272.972112230767</v>
      </c>
      <c r="E64" s="24">
        <v>38031.176138532785</v>
      </c>
      <c r="F64" s="24">
        <v>35797.61613220194</v>
      </c>
      <c r="G64" s="24">
        <v>34289.316131052998</v>
      </c>
      <c r="H64" s="24">
        <v>33336.26412489792</v>
      </c>
      <c r="I64" s="24">
        <v>32163.156123550649</v>
      </c>
      <c r="J64" s="24">
        <v>31314.01213023025</v>
      </c>
      <c r="K64" s="24">
        <v>30187.70812495155</v>
      </c>
      <c r="L64" s="24">
        <v>29391.134122465017</v>
      </c>
      <c r="M64" s="24">
        <v>28720.690118301005</v>
      </c>
      <c r="N64" s="24">
        <v>27925.568139602572</v>
      </c>
      <c r="O64" s="24">
        <v>27426.428132981258</v>
      </c>
      <c r="P64" s="24">
        <v>26355.0761415788</v>
      </c>
      <c r="Q64" s="24">
        <v>25601.60813094263</v>
      </c>
      <c r="R64" s="24">
        <v>24493.080135391428</v>
      </c>
      <c r="S64" s="24">
        <v>1.7136738000000001E-4</v>
      </c>
      <c r="T64" s="24">
        <v>1.8463998000000002E-4</v>
      </c>
      <c r="U64" s="24">
        <v>2.1521763999999999E-4</v>
      </c>
      <c r="V64" s="24">
        <v>2.15200799999999E-4</v>
      </c>
      <c r="W64" s="24">
        <v>2.1902514999999999E-4</v>
      </c>
      <c r="X64" s="24">
        <v>2.1495885999999999E-4</v>
      </c>
      <c r="Y64" s="24">
        <v>2.6969227000000004E-4</v>
      </c>
      <c r="Z64" s="24">
        <v>2.4254197000000001E-4</v>
      </c>
      <c r="AA64" s="24">
        <v>2.4827334000000002E-4</v>
      </c>
      <c r="AB64" s="24">
        <v>2.5737104E-4</v>
      </c>
      <c r="AC64" s="24">
        <v>2.5945368000000003E-4</v>
      </c>
      <c r="AD64" s="24">
        <v>3.2709650000000004E-4</v>
      </c>
      <c r="AE64" s="24">
        <v>3.1071307999999996E-4</v>
      </c>
    </row>
    <row r="65" spans="1:31" x14ac:dyDescent="0.35">
      <c r="A65" s="28" t="s">
        <v>133</v>
      </c>
      <c r="B65" s="28" t="s">
        <v>32</v>
      </c>
      <c r="C65" s="24">
        <v>87408.023000000001</v>
      </c>
      <c r="D65" s="24">
        <v>89225.948000000004</v>
      </c>
      <c r="E65" s="24">
        <v>80831.570000000007</v>
      </c>
      <c r="F65" s="24">
        <v>9039.4324700000016</v>
      </c>
      <c r="G65" s="24">
        <v>8639.3015599999999</v>
      </c>
      <c r="H65" s="24">
        <v>8326.6474699999999</v>
      </c>
      <c r="I65" s="24">
        <v>7978.3115199999993</v>
      </c>
      <c r="J65" s="24">
        <v>7888.6037999999999</v>
      </c>
      <c r="K65" s="24">
        <v>7631.4199699999999</v>
      </c>
      <c r="L65" s="24">
        <v>7436.7387800000006</v>
      </c>
      <c r="M65" s="24">
        <v>7189.8962999999994</v>
      </c>
      <c r="N65" s="24">
        <v>7003.1786199999997</v>
      </c>
      <c r="O65" s="24">
        <v>6896.25864</v>
      </c>
      <c r="P65" s="24">
        <v>6607.8179400000008</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x14ac:dyDescent="0.35">
      <c r="A66" s="28" t="s">
        <v>133</v>
      </c>
      <c r="B66" s="28" t="s">
        <v>66</v>
      </c>
      <c r="C66" s="24">
        <v>2145.4782099087038</v>
      </c>
      <c r="D66" s="24">
        <v>1288.7974852735758</v>
      </c>
      <c r="E66" s="24">
        <v>5793.7544250267938</v>
      </c>
      <c r="F66" s="24">
        <v>647.64717747264535</v>
      </c>
      <c r="G66" s="24">
        <v>357.18414994134997</v>
      </c>
      <c r="H66" s="24">
        <v>765.52735330120606</v>
      </c>
      <c r="I66" s="24">
        <v>502.30063238533796</v>
      </c>
      <c r="J66" s="24">
        <v>957.82729760387906</v>
      </c>
      <c r="K66" s="24">
        <v>7.9579264099999985E-4</v>
      </c>
      <c r="L66" s="24">
        <v>138.40474285394305</v>
      </c>
      <c r="M66" s="24">
        <v>135.78268506165202</v>
      </c>
      <c r="N66" s="24">
        <v>848.54696182617397</v>
      </c>
      <c r="O66" s="24">
        <v>314.50660544949096</v>
      </c>
      <c r="P66" s="24">
        <v>304.42335971800696</v>
      </c>
      <c r="Q66" s="24">
        <v>2484.097576200832</v>
      </c>
      <c r="R66" s="24">
        <v>2140.2543531592059</v>
      </c>
      <c r="S66" s="24">
        <v>5949.8578849835394</v>
      </c>
      <c r="T66" s="24">
        <v>10474.152251026291</v>
      </c>
      <c r="U66" s="24">
        <v>22532.213115852886</v>
      </c>
      <c r="V66" s="24">
        <v>29087.610224427128</v>
      </c>
      <c r="W66" s="24">
        <v>16583.511809101452</v>
      </c>
      <c r="X66" s="24">
        <v>15878.274480047785</v>
      </c>
      <c r="Y66" s="24">
        <v>41335.200297218173</v>
      </c>
      <c r="Z66" s="24">
        <v>5990.4145467851204</v>
      </c>
      <c r="AA66" s="24">
        <v>5100.5225276941501</v>
      </c>
      <c r="AB66" s="24">
        <v>6426.90240810057</v>
      </c>
      <c r="AC66" s="24">
        <v>11787.7561407212</v>
      </c>
      <c r="AD66" s="24">
        <v>33938.105226084896</v>
      </c>
      <c r="AE66" s="24">
        <v>30823.969248287925</v>
      </c>
    </row>
    <row r="67" spans="1:3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x14ac:dyDescent="0.35">
      <c r="A68" s="28" t="s">
        <v>133</v>
      </c>
      <c r="B68" s="28" t="s">
        <v>69</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c r="AB68" s="24">
        <v>0</v>
      </c>
      <c r="AC68" s="24">
        <v>0</v>
      </c>
      <c r="AD68" s="24">
        <v>0</v>
      </c>
      <c r="AE68" s="24">
        <v>0</v>
      </c>
    </row>
    <row r="69" spans="1:31" x14ac:dyDescent="0.35">
      <c r="A69" s="28" t="s">
        <v>133</v>
      </c>
      <c r="B69" s="28" t="s">
        <v>68</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c r="AB69" s="24">
        <v>0</v>
      </c>
      <c r="AC69" s="24">
        <v>0</v>
      </c>
      <c r="AD69" s="24">
        <v>0</v>
      </c>
      <c r="AE69" s="24">
        <v>0</v>
      </c>
    </row>
    <row r="70" spans="1:31" x14ac:dyDescent="0.35">
      <c r="A70" s="28" t="s">
        <v>133</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c r="AB70" s="24">
        <v>0</v>
      </c>
      <c r="AC70" s="24">
        <v>0</v>
      </c>
      <c r="AD70" s="24">
        <v>0</v>
      </c>
      <c r="AE70" s="24">
        <v>0</v>
      </c>
    </row>
    <row r="71" spans="1:31" x14ac:dyDescent="0.35">
      <c r="A71" s="28" t="s">
        <v>133</v>
      </c>
      <c r="B71" s="28" t="s">
        <v>73</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c r="AB71" s="24">
        <v>0</v>
      </c>
      <c r="AC71" s="24">
        <v>0</v>
      </c>
      <c r="AD71" s="24">
        <v>0</v>
      </c>
      <c r="AE71" s="24">
        <v>0</v>
      </c>
    </row>
    <row r="72" spans="1:31" x14ac:dyDescent="0.35">
      <c r="A72" s="28" t="s">
        <v>133</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c r="AB72" s="24">
        <v>0</v>
      </c>
      <c r="AC72" s="24">
        <v>0</v>
      </c>
      <c r="AD72" s="24">
        <v>0</v>
      </c>
      <c r="AE72" s="24">
        <v>0</v>
      </c>
    </row>
    <row r="73" spans="1:31" x14ac:dyDescent="0.35">
      <c r="A73" s="31" t="s">
        <v>138</v>
      </c>
      <c r="B73" s="31"/>
      <c r="C73" s="32">
        <v>190361.57332388143</v>
      </c>
      <c r="D73" s="32">
        <v>189787.71759750432</v>
      </c>
      <c r="E73" s="32">
        <v>124656.50056355959</v>
      </c>
      <c r="F73" s="32">
        <v>45484.695779674585</v>
      </c>
      <c r="G73" s="32">
        <v>43285.801840994347</v>
      </c>
      <c r="H73" s="32">
        <v>42428.438948199124</v>
      </c>
      <c r="I73" s="32">
        <v>40643.768275935989</v>
      </c>
      <c r="J73" s="32">
        <v>40160.443227834126</v>
      </c>
      <c r="K73" s="32">
        <v>37819.128890744192</v>
      </c>
      <c r="L73" s="32">
        <v>36966.277645318958</v>
      </c>
      <c r="M73" s="32">
        <v>36046.36910336266</v>
      </c>
      <c r="N73" s="32">
        <v>35777.293721428745</v>
      </c>
      <c r="O73" s="32">
        <v>34637.193378430748</v>
      </c>
      <c r="P73" s="32">
        <v>33267.317441296807</v>
      </c>
      <c r="Q73" s="32">
        <v>28085.705707143461</v>
      </c>
      <c r="R73" s="32">
        <v>26633.334488550634</v>
      </c>
      <c r="S73" s="32">
        <v>5949.8580563509195</v>
      </c>
      <c r="T73" s="32">
        <v>10474.15243566627</v>
      </c>
      <c r="U73" s="32">
        <v>22532.213331070525</v>
      </c>
      <c r="V73" s="32">
        <v>29087.610439627926</v>
      </c>
      <c r="W73" s="32">
        <v>16583.512028126603</v>
      </c>
      <c r="X73" s="32">
        <v>15878.274695006645</v>
      </c>
      <c r="Y73" s="32">
        <v>41335.20056691044</v>
      </c>
      <c r="Z73" s="32">
        <v>5990.4147893270901</v>
      </c>
      <c r="AA73" s="32">
        <v>5100.5227759674899</v>
      </c>
      <c r="AB73" s="32">
        <v>6426.9026654716099</v>
      </c>
      <c r="AC73" s="32">
        <v>11787.75640017488</v>
      </c>
      <c r="AD73" s="32">
        <v>33938.105553181398</v>
      </c>
      <c r="AE73" s="32">
        <v>30823.969559001005</v>
      </c>
    </row>
    <row r="75" spans="1:3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x14ac:dyDescent="0.35">
      <c r="A78" s="28" t="s">
        <v>134</v>
      </c>
      <c r="B78" s="28" t="s">
        <v>20</v>
      </c>
      <c r="C78" s="24">
        <v>1.07113235E-4</v>
      </c>
      <c r="D78" s="24">
        <v>1.08490296E-4</v>
      </c>
      <c r="E78" s="24">
        <v>1.1106230000000001E-4</v>
      </c>
      <c r="F78" s="24">
        <v>1.1043230399999999E-4</v>
      </c>
      <c r="G78" s="24">
        <v>1.0678669E-4</v>
      </c>
      <c r="H78" s="24">
        <v>1.0329624E-4</v>
      </c>
      <c r="I78" s="24">
        <v>1.0143783E-4</v>
      </c>
      <c r="J78" s="24">
        <v>1.0089983E-4</v>
      </c>
      <c r="K78" s="24">
        <v>1.0103607E-4</v>
      </c>
      <c r="L78" s="24">
        <v>1.0106985000000001E-4</v>
      </c>
      <c r="M78" s="24">
        <v>1.0101862E-4</v>
      </c>
      <c r="N78" s="24">
        <v>1.0089662000000001E-4</v>
      </c>
      <c r="O78" s="24">
        <v>1.0081007E-4</v>
      </c>
      <c r="P78" s="24">
        <v>1.00629315E-4</v>
      </c>
      <c r="Q78" s="24">
        <v>1.0096924999999999E-4</v>
      </c>
      <c r="R78" s="24">
        <v>1.0050769E-4</v>
      </c>
      <c r="S78" s="24">
        <v>1.00742504E-4</v>
      </c>
      <c r="T78" s="24">
        <v>1.0062612599999999E-4</v>
      </c>
      <c r="U78" s="24">
        <v>1.0111222000000001E-4</v>
      </c>
      <c r="V78" s="24">
        <v>1.0049611999999999E-4</v>
      </c>
      <c r="W78" s="24">
        <v>1.0082568999999999E-4</v>
      </c>
      <c r="X78" s="24">
        <v>1.0090175999999999E-4</v>
      </c>
      <c r="Y78" s="24">
        <v>1.0098416999999999E-4</v>
      </c>
      <c r="Z78" s="24">
        <v>1.0078161E-4</v>
      </c>
      <c r="AA78" s="24">
        <v>1.00684315E-4</v>
      </c>
      <c r="AB78" s="24">
        <v>1.00972936E-4</v>
      </c>
      <c r="AC78" s="24">
        <v>1.0116140999999999E-4</v>
      </c>
      <c r="AD78" s="24">
        <v>1.0086833000000001E-4</v>
      </c>
      <c r="AE78" s="24">
        <v>1.0083907000000001E-4</v>
      </c>
    </row>
    <row r="79" spans="1:3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x14ac:dyDescent="0.35">
      <c r="A80" s="28" t="s">
        <v>134</v>
      </c>
      <c r="B80" s="28" t="s">
        <v>66</v>
      </c>
      <c r="C80" s="24">
        <v>1.33071425E-4</v>
      </c>
      <c r="D80" s="24">
        <v>1.3197585100000001E-4</v>
      </c>
      <c r="E80" s="24">
        <v>1.3301880699999999E-4</v>
      </c>
      <c r="F80" s="24">
        <v>1.33233961E-4</v>
      </c>
      <c r="G80" s="24">
        <v>1.2920214399999999E-4</v>
      </c>
      <c r="H80" s="24">
        <v>1.28915741E-4</v>
      </c>
      <c r="I80" s="24">
        <v>1.28098994E-4</v>
      </c>
      <c r="J80" s="24">
        <v>1.2786996199999978E-4</v>
      </c>
      <c r="K80" s="24">
        <v>1.2885248299999999E-4</v>
      </c>
      <c r="L80" s="24">
        <v>1.283523769999998E-4</v>
      </c>
      <c r="M80" s="24">
        <v>1.2768435200000001E-4</v>
      </c>
      <c r="N80" s="24">
        <v>1.27623868E-4</v>
      </c>
      <c r="O80" s="24">
        <v>1.2790024499999999E-4</v>
      </c>
      <c r="P80" s="24">
        <v>1.2734274100000001E-4</v>
      </c>
      <c r="Q80" s="24">
        <v>1.2752260199999998E-4</v>
      </c>
      <c r="R80" s="24">
        <v>1.2659185199999999E-4</v>
      </c>
      <c r="S80" s="24">
        <v>1.2771995499999991E-4</v>
      </c>
      <c r="T80" s="24">
        <v>1.2592022E-4</v>
      </c>
      <c r="U80" s="24">
        <v>1.2644734799999998E-4</v>
      </c>
      <c r="V80" s="24">
        <v>1.0070826200000001E-4</v>
      </c>
      <c r="W80" s="24">
        <v>1.0090605800000001E-4</v>
      </c>
      <c r="X80" s="24">
        <v>1.0155675E-4</v>
      </c>
      <c r="Y80" s="24">
        <v>1.0052512E-4</v>
      </c>
      <c r="Z80" s="24">
        <v>1.00534848E-4</v>
      </c>
      <c r="AA80" s="24">
        <v>9.9851609999999992E-5</v>
      </c>
      <c r="AB80" s="24">
        <v>1.01213978E-4</v>
      </c>
      <c r="AC80" s="24">
        <v>1.0122493199999999E-4</v>
      </c>
      <c r="AD80" s="24">
        <v>1.01302586E-4</v>
      </c>
      <c r="AE80" s="24">
        <v>1.00352148E-4</v>
      </c>
    </row>
    <row r="81" spans="1:31" x14ac:dyDescent="0.35">
      <c r="A81" s="28" t="s">
        <v>134</v>
      </c>
      <c r="B81" s="28" t="s">
        <v>65</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c r="AB81" s="24">
        <v>0</v>
      </c>
      <c r="AC81" s="24">
        <v>0</v>
      </c>
      <c r="AD81" s="24">
        <v>0</v>
      </c>
      <c r="AE81" s="24">
        <v>0</v>
      </c>
    </row>
    <row r="82" spans="1:31" x14ac:dyDescent="0.35">
      <c r="A82" s="28" t="s">
        <v>134</v>
      </c>
      <c r="B82" s="28" t="s">
        <v>69</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c r="AB82" s="24">
        <v>0</v>
      </c>
      <c r="AC82" s="24">
        <v>0</v>
      </c>
      <c r="AD82" s="24">
        <v>0</v>
      </c>
      <c r="AE82" s="24">
        <v>0</v>
      </c>
    </row>
    <row r="83" spans="1:31" x14ac:dyDescent="0.35">
      <c r="A83" s="28" t="s">
        <v>134</v>
      </c>
      <c r="B83" s="28" t="s">
        <v>68</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c r="AB83" s="24">
        <v>0</v>
      </c>
      <c r="AC83" s="24">
        <v>0</v>
      </c>
      <c r="AD83" s="24">
        <v>0</v>
      </c>
      <c r="AE83" s="24">
        <v>0</v>
      </c>
    </row>
    <row r="84" spans="1:31" x14ac:dyDescent="0.35">
      <c r="A84" s="28" t="s">
        <v>134</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c r="AB84" s="24">
        <v>0</v>
      </c>
      <c r="AC84" s="24">
        <v>0</v>
      </c>
      <c r="AD84" s="24">
        <v>0</v>
      </c>
      <c r="AE84" s="24">
        <v>0</v>
      </c>
    </row>
    <row r="85" spans="1:31" x14ac:dyDescent="0.35">
      <c r="A85" s="28" t="s">
        <v>134</v>
      </c>
      <c r="B85" s="28" t="s">
        <v>73</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c r="AB85" s="24">
        <v>0</v>
      </c>
      <c r="AC85" s="24">
        <v>0</v>
      </c>
      <c r="AD85" s="24">
        <v>0</v>
      </c>
      <c r="AE85" s="24">
        <v>0</v>
      </c>
    </row>
    <row r="86" spans="1:31" x14ac:dyDescent="0.35">
      <c r="A86" s="28" t="s">
        <v>134</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c r="AB86" s="24">
        <v>0</v>
      </c>
      <c r="AC86" s="24">
        <v>0</v>
      </c>
      <c r="AD86" s="24">
        <v>0</v>
      </c>
      <c r="AE86" s="24">
        <v>0</v>
      </c>
    </row>
    <row r="87" spans="1:31" x14ac:dyDescent="0.35">
      <c r="A87" s="31" t="s">
        <v>138</v>
      </c>
      <c r="B87" s="31"/>
      <c r="C87" s="32">
        <v>2.4018465999999999E-4</v>
      </c>
      <c r="D87" s="32">
        <v>2.4046614700000001E-4</v>
      </c>
      <c r="E87" s="32">
        <v>2.44081107E-4</v>
      </c>
      <c r="F87" s="32">
        <v>2.4366626499999999E-4</v>
      </c>
      <c r="G87" s="32">
        <v>2.3598883399999999E-4</v>
      </c>
      <c r="H87" s="32">
        <v>2.32211981E-4</v>
      </c>
      <c r="I87" s="32">
        <v>2.2953682400000001E-4</v>
      </c>
      <c r="J87" s="32">
        <v>2.2876979199999979E-4</v>
      </c>
      <c r="K87" s="32">
        <v>2.2988855299999999E-4</v>
      </c>
      <c r="L87" s="32">
        <v>2.2942222699999981E-4</v>
      </c>
      <c r="M87" s="32">
        <v>2.2870297200000003E-4</v>
      </c>
      <c r="N87" s="32">
        <v>2.2852048800000002E-4</v>
      </c>
      <c r="O87" s="32">
        <v>2.2871031499999999E-4</v>
      </c>
      <c r="P87" s="32">
        <v>2.27972056E-4</v>
      </c>
      <c r="Q87" s="32">
        <v>2.2849185199999998E-4</v>
      </c>
      <c r="R87" s="32">
        <v>2.2709954199999998E-4</v>
      </c>
      <c r="S87" s="32">
        <v>2.2846245899999992E-4</v>
      </c>
      <c r="T87" s="32">
        <v>2.26546346E-4</v>
      </c>
      <c r="U87" s="32">
        <v>2.2755956799999999E-4</v>
      </c>
      <c r="V87" s="32">
        <v>2.0120438200000001E-4</v>
      </c>
      <c r="W87" s="32">
        <v>2.0173174800000002E-4</v>
      </c>
      <c r="X87" s="32">
        <v>2.0245851E-4</v>
      </c>
      <c r="Y87" s="32">
        <v>2.0150928999999998E-4</v>
      </c>
      <c r="Z87" s="32">
        <v>2.0131645800000001E-4</v>
      </c>
      <c r="AA87" s="32">
        <v>2.0053592499999999E-4</v>
      </c>
      <c r="AB87" s="32">
        <v>2.0218691400000001E-4</v>
      </c>
      <c r="AC87" s="32">
        <v>2.0238634199999997E-4</v>
      </c>
      <c r="AD87" s="32">
        <v>2.0217091600000002E-4</v>
      </c>
      <c r="AE87" s="32">
        <v>2.01191218E-4</v>
      </c>
    </row>
  </sheetData>
  <sheetProtection algorithmName="SHA-512" hashValue="svHv0uVcLLp7ejzeIer2JEPuqId9RHeGfBKy4TT0+kfZT+jVYaDhnNc9PbxXWJ1+ctqGEqeOxhm3mPt8kYNxNA==" saltValue="BtbvT46Y9m+5e1i+gZB34Q=="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398C66-057E-45D7-8A83-31BD0C851375}">
  <sheetPr codeName="Sheet12">
    <tabColor rgb="FF57E188"/>
  </sheetPr>
  <dimension ref="A1:AE87"/>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146</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147</v>
      </c>
      <c r="B2" s="17" t="s">
        <v>148</v>
      </c>
    </row>
    <row r="3" spans="1:31" x14ac:dyDescent="0.35">
      <c r="B3" s="17"/>
    </row>
    <row r="4" spans="1:31" x14ac:dyDescent="0.35">
      <c r="A4" s="17" t="s">
        <v>127</v>
      </c>
      <c r="B4" s="17"/>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40</v>
      </c>
      <c r="B6" s="28" t="s">
        <v>64</v>
      </c>
      <c r="C6" s="24">
        <v>0</v>
      </c>
      <c r="D6" s="24">
        <v>0</v>
      </c>
      <c r="E6" s="24">
        <v>0</v>
      </c>
      <c r="F6" s="24">
        <v>0</v>
      </c>
      <c r="G6" s="24">
        <v>0</v>
      </c>
      <c r="H6" s="24">
        <v>0</v>
      </c>
      <c r="I6" s="24">
        <v>0</v>
      </c>
      <c r="J6" s="24">
        <v>0</v>
      </c>
      <c r="K6" s="24">
        <v>0</v>
      </c>
      <c r="L6" s="24">
        <v>0</v>
      </c>
      <c r="M6" s="24">
        <v>0</v>
      </c>
      <c r="N6" s="24">
        <v>0</v>
      </c>
      <c r="O6" s="24">
        <v>0</v>
      </c>
      <c r="P6" s="24">
        <v>0</v>
      </c>
      <c r="Q6" s="24">
        <v>0</v>
      </c>
      <c r="R6" s="24">
        <v>0</v>
      </c>
      <c r="S6" s="24">
        <v>0</v>
      </c>
      <c r="T6" s="24">
        <v>0</v>
      </c>
      <c r="U6" s="24">
        <v>0</v>
      </c>
      <c r="V6" s="24">
        <v>0</v>
      </c>
      <c r="W6" s="24">
        <v>0</v>
      </c>
      <c r="X6" s="24">
        <v>0</v>
      </c>
      <c r="Y6" s="24">
        <v>0</v>
      </c>
      <c r="Z6" s="24">
        <v>0</v>
      </c>
      <c r="AA6" s="24">
        <v>0</v>
      </c>
      <c r="AB6" s="24">
        <v>0</v>
      </c>
      <c r="AC6" s="24">
        <v>0</v>
      </c>
      <c r="AD6" s="24">
        <v>0</v>
      </c>
      <c r="AE6" s="24">
        <v>0</v>
      </c>
    </row>
    <row r="7" spans="1:31" x14ac:dyDescent="0.35">
      <c r="A7" s="28" t="s">
        <v>40</v>
      </c>
      <c r="B7" s="28" t="s">
        <v>71</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c r="AB7" s="24">
        <v>0</v>
      </c>
      <c r="AC7" s="24">
        <v>0</v>
      </c>
      <c r="AD7" s="24">
        <v>0</v>
      </c>
      <c r="AE7" s="24">
        <v>0</v>
      </c>
    </row>
    <row r="8" spans="1:31" x14ac:dyDescent="0.35">
      <c r="A8" s="28" t="s">
        <v>40</v>
      </c>
      <c r="B8" s="28" t="s">
        <v>20</v>
      </c>
      <c r="C8" s="24">
        <v>1.5049387147303441E-4</v>
      </c>
      <c r="D8" s="24">
        <v>1.4498446209074199E-4</v>
      </c>
      <c r="E8" s="24">
        <v>1.4005226646368062E-4</v>
      </c>
      <c r="F8" s="24">
        <v>1.345495901813629E-4</v>
      </c>
      <c r="G8" s="24">
        <v>1.296238827935931E-4</v>
      </c>
      <c r="H8" s="24">
        <v>1.2487849994815179E-4</v>
      </c>
      <c r="I8" s="24">
        <v>1.2063028477753039E-4</v>
      </c>
      <c r="J8" s="24">
        <v>1.1589070130819259E-4</v>
      </c>
      <c r="K8" s="24">
        <v>1.1164807460945559E-4</v>
      </c>
      <c r="L8" s="24">
        <v>1.075607656463233E-4</v>
      </c>
      <c r="M8" s="24">
        <v>1.039016788013335E-4</v>
      </c>
      <c r="N8" s="24">
        <v>9.98193649761489E-5</v>
      </c>
      <c r="O8" s="24">
        <v>9.6165091612382189E-5</v>
      </c>
      <c r="P8" s="24">
        <v>9.2644597038134795E-5</v>
      </c>
      <c r="Q8" s="24">
        <v>8.94929401654394E-5</v>
      </c>
      <c r="R8" s="24">
        <v>8.5976748020052303E-5</v>
      </c>
      <c r="S8" s="24">
        <v>1.1648599784740851E-4</v>
      </c>
      <c r="T8" s="24">
        <v>1.1973109292394481E-4</v>
      </c>
      <c r="U8" s="24">
        <v>1.291746184663846E-4</v>
      </c>
      <c r="V8" s="24">
        <v>1.240993267395151E-4</v>
      </c>
      <c r="W8" s="24">
        <v>1.255371459156982E-4</v>
      </c>
      <c r="X8" s="24">
        <v>1.3218038722936481E-4</v>
      </c>
      <c r="Y8" s="24">
        <v>1.6146450463140407E-4</v>
      </c>
      <c r="Z8" s="24">
        <v>1.5512053803589149E-4</v>
      </c>
      <c r="AA8" s="24">
        <v>1.700332238744803E-4</v>
      </c>
      <c r="AB8" s="24">
        <v>1.2110053346226021E-4</v>
      </c>
      <c r="AC8" s="24">
        <v>1.224653217843916E-4</v>
      </c>
      <c r="AD8" s="24">
        <v>1.6101442165194067E-4</v>
      </c>
      <c r="AE8" s="24">
        <v>1.551198668993072E-4</v>
      </c>
    </row>
    <row r="9" spans="1:31" x14ac:dyDescent="0.3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c r="AB9" s="24">
        <v>0</v>
      </c>
      <c r="AC9" s="24">
        <v>0</v>
      </c>
      <c r="AD9" s="24">
        <v>0</v>
      </c>
      <c r="AE9" s="24">
        <v>0</v>
      </c>
    </row>
    <row r="10" spans="1:31" x14ac:dyDescent="0.35">
      <c r="A10" s="28" t="s">
        <v>40</v>
      </c>
      <c r="B10" s="28" t="s">
        <v>66</v>
      </c>
      <c r="C10" s="24">
        <v>5.2314379694331191E-4</v>
      </c>
      <c r="D10" s="24">
        <v>5.0399209784117297E-4</v>
      </c>
      <c r="E10" s="24">
        <v>4.8684689769213968E-4</v>
      </c>
      <c r="F10" s="24">
        <v>4.6771860405795366E-4</v>
      </c>
      <c r="G10" s="24">
        <v>4.505959581970467E-4</v>
      </c>
      <c r="H10" s="24">
        <v>4.3410015291663956E-4</v>
      </c>
      <c r="I10" s="24">
        <v>4.1933259199978699E-4</v>
      </c>
      <c r="J10" s="24">
        <v>4.0285694639501969E-4</v>
      </c>
      <c r="K10" s="24">
        <v>3.8810881201276277E-4</v>
      </c>
      <c r="L10" s="24">
        <v>3.7390059004781322E-4</v>
      </c>
      <c r="M10" s="24">
        <v>3.6118094527625647E-4</v>
      </c>
      <c r="N10" s="24">
        <v>3.46990087310297E-4</v>
      </c>
      <c r="O10" s="24">
        <v>3.3428717506624357E-4</v>
      </c>
      <c r="P10" s="24">
        <v>3.2204930198434886E-4</v>
      </c>
      <c r="Q10" s="24">
        <v>3.1109357517031824E-4</v>
      </c>
      <c r="R10" s="24">
        <v>3.3713003266587472E-4</v>
      </c>
      <c r="S10" s="24">
        <v>3.2478808580224645E-4</v>
      </c>
      <c r="T10" s="24">
        <v>3.1289796356895447E-4</v>
      </c>
      <c r="U10" s="24">
        <v>3.8315025696555362E-4</v>
      </c>
      <c r="V10" s="24">
        <v>3.8412931419334157E-4</v>
      </c>
      <c r="W10" s="24">
        <v>6.3936440785530716E-4</v>
      </c>
      <c r="X10" s="24">
        <v>6.2631755357492748E-4</v>
      </c>
      <c r="Y10" s="24">
        <v>9.137023035232487E-4</v>
      </c>
      <c r="Z10" s="24">
        <v>17561.343630298856</v>
      </c>
      <c r="AA10" s="24">
        <v>16918.442932829472</v>
      </c>
      <c r="AB10" s="24">
        <v>30238.669536096095</v>
      </c>
      <c r="AC10" s="24">
        <v>29209.986658611393</v>
      </c>
      <c r="AD10" s="24">
        <v>57631.090233747229</v>
      </c>
      <c r="AE10" s="24">
        <v>55521.281600759547</v>
      </c>
    </row>
    <row r="11" spans="1:31" x14ac:dyDescent="0.35">
      <c r="A11" s="28" t="s">
        <v>40</v>
      </c>
      <c r="B11" s="28" t="s">
        <v>65</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row>
    <row r="12" spans="1:31" x14ac:dyDescent="0.35">
      <c r="A12" s="28" t="s">
        <v>40</v>
      </c>
      <c r="B12" s="28" t="s">
        <v>69</v>
      </c>
      <c r="C12" s="24">
        <v>6.9025486017380219E-3</v>
      </c>
      <c r="D12" s="24">
        <v>66811.45957706208</v>
      </c>
      <c r="E12" s="24">
        <v>142863.482759062</v>
      </c>
      <c r="F12" s="24">
        <v>270083.27148918743</v>
      </c>
      <c r="G12" s="24">
        <v>331737.37575083191</v>
      </c>
      <c r="H12" s="24">
        <v>381693.81690274167</v>
      </c>
      <c r="I12" s="24">
        <v>459418.19352121372</v>
      </c>
      <c r="J12" s="24">
        <v>500731.72522251972</v>
      </c>
      <c r="K12" s="24">
        <v>493462.96615088399</v>
      </c>
      <c r="L12" s="24">
        <v>485938.88030967873</v>
      </c>
      <c r="M12" s="24">
        <v>581206.97352662077</v>
      </c>
      <c r="N12" s="24">
        <v>568073.71640757273</v>
      </c>
      <c r="O12" s="24">
        <v>556524.67434022529</v>
      </c>
      <c r="P12" s="24">
        <v>544924.14746397606</v>
      </c>
      <c r="Q12" s="24">
        <v>534765.65273355623</v>
      </c>
      <c r="R12" s="24">
        <v>521717.58674139669</v>
      </c>
      <c r="S12" s="24">
        <v>660585.22415948694</v>
      </c>
      <c r="T12" s="24">
        <v>688854.11452723399</v>
      </c>
      <c r="U12" s="24">
        <v>710828.65412912029</v>
      </c>
      <c r="V12" s="24">
        <v>698799.79819265404</v>
      </c>
      <c r="W12" s="24">
        <v>780585.13840462978</v>
      </c>
      <c r="X12" s="24">
        <v>889607.20918385615</v>
      </c>
      <c r="Y12" s="24">
        <v>920477.98539214907</v>
      </c>
      <c r="Z12" s="24">
        <v>886080.72533440194</v>
      </c>
      <c r="AA12" s="24">
        <v>913624.40390009084</v>
      </c>
      <c r="AB12" s="24">
        <v>943755.84735039109</v>
      </c>
      <c r="AC12" s="24">
        <v>972433.30131970416</v>
      </c>
      <c r="AD12" s="24">
        <v>995576.79256255005</v>
      </c>
      <c r="AE12" s="24">
        <v>945136.35530123883</v>
      </c>
    </row>
    <row r="13" spans="1:31" x14ac:dyDescent="0.35">
      <c r="A13" s="28" t="s">
        <v>40</v>
      </c>
      <c r="B13" s="28" t="s">
        <v>68</v>
      </c>
      <c r="C13" s="24">
        <v>5.8817090392320739E-4</v>
      </c>
      <c r="D13" s="24">
        <v>8.8838587762246634E-4</v>
      </c>
      <c r="E13" s="24">
        <v>8.9017637361667569E-4</v>
      </c>
      <c r="F13" s="24">
        <v>9.4360348979944395E-4</v>
      </c>
      <c r="G13" s="24">
        <v>9.4015343821811153E-4</v>
      </c>
      <c r="H13" s="24">
        <v>5976.6485443086658</v>
      </c>
      <c r="I13" s="24">
        <v>21860.242958046154</v>
      </c>
      <c r="J13" s="24">
        <v>36310.220329237214</v>
      </c>
      <c r="K13" s="24">
        <v>70937.621291342191</v>
      </c>
      <c r="L13" s="24">
        <v>102026.0521278018</v>
      </c>
      <c r="M13" s="24">
        <v>206809.13766278967</v>
      </c>
      <c r="N13" s="24">
        <v>198683.57317160603</v>
      </c>
      <c r="O13" s="24">
        <v>191409.99364690657</v>
      </c>
      <c r="P13" s="24">
        <v>184402.69161461093</v>
      </c>
      <c r="Q13" s="24">
        <v>178129.53560820583</v>
      </c>
      <c r="R13" s="24">
        <v>171130.79728645307</v>
      </c>
      <c r="S13" s="24">
        <v>164865.89400070667</v>
      </c>
      <c r="T13" s="24">
        <v>158830.34129630041</v>
      </c>
      <c r="U13" s="24">
        <v>153427.1259395591</v>
      </c>
      <c r="V13" s="24">
        <v>147398.95023190387</v>
      </c>
      <c r="W13" s="24">
        <v>142002.84242246096</v>
      </c>
      <c r="X13" s="24">
        <v>183378.25040498335</v>
      </c>
      <c r="Y13" s="24">
        <v>188663.61034141461</v>
      </c>
      <c r="Z13" s="24">
        <v>181250.98649186865</v>
      </c>
      <c r="AA13" s="24">
        <v>194260.25155816381</v>
      </c>
      <c r="AB13" s="24">
        <v>256677.70775698713</v>
      </c>
      <c r="AC13" s="24">
        <v>271852.73321182007</v>
      </c>
      <c r="AD13" s="24">
        <v>297523.25048129709</v>
      </c>
      <c r="AE13" s="24">
        <v>321573.88859405072</v>
      </c>
    </row>
    <row r="14" spans="1:31" x14ac:dyDescent="0.35">
      <c r="A14" s="28" t="s">
        <v>40</v>
      </c>
      <c r="B14" s="28" t="s">
        <v>36</v>
      </c>
      <c r="C14" s="24">
        <v>1.063363511364566E-3</v>
      </c>
      <c r="D14" s="24">
        <v>1.0244349832527148E-3</v>
      </c>
      <c r="E14" s="24">
        <v>9.8958494710577093E-4</v>
      </c>
      <c r="F14" s="24">
        <v>9.5070399390684702E-4</v>
      </c>
      <c r="G14" s="24">
        <v>9.1589980252984604E-4</v>
      </c>
      <c r="H14" s="24">
        <v>8.8236975299422701E-4</v>
      </c>
      <c r="I14" s="24">
        <v>9.5621050620860897E-4</v>
      </c>
      <c r="J14" s="24">
        <v>1.110052461842324E-3</v>
      </c>
      <c r="K14" s="24">
        <v>2.0422780682516251E-3</v>
      </c>
      <c r="L14" s="24">
        <v>1.986001280036362E-3</v>
      </c>
      <c r="M14" s="24">
        <v>1.9184399242367118E-3</v>
      </c>
      <c r="N14" s="24">
        <v>2.0952183217302751E-3</v>
      </c>
      <c r="O14" s="24">
        <v>2.0913757040490161E-3</v>
      </c>
      <c r="P14" s="24">
        <v>2.168588735460583E-3</v>
      </c>
      <c r="Q14" s="24">
        <v>2.4384856328784092E-3</v>
      </c>
      <c r="R14" s="24">
        <v>3.5764483624422471E-3</v>
      </c>
      <c r="S14" s="24">
        <v>11231.64131425362</v>
      </c>
      <c r="T14" s="24">
        <v>10820.4638063726</v>
      </c>
      <c r="U14" s="24">
        <v>15838.399840407064</v>
      </c>
      <c r="V14" s="24">
        <v>17806.45951462712</v>
      </c>
      <c r="W14" s="24">
        <v>72607.452189497984</v>
      </c>
      <c r="X14" s="24">
        <v>80630.31603517427</v>
      </c>
      <c r="Y14" s="24">
        <v>82388.744406187208</v>
      </c>
      <c r="Z14" s="24">
        <v>121381.79077506895</v>
      </c>
      <c r="AA14" s="24">
        <v>118290.42444038705</v>
      </c>
      <c r="AB14" s="24">
        <v>113959.94680679443</v>
      </c>
      <c r="AC14" s="24">
        <v>110083.16754108862</v>
      </c>
      <c r="AD14" s="24">
        <v>129078.15011551107</v>
      </c>
      <c r="AE14" s="24">
        <v>134384.17801770617</v>
      </c>
    </row>
    <row r="15" spans="1:31" x14ac:dyDescent="0.35">
      <c r="A15" s="28" t="s">
        <v>40</v>
      </c>
      <c r="B15" s="28" t="s">
        <v>73</v>
      </c>
      <c r="C15" s="24">
        <v>0</v>
      </c>
      <c r="D15" s="24">
        <v>0</v>
      </c>
      <c r="E15" s="24">
        <v>1.542433138412189E-3</v>
      </c>
      <c r="F15" s="24">
        <v>1.6070827416539463E-3</v>
      </c>
      <c r="G15" s="24">
        <v>1.596070436417775E-3</v>
      </c>
      <c r="H15" s="24">
        <v>1.604048588933153E-3</v>
      </c>
      <c r="I15" s="24">
        <v>1.628382513063029E-3</v>
      </c>
      <c r="J15" s="24">
        <v>1.6867695660098582E-3</v>
      </c>
      <c r="K15" s="24">
        <v>230474.53770155276</v>
      </c>
      <c r="L15" s="24">
        <v>222037.1271585112</v>
      </c>
      <c r="M15" s="24">
        <v>214483.69332327432</v>
      </c>
      <c r="N15" s="24">
        <v>206056.59456112905</v>
      </c>
      <c r="O15" s="24">
        <v>198513.09715197157</v>
      </c>
      <c r="P15" s="24">
        <v>191245.75872921752</v>
      </c>
      <c r="Q15" s="24">
        <v>184739.80996243304</v>
      </c>
      <c r="R15" s="24">
        <v>177481.35305895261</v>
      </c>
      <c r="S15" s="24">
        <v>170983.97808879663</v>
      </c>
      <c r="T15" s="24">
        <v>165728.7291140302</v>
      </c>
      <c r="U15" s="24">
        <v>183823.08746782737</v>
      </c>
      <c r="V15" s="24">
        <v>176600.64854284495</v>
      </c>
      <c r="W15" s="24">
        <v>175474.64540766762</v>
      </c>
      <c r="X15" s="24">
        <v>192037.26986555767</v>
      </c>
      <c r="Y15" s="24">
        <v>185504.39492636637</v>
      </c>
      <c r="Z15" s="24">
        <v>178215.89760907713</v>
      </c>
      <c r="AA15" s="24">
        <v>215305.29170319316</v>
      </c>
      <c r="AB15" s="24">
        <v>275658.29889598332</v>
      </c>
      <c r="AC15" s="24">
        <v>275031.4915580771</v>
      </c>
      <c r="AD15" s="24">
        <v>316794.31590211834</v>
      </c>
      <c r="AE15" s="24">
        <v>305196.83650930226</v>
      </c>
    </row>
    <row r="16" spans="1:31" x14ac:dyDescent="0.3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c r="AB16" s="24">
        <v>0</v>
      </c>
      <c r="AC16" s="24">
        <v>0</v>
      </c>
      <c r="AD16" s="24">
        <v>0</v>
      </c>
      <c r="AE16" s="24">
        <v>0</v>
      </c>
    </row>
    <row r="17" spans="1:31" x14ac:dyDescent="0.35">
      <c r="A17" s="31" t="s">
        <v>138</v>
      </c>
      <c r="B17" s="31"/>
      <c r="C17" s="32">
        <v>8.1643571740775758E-3</v>
      </c>
      <c r="D17" s="32">
        <v>66811.461114424528</v>
      </c>
      <c r="E17" s="32">
        <v>142863.48427613752</v>
      </c>
      <c r="F17" s="32">
        <v>270083.27303505916</v>
      </c>
      <c r="G17" s="32">
        <v>331737.37727120519</v>
      </c>
      <c r="H17" s="32">
        <v>387670.46600602899</v>
      </c>
      <c r="I17" s="32">
        <v>481278.43701922277</v>
      </c>
      <c r="J17" s="32">
        <v>537041.94607050461</v>
      </c>
      <c r="K17" s="32">
        <v>564400.58794198302</v>
      </c>
      <c r="L17" s="32">
        <v>587964.93291894183</v>
      </c>
      <c r="M17" s="32">
        <v>788016.11165449303</v>
      </c>
      <c r="N17" s="32">
        <v>766757.29002598824</v>
      </c>
      <c r="O17" s="32">
        <v>747934.66841758415</v>
      </c>
      <c r="P17" s="32">
        <v>729326.83949328086</v>
      </c>
      <c r="Q17" s="32">
        <v>712895.18874234858</v>
      </c>
      <c r="R17" s="32">
        <v>692848.38445095648</v>
      </c>
      <c r="S17" s="32">
        <v>825451.11860146769</v>
      </c>
      <c r="T17" s="32">
        <v>847684.45625616342</v>
      </c>
      <c r="U17" s="32">
        <v>864255.78058100422</v>
      </c>
      <c r="V17" s="32">
        <v>846198.74893278652</v>
      </c>
      <c r="W17" s="32">
        <v>922587.98159199231</v>
      </c>
      <c r="X17" s="32">
        <v>1072985.4603473374</v>
      </c>
      <c r="Y17" s="32">
        <v>1109141.5968087306</v>
      </c>
      <c r="Z17" s="32">
        <v>1084893.05561169</v>
      </c>
      <c r="AA17" s="32">
        <v>1124803.0985611174</v>
      </c>
      <c r="AB17" s="32">
        <v>1230672.2247645748</v>
      </c>
      <c r="AC17" s="32">
        <v>1273496.0213126009</v>
      </c>
      <c r="AD17" s="32">
        <v>1350731.1334386088</v>
      </c>
      <c r="AE17" s="32">
        <v>1322231.525651169</v>
      </c>
    </row>
    <row r="18" spans="1:31" x14ac:dyDescent="0.35">
      <c r="A18" s="12"/>
      <c r="B18" s="12"/>
    </row>
    <row r="19" spans="1:31"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row>
    <row r="20" spans="1:31" x14ac:dyDescent="0.35">
      <c r="A20" s="28" t="s">
        <v>130</v>
      </c>
      <c r="B20" s="28" t="s">
        <v>64</v>
      </c>
      <c r="C20" s="24">
        <v>0</v>
      </c>
      <c r="D20" s="24">
        <v>0</v>
      </c>
      <c r="E20" s="24">
        <v>0</v>
      </c>
      <c r="F20" s="24">
        <v>0</v>
      </c>
      <c r="G20" s="24">
        <v>0</v>
      </c>
      <c r="H20" s="24">
        <v>0</v>
      </c>
      <c r="I20" s="24">
        <v>0</v>
      </c>
      <c r="J20" s="24">
        <v>0</v>
      </c>
      <c r="K20" s="24">
        <v>0</v>
      </c>
      <c r="L20" s="24">
        <v>0</v>
      </c>
      <c r="M20" s="24">
        <v>0</v>
      </c>
      <c r="N20" s="24">
        <v>0</v>
      </c>
      <c r="O20" s="24">
        <v>0</v>
      </c>
      <c r="P20" s="24">
        <v>0</v>
      </c>
      <c r="Q20" s="24">
        <v>0</v>
      </c>
      <c r="R20" s="24">
        <v>0</v>
      </c>
      <c r="S20" s="24">
        <v>0</v>
      </c>
      <c r="T20" s="24">
        <v>0</v>
      </c>
      <c r="U20" s="24">
        <v>0</v>
      </c>
      <c r="V20" s="24">
        <v>0</v>
      </c>
      <c r="W20" s="24">
        <v>0</v>
      </c>
      <c r="X20" s="24">
        <v>0</v>
      </c>
      <c r="Y20" s="24">
        <v>0</v>
      </c>
      <c r="Z20" s="24">
        <v>0</v>
      </c>
      <c r="AA20" s="24">
        <v>0</v>
      </c>
      <c r="AB20" s="24">
        <v>0</v>
      </c>
      <c r="AC20" s="24">
        <v>0</v>
      </c>
      <c r="AD20" s="24">
        <v>0</v>
      </c>
      <c r="AE20" s="24">
        <v>0</v>
      </c>
    </row>
    <row r="21" spans="1:3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1" x14ac:dyDescent="0.35">
      <c r="A22" s="28" t="s">
        <v>130</v>
      </c>
      <c r="B22" s="28" t="s">
        <v>20</v>
      </c>
      <c r="C22" s="24">
        <v>3.3406824244474199E-5</v>
      </c>
      <c r="D22" s="24">
        <v>3.2183838423698903E-5</v>
      </c>
      <c r="E22" s="24">
        <v>3.1088983258901502E-5</v>
      </c>
      <c r="F22" s="24">
        <v>2.9867492060367503E-5</v>
      </c>
      <c r="G22" s="24">
        <v>2.87740771633202E-5</v>
      </c>
      <c r="H22" s="24">
        <v>2.7720690941418099E-5</v>
      </c>
      <c r="I22" s="24">
        <v>2.6777666643029398E-5</v>
      </c>
      <c r="J22" s="24">
        <v>2.5725567774135899E-5</v>
      </c>
      <c r="K22" s="24">
        <v>2.4783784011964402E-5</v>
      </c>
      <c r="L22" s="24">
        <v>2.3876477881636799E-5</v>
      </c>
      <c r="M22" s="24">
        <v>2.3064229050974298E-5</v>
      </c>
      <c r="N22" s="24">
        <v>2.2158031747829199E-5</v>
      </c>
      <c r="O22" s="24">
        <v>2.1346851419954598E-5</v>
      </c>
      <c r="P22" s="24">
        <v>2.0565367480812402E-5</v>
      </c>
      <c r="Q22" s="24">
        <v>1.98657586117304E-5</v>
      </c>
      <c r="R22" s="24">
        <v>1.90852297313115E-5</v>
      </c>
      <c r="S22" s="24">
        <v>2.8001970646996398E-5</v>
      </c>
      <c r="T22" s="24">
        <v>3.4486365270214203E-5</v>
      </c>
      <c r="U22" s="24">
        <v>3.33131809335883E-5</v>
      </c>
      <c r="V22" s="24">
        <v>3.2004300647389099E-5</v>
      </c>
      <c r="W22" s="24">
        <v>3.6813613930595199E-5</v>
      </c>
      <c r="X22" s="24">
        <v>3.5465909416118305E-5</v>
      </c>
      <c r="Y22" s="24">
        <v>5.1049702998752498E-5</v>
      </c>
      <c r="Z22" s="24">
        <v>4.9043951881661896E-5</v>
      </c>
      <c r="AA22" s="24">
        <v>4.7248508612133603E-5</v>
      </c>
      <c r="AB22" s="24">
        <v>4.8869218823682504E-5</v>
      </c>
      <c r="AC22" s="24">
        <v>4.72067472463543E-5</v>
      </c>
      <c r="AD22" s="24">
        <v>4.5351986484555102E-5</v>
      </c>
      <c r="AE22" s="24">
        <v>4.3691701866995898E-5</v>
      </c>
    </row>
    <row r="23" spans="1:3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1" x14ac:dyDescent="0.35">
      <c r="A24" s="28" t="s">
        <v>130</v>
      </c>
      <c r="B24" s="28" t="s">
        <v>66</v>
      </c>
      <c r="C24" s="24">
        <v>1.047352184902516E-4</v>
      </c>
      <c r="D24" s="24">
        <v>1.0090098132325819E-4</v>
      </c>
      <c r="E24" s="24">
        <v>9.7468452266887402E-5</v>
      </c>
      <c r="F24" s="24">
        <v>9.3638900956467797E-5</v>
      </c>
      <c r="G24" s="24">
        <v>9.0210887347491308E-5</v>
      </c>
      <c r="H24" s="24">
        <v>8.6908369415880781E-5</v>
      </c>
      <c r="I24" s="24">
        <v>8.3951852052525198E-5</v>
      </c>
      <c r="J24" s="24">
        <v>8.0653370158511212E-5</v>
      </c>
      <c r="K24" s="24">
        <v>7.7700742055349993E-5</v>
      </c>
      <c r="L24" s="24">
        <v>7.4856206307144995E-5</v>
      </c>
      <c r="M24" s="24">
        <v>7.2309688921196201E-5</v>
      </c>
      <c r="N24" s="24">
        <v>6.9468629506340995E-5</v>
      </c>
      <c r="O24" s="24">
        <v>6.6925462030941108E-5</v>
      </c>
      <c r="P24" s="24">
        <v>6.44753970228548E-5</v>
      </c>
      <c r="Q24" s="24">
        <v>6.2282022183486708E-5</v>
      </c>
      <c r="R24" s="24">
        <v>5.9834951422423704E-5</v>
      </c>
      <c r="S24" s="24">
        <v>5.7644461939170806E-5</v>
      </c>
      <c r="T24" s="24">
        <v>5.5534163783263597E-5</v>
      </c>
      <c r="U24" s="24">
        <v>7.2859055977547103E-5</v>
      </c>
      <c r="V24" s="24">
        <v>6.9996411841875895E-5</v>
      </c>
      <c r="W24" s="24">
        <v>1.7323390197644301E-4</v>
      </c>
      <c r="X24" s="24">
        <v>1.668920059541105E-4</v>
      </c>
      <c r="Y24" s="24">
        <v>4.2138709587852296E-4</v>
      </c>
      <c r="Z24" s="24">
        <v>15741.674926273974</v>
      </c>
      <c r="AA24" s="24">
        <v>15165.390120235468</v>
      </c>
      <c r="AB24" s="24">
        <v>14610.202403971587</v>
      </c>
      <c r="AC24" s="24">
        <v>14113.181031003722</v>
      </c>
      <c r="AD24" s="24">
        <v>21180.468916498758</v>
      </c>
      <c r="AE24" s="24">
        <v>20405.076051475633</v>
      </c>
    </row>
    <row r="25" spans="1:31" x14ac:dyDescent="0.35">
      <c r="A25" s="28" t="s">
        <v>130</v>
      </c>
      <c r="B25" s="28" t="s">
        <v>65</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c r="AB25" s="24">
        <v>0</v>
      </c>
      <c r="AC25" s="24">
        <v>0</v>
      </c>
      <c r="AD25" s="24">
        <v>0</v>
      </c>
      <c r="AE25" s="24">
        <v>0</v>
      </c>
    </row>
    <row r="26" spans="1:31" x14ac:dyDescent="0.35">
      <c r="A26" s="28" t="s">
        <v>130</v>
      </c>
      <c r="B26" s="28" t="s">
        <v>69</v>
      </c>
      <c r="C26" s="24">
        <v>1.1819605993917826E-3</v>
      </c>
      <c r="D26" s="24">
        <v>66811.454035275528</v>
      </c>
      <c r="E26" s="24">
        <v>128556.03213736911</v>
      </c>
      <c r="F26" s="24">
        <v>184507.51482211915</v>
      </c>
      <c r="G26" s="24">
        <v>236222.91345747083</v>
      </c>
      <c r="H26" s="24">
        <v>277117.34671418584</v>
      </c>
      <c r="I26" s="24">
        <v>302322.83650456701</v>
      </c>
      <c r="J26" s="24">
        <v>322996.24767200497</v>
      </c>
      <c r="K26" s="24">
        <v>311171.72259366466</v>
      </c>
      <c r="L26" s="24">
        <v>299780.07992289466</v>
      </c>
      <c r="M26" s="24">
        <v>391243.02417710813</v>
      </c>
      <c r="N26" s="24">
        <v>375871.02225152764</v>
      </c>
      <c r="O26" s="24">
        <v>362110.81184392056</v>
      </c>
      <c r="P26" s="24">
        <v>348854.34708110109</v>
      </c>
      <c r="Q26" s="24">
        <v>336986.74513022637</v>
      </c>
      <c r="R26" s="24">
        <v>323746.48121515068</v>
      </c>
      <c r="S26" s="24">
        <v>311894.49096209352</v>
      </c>
      <c r="T26" s="24">
        <v>305981.35158740479</v>
      </c>
      <c r="U26" s="24">
        <v>295572.23696574854</v>
      </c>
      <c r="V26" s="24">
        <v>284290.81626434304</v>
      </c>
      <c r="W26" s="24">
        <v>368624.81320916419</v>
      </c>
      <c r="X26" s="24">
        <v>444039.92968030699</v>
      </c>
      <c r="Y26" s="24">
        <v>439393.37642083771</v>
      </c>
      <c r="Z26" s="24">
        <v>422129.53933994705</v>
      </c>
      <c r="AA26" s="24">
        <v>406675.85827016516</v>
      </c>
      <c r="AB26" s="24">
        <v>406426.70365138416</v>
      </c>
      <c r="AC26" s="24">
        <v>370213.07729293301</v>
      </c>
      <c r="AD26" s="24">
        <v>330554.9758162981</v>
      </c>
      <c r="AE26" s="24">
        <v>294457.27418201196</v>
      </c>
    </row>
    <row r="27" spans="1:31" x14ac:dyDescent="0.35">
      <c r="A27" s="28" t="s">
        <v>130</v>
      </c>
      <c r="B27" s="28" t="s">
        <v>68</v>
      </c>
      <c r="C27" s="24">
        <v>1.3199031564692398E-4</v>
      </c>
      <c r="D27" s="24">
        <v>2.8401371177070163E-4</v>
      </c>
      <c r="E27" s="24">
        <v>2.8220792138762215E-4</v>
      </c>
      <c r="F27" s="24">
        <v>3.1277932705877731E-4</v>
      </c>
      <c r="G27" s="24">
        <v>3.3242303023810243E-4</v>
      </c>
      <c r="H27" s="24">
        <v>5976.6479588265765</v>
      </c>
      <c r="I27" s="24">
        <v>21860.242372749846</v>
      </c>
      <c r="J27" s="24">
        <v>36310.219663844808</v>
      </c>
      <c r="K27" s="24">
        <v>70937.620473591436</v>
      </c>
      <c r="L27" s="24">
        <v>102026.05132514074</v>
      </c>
      <c r="M27" s="24">
        <v>206809.13685832845</v>
      </c>
      <c r="N27" s="24">
        <v>198683.57230238416</v>
      </c>
      <c r="O27" s="24">
        <v>191409.99280950593</v>
      </c>
      <c r="P27" s="24">
        <v>184402.69078499693</v>
      </c>
      <c r="Q27" s="24">
        <v>178129.53480681431</v>
      </c>
      <c r="R27" s="24">
        <v>171130.79647068071</v>
      </c>
      <c r="S27" s="24">
        <v>164865.89275171934</v>
      </c>
      <c r="T27" s="24">
        <v>158830.34002484914</v>
      </c>
      <c r="U27" s="24">
        <v>153427.12441664882</v>
      </c>
      <c r="V27" s="24">
        <v>147398.9477943829</v>
      </c>
      <c r="W27" s="24">
        <v>142002.84004614217</v>
      </c>
      <c r="X27" s="24">
        <v>158146.26711696893</v>
      </c>
      <c r="Y27" s="24">
        <v>154200.68838368243</v>
      </c>
      <c r="Z27" s="24">
        <v>148142.11830758868</v>
      </c>
      <c r="AA27" s="24">
        <v>149084.43155512252</v>
      </c>
      <c r="AB27" s="24">
        <v>184424.7564061778</v>
      </c>
      <c r="AC27" s="24">
        <v>188546.81865859745</v>
      </c>
      <c r="AD27" s="24">
        <v>181138.7835459362</v>
      </c>
      <c r="AE27" s="24">
        <v>181568.93904887786</v>
      </c>
    </row>
    <row r="28" spans="1:31" x14ac:dyDescent="0.35">
      <c r="A28" s="28" t="s">
        <v>130</v>
      </c>
      <c r="B28" s="28" t="s">
        <v>36</v>
      </c>
      <c r="C28" s="24">
        <v>3.4222768374011402E-4</v>
      </c>
      <c r="D28" s="24">
        <v>3.2969911767145697E-4</v>
      </c>
      <c r="E28" s="24">
        <v>3.1848315340207603E-4</v>
      </c>
      <c r="F28" s="24">
        <v>3.0596989860946002E-4</v>
      </c>
      <c r="G28" s="24">
        <v>2.9476868879541095E-4</v>
      </c>
      <c r="H28" s="24">
        <v>2.8397754252639803E-4</v>
      </c>
      <c r="I28" s="24">
        <v>2.9352781920133499E-4</v>
      </c>
      <c r="J28" s="24">
        <v>2.8199506354015702E-4</v>
      </c>
      <c r="K28" s="24">
        <v>1.0420348821585498E-3</v>
      </c>
      <c r="L28" s="24">
        <v>1.0038871708913249E-3</v>
      </c>
      <c r="M28" s="24">
        <v>9.6973614640958293E-4</v>
      </c>
      <c r="N28" s="24">
        <v>9.7040217910654588E-4</v>
      </c>
      <c r="O28" s="24">
        <v>9.3487685958465092E-4</v>
      </c>
      <c r="P28" s="24">
        <v>9.1866259981152304E-4</v>
      </c>
      <c r="Q28" s="24">
        <v>8.8741081191511103E-4</v>
      </c>
      <c r="R28" s="24">
        <v>8.6586233494926202E-4</v>
      </c>
      <c r="S28" s="24">
        <v>8.6632481877581301E-4</v>
      </c>
      <c r="T28" s="24">
        <v>8.4940501494620597E-4</v>
      </c>
      <c r="U28" s="24">
        <v>8.8531117141492604E-4</v>
      </c>
      <c r="V28" s="24">
        <v>8.5052715178837203E-4</v>
      </c>
      <c r="W28" s="24">
        <v>1.4252296774831109E-3</v>
      </c>
      <c r="X28" s="24">
        <v>1.3730536408100571E-3</v>
      </c>
      <c r="Y28" s="24">
        <v>4501.3752016981634</v>
      </c>
      <c r="Z28" s="24">
        <v>11249.068104334043</v>
      </c>
      <c r="AA28" s="24">
        <v>12189.535414733986</v>
      </c>
      <c r="AB28" s="24">
        <v>11743.290569709388</v>
      </c>
      <c r="AC28" s="24">
        <v>11343.798052508757</v>
      </c>
      <c r="AD28" s="24">
        <v>10898.098440235855</v>
      </c>
      <c r="AE28" s="24">
        <v>10499.131092476619</v>
      </c>
    </row>
    <row r="29" spans="1:31" x14ac:dyDescent="0.35">
      <c r="A29" s="28" t="s">
        <v>130</v>
      </c>
      <c r="B29" s="28" t="s">
        <v>73</v>
      </c>
      <c r="C29" s="24">
        <v>0</v>
      </c>
      <c r="D29" s="24">
        <v>0</v>
      </c>
      <c r="E29" s="24">
        <v>4.2456768647301601E-4</v>
      </c>
      <c r="F29" s="24">
        <v>4.3697015515273301E-4</v>
      </c>
      <c r="G29" s="24">
        <v>4.2097317501649099E-4</v>
      </c>
      <c r="H29" s="24">
        <v>4.05561826119504E-4</v>
      </c>
      <c r="I29" s="24">
        <v>3.9176510448158297E-4</v>
      </c>
      <c r="J29" s="24">
        <v>3.9538629681579201E-4</v>
      </c>
      <c r="K29" s="24">
        <v>230474.53643726141</v>
      </c>
      <c r="L29" s="24">
        <v>222037.12592347496</v>
      </c>
      <c r="M29" s="24">
        <v>214483.69210676872</v>
      </c>
      <c r="N29" s="24">
        <v>206056.5930765298</v>
      </c>
      <c r="O29" s="24">
        <v>198513.09568313291</v>
      </c>
      <c r="P29" s="24">
        <v>191245.7571452937</v>
      </c>
      <c r="Q29" s="24">
        <v>184739.80834579014</v>
      </c>
      <c r="R29" s="24">
        <v>177481.35128934562</v>
      </c>
      <c r="S29" s="24">
        <v>170983.96101782992</v>
      </c>
      <c r="T29" s="24">
        <v>164724.43279627088</v>
      </c>
      <c r="U29" s="24">
        <v>159120.70732839903</v>
      </c>
      <c r="V29" s="24">
        <v>152868.82890936124</v>
      </c>
      <c r="W29" s="24">
        <v>147272.47535182277</v>
      </c>
      <c r="X29" s="24">
        <v>141880.99761578644</v>
      </c>
      <c r="Y29" s="24">
        <v>137054.3782317139</v>
      </c>
      <c r="Z29" s="24">
        <v>131669.48980975457</v>
      </c>
      <c r="AA29" s="24">
        <v>126849.21961922117</v>
      </c>
      <c r="AB29" s="24">
        <v>122205.41403520487</v>
      </c>
      <c r="AC29" s="24">
        <v>118048.13400660201</v>
      </c>
      <c r="AD29" s="24">
        <v>113410.00366018196</v>
      </c>
      <c r="AE29" s="24">
        <v>109258.19247946479</v>
      </c>
    </row>
    <row r="30" spans="1:31" x14ac:dyDescent="0.35">
      <c r="A30" s="28" t="s">
        <v>130</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c r="AB30" s="24">
        <v>0</v>
      </c>
      <c r="AC30" s="24">
        <v>0</v>
      </c>
      <c r="AD30" s="24">
        <v>0</v>
      </c>
      <c r="AE30" s="24">
        <v>0</v>
      </c>
    </row>
    <row r="31" spans="1:31" x14ac:dyDescent="0.35">
      <c r="A31" s="31" t="s">
        <v>138</v>
      </c>
      <c r="B31" s="31"/>
      <c r="C31" s="32">
        <v>1.4520929577734325E-3</v>
      </c>
      <c r="D31" s="32">
        <v>66811.454452374062</v>
      </c>
      <c r="E31" s="32">
        <v>128556.03254813448</v>
      </c>
      <c r="F31" s="32">
        <v>184507.51525840486</v>
      </c>
      <c r="G31" s="32">
        <v>236222.91390887881</v>
      </c>
      <c r="H31" s="32">
        <v>283093.99478764145</v>
      </c>
      <c r="I31" s="32">
        <v>324183.07898804639</v>
      </c>
      <c r="J31" s="32">
        <v>359306.46744222869</v>
      </c>
      <c r="K31" s="32">
        <v>382109.34316974063</v>
      </c>
      <c r="L31" s="32">
        <v>401806.13134676812</v>
      </c>
      <c r="M31" s="32">
        <v>598052.16113081051</v>
      </c>
      <c r="N31" s="32">
        <v>574554.59464553848</v>
      </c>
      <c r="O31" s="32">
        <v>553520.80474169878</v>
      </c>
      <c r="P31" s="32">
        <v>533257.0379511388</v>
      </c>
      <c r="Q31" s="32">
        <v>515116.28001918842</v>
      </c>
      <c r="R31" s="32">
        <v>494877.27776475158</v>
      </c>
      <c r="S31" s="32">
        <v>476760.38379945932</v>
      </c>
      <c r="T31" s="32">
        <v>464811.69170227449</v>
      </c>
      <c r="U31" s="32">
        <v>448999.36148856959</v>
      </c>
      <c r="V31" s="32">
        <v>431689.76416072669</v>
      </c>
      <c r="W31" s="32">
        <v>510627.65346535388</v>
      </c>
      <c r="X31" s="32">
        <v>602186.19699963392</v>
      </c>
      <c r="Y31" s="32">
        <v>593594.06527695688</v>
      </c>
      <c r="Z31" s="32">
        <v>586013.33262285357</v>
      </c>
      <c r="AA31" s="32">
        <v>570925.67999277171</v>
      </c>
      <c r="AB31" s="32">
        <v>605461.66251040273</v>
      </c>
      <c r="AC31" s="32">
        <v>572873.0770297409</v>
      </c>
      <c r="AD31" s="32">
        <v>532874.22832408501</v>
      </c>
      <c r="AE31" s="32">
        <v>496431.28932605713</v>
      </c>
    </row>
    <row r="33" spans="1:3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x14ac:dyDescent="0.35">
      <c r="A34" s="28" t="s">
        <v>131</v>
      </c>
      <c r="B34" s="28" t="s">
        <v>64</v>
      </c>
      <c r="C34" s="24">
        <v>0</v>
      </c>
      <c r="D34" s="24">
        <v>0</v>
      </c>
      <c r="E34" s="24">
        <v>0</v>
      </c>
      <c r="F34" s="24">
        <v>0</v>
      </c>
      <c r="G34" s="24">
        <v>0</v>
      </c>
      <c r="H34" s="24">
        <v>0</v>
      </c>
      <c r="I34" s="24">
        <v>0</v>
      </c>
      <c r="J34" s="24">
        <v>0</v>
      </c>
      <c r="K34" s="24">
        <v>0</v>
      </c>
      <c r="L34" s="24">
        <v>0</v>
      </c>
      <c r="M34" s="24">
        <v>0</v>
      </c>
      <c r="N34" s="24">
        <v>0</v>
      </c>
      <c r="O34" s="24">
        <v>0</v>
      </c>
      <c r="P34" s="24">
        <v>0</v>
      </c>
      <c r="Q34" s="24">
        <v>0</v>
      </c>
      <c r="R34" s="24">
        <v>0</v>
      </c>
      <c r="S34" s="24">
        <v>0</v>
      </c>
      <c r="T34" s="24">
        <v>0</v>
      </c>
      <c r="U34" s="24">
        <v>0</v>
      </c>
      <c r="V34" s="24">
        <v>0</v>
      </c>
      <c r="W34" s="24">
        <v>0</v>
      </c>
      <c r="X34" s="24">
        <v>0</v>
      </c>
      <c r="Y34" s="24">
        <v>0</v>
      </c>
      <c r="Z34" s="24">
        <v>0</v>
      </c>
      <c r="AA34" s="24">
        <v>0</v>
      </c>
      <c r="AB34" s="24">
        <v>0</v>
      </c>
      <c r="AC34" s="24">
        <v>0</v>
      </c>
      <c r="AD34" s="24">
        <v>0</v>
      </c>
      <c r="AE34" s="24">
        <v>0</v>
      </c>
    </row>
    <row r="35" spans="1:3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x14ac:dyDescent="0.35">
      <c r="A36" s="28" t="s">
        <v>131</v>
      </c>
      <c r="B36" s="28" t="s">
        <v>20</v>
      </c>
      <c r="C36" s="24">
        <v>3.6636031337751099E-5</v>
      </c>
      <c r="D36" s="24">
        <v>3.5294827919920702E-5</v>
      </c>
      <c r="E36" s="24">
        <v>3.4094140664099003E-5</v>
      </c>
      <c r="F36" s="24">
        <v>3.2754576343324599E-5</v>
      </c>
      <c r="G36" s="24">
        <v>3.1555468575994295E-5</v>
      </c>
      <c r="H36" s="24">
        <v>3.0400258779518502E-5</v>
      </c>
      <c r="I36" s="24">
        <v>2.9366078831876698E-5</v>
      </c>
      <c r="J36" s="24">
        <v>2.82122808279383E-5</v>
      </c>
      <c r="K36" s="24">
        <v>2.71794613305865E-5</v>
      </c>
      <c r="L36" s="24">
        <v>2.6184452179750602E-5</v>
      </c>
      <c r="M36" s="24">
        <v>2.5293688861560503E-5</v>
      </c>
      <c r="N36" s="24">
        <v>2.4299895720576702E-5</v>
      </c>
      <c r="O36" s="24">
        <v>2.3410304189963099E-5</v>
      </c>
      <c r="P36" s="24">
        <v>2.2553279592987301E-5</v>
      </c>
      <c r="Q36" s="24">
        <v>2.17860443639128E-5</v>
      </c>
      <c r="R36" s="24">
        <v>2.09300671445944E-5</v>
      </c>
      <c r="S36" s="24">
        <v>2.7897346747484401E-5</v>
      </c>
      <c r="T36" s="24">
        <v>2.68760566284433E-5</v>
      </c>
      <c r="U36" s="24">
        <v>2.5961765765381699E-5</v>
      </c>
      <c r="V36" s="24">
        <v>2.4941723774406101E-5</v>
      </c>
      <c r="W36" s="24">
        <v>2.40286356491008E-5</v>
      </c>
      <c r="X36" s="24">
        <v>3.4387988013478995E-5</v>
      </c>
      <c r="Y36" s="24">
        <v>3.3218150351858696E-5</v>
      </c>
      <c r="Z36" s="24">
        <v>3.1913003832640799E-5</v>
      </c>
      <c r="AA36" s="24">
        <v>5.13361772961701E-5</v>
      </c>
      <c r="AB36" s="24">
        <v>3.5045346373496102E-5</v>
      </c>
      <c r="AC36" s="24">
        <v>3.3853146177422498E-5</v>
      </c>
      <c r="AD36" s="24">
        <v>3.2523050569147197E-5</v>
      </c>
      <c r="AE36" s="24">
        <v>3.1332418696948095E-5</v>
      </c>
    </row>
    <row r="37" spans="1:31" x14ac:dyDescent="0.35">
      <c r="A37" s="28" t="s">
        <v>131</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c r="AB37" s="24">
        <v>0</v>
      </c>
      <c r="AC37" s="24">
        <v>0</v>
      </c>
      <c r="AD37" s="24">
        <v>0</v>
      </c>
      <c r="AE37" s="24">
        <v>0</v>
      </c>
    </row>
    <row r="38" spans="1:31" x14ac:dyDescent="0.35">
      <c r="A38" s="28" t="s">
        <v>131</v>
      </c>
      <c r="B38" s="28" t="s">
        <v>66</v>
      </c>
      <c r="C38" s="24">
        <v>1.07658706302213E-4</v>
      </c>
      <c r="D38" s="24">
        <v>1.0371744357316459E-4</v>
      </c>
      <c r="E38" s="24">
        <v>1.0018910188561619E-4</v>
      </c>
      <c r="F38" s="24">
        <v>9.6252655810067194E-5</v>
      </c>
      <c r="G38" s="24">
        <v>9.2728955610185191E-5</v>
      </c>
      <c r="H38" s="24">
        <v>8.9334254064876988E-5</v>
      </c>
      <c r="I38" s="24">
        <v>8.6295211046806495E-5</v>
      </c>
      <c r="J38" s="24">
        <v>8.290465819753851E-5</v>
      </c>
      <c r="K38" s="24">
        <v>7.98696130010894E-5</v>
      </c>
      <c r="L38" s="24">
        <v>7.6945677355596298E-5</v>
      </c>
      <c r="M38" s="24">
        <v>7.4328078697769002E-5</v>
      </c>
      <c r="N38" s="24">
        <v>7.1407716420971907E-5</v>
      </c>
      <c r="O38" s="24">
        <v>6.8793561180183394E-5</v>
      </c>
      <c r="P38" s="24">
        <v>6.627510718802E-5</v>
      </c>
      <c r="Q38" s="24">
        <v>6.4020508390728197E-5</v>
      </c>
      <c r="R38" s="24">
        <v>6.15051322243957E-5</v>
      </c>
      <c r="S38" s="24">
        <v>5.9253499322540702E-5</v>
      </c>
      <c r="T38" s="24">
        <v>5.7084296139009397E-5</v>
      </c>
      <c r="U38" s="24">
        <v>7.0553300737407511E-5</v>
      </c>
      <c r="V38" s="24">
        <v>6.778125009938629E-5</v>
      </c>
      <c r="W38" s="24">
        <v>6.5299855663945907E-5</v>
      </c>
      <c r="X38" s="24">
        <v>7.3268851390796504E-5</v>
      </c>
      <c r="Y38" s="24">
        <v>7.0776333894657394E-5</v>
      </c>
      <c r="Z38" s="24">
        <v>6.7995520247685496E-5</v>
      </c>
      <c r="AA38" s="24">
        <v>1.7466393287555882E-4</v>
      </c>
      <c r="AB38" s="24">
        <v>13939.591878647341</v>
      </c>
      <c r="AC38" s="24">
        <v>13465.383862730127</v>
      </c>
      <c r="AD38" s="24">
        <v>27722.887235935737</v>
      </c>
      <c r="AE38" s="24">
        <v>26707.983881088636</v>
      </c>
    </row>
    <row r="39" spans="1:31" x14ac:dyDescent="0.35">
      <c r="A39" s="28" t="s">
        <v>131</v>
      </c>
      <c r="B39" s="28" t="s">
        <v>65</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c r="AB39" s="24">
        <v>0</v>
      </c>
      <c r="AC39" s="24">
        <v>0</v>
      </c>
      <c r="AD39" s="24">
        <v>0</v>
      </c>
      <c r="AE39" s="24">
        <v>0</v>
      </c>
    </row>
    <row r="40" spans="1:31" x14ac:dyDescent="0.35">
      <c r="A40" s="28" t="s">
        <v>131</v>
      </c>
      <c r="B40" s="28" t="s">
        <v>69</v>
      </c>
      <c r="C40" s="24">
        <v>3.2339095459164805E-3</v>
      </c>
      <c r="D40" s="24">
        <v>3.1461425607910475E-3</v>
      </c>
      <c r="E40" s="24">
        <v>3.105761224036377E-3</v>
      </c>
      <c r="F40" s="24">
        <v>58185.240918267737</v>
      </c>
      <c r="G40" s="24">
        <v>56055.145747760667</v>
      </c>
      <c r="H40" s="24">
        <v>54003.088061063187</v>
      </c>
      <c r="I40" s="24">
        <v>96169.127373045194</v>
      </c>
      <c r="J40" s="24">
        <v>107665.28622665476</v>
      </c>
      <c r="K40" s="24">
        <v>103723.78261406008</v>
      </c>
      <c r="L40" s="24">
        <v>99926.572963545128</v>
      </c>
      <c r="M40" s="24">
        <v>96527.192098238636</v>
      </c>
      <c r="N40" s="24">
        <v>92734.623052628347</v>
      </c>
      <c r="O40" s="24">
        <v>89339.714028701608</v>
      </c>
      <c r="P40" s="24">
        <v>86069.0887609528</v>
      </c>
      <c r="Q40" s="24">
        <v>83141.122707968112</v>
      </c>
      <c r="R40" s="24">
        <v>79874.494501497349</v>
      </c>
      <c r="S40" s="24">
        <v>172559.69669019306</v>
      </c>
      <c r="T40" s="24">
        <v>166242.48255618871</v>
      </c>
      <c r="U40" s="24">
        <v>160587.11484525236</v>
      </c>
      <c r="V40" s="24">
        <v>156097.77588032201</v>
      </c>
      <c r="W40" s="24">
        <v>163009.25934558042</v>
      </c>
      <c r="X40" s="24">
        <v>191659.46997879</v>
      </c>
      <c r="Y40" s="24">
        <v>209152.65318703846</v>
      </c>
      <c r="Z40" s="24">
        <v>200935.01149414526</v>
      </c>
      <c r="AA40" s="24">
        <v>204212.59114850708</v>
      </c>
      <c r="AB40" s="24">
        <v>231549.48853624676</v>
      </c>
      <c r="AC40" s="24">
        <v>223672.45564534853</v>
      </c>
      <c r="AD40" s="24">
        <v>214884.32853090356</v>
      </c>
      <c r="AE40" s="24">
        <v>200679.76504064197</v>
      </c>
    </row>
    <row r="41" spans="1:31" x14ac:dyDescent="0.35">
      <c r="A41" s="28" t="s">
        <v>131</v>
      </c>
      <c r="B41" s="28" t="s">
        <v>68</v>
      </c>
      <c r="C41" s="24">
        <v>1.980334533813773E-4</v>
      </c>
      <c r="D41" s="24">
        <v>2.7623514817215098E-4</v>
      </c>
      <c r="E41" s="24">
        <v>2.6683796332759431E-4</v>
      </c>
      <c r="F41" s="24">
        <v>2.6292468371540227E-4</v>
      </c>
      <c r="G41" s="24">
        <v>2.5329931023594188E-4</v>
      </c>
      <c r="H41" s="24">
        <v>2.4402631072650911E-4</v>
      </c>
      <c r="I41" s="24">
        <v>2.4793796023069796E-4</v>
      </c>
      <c r="J41" s="24">
        <v>3.4128893070847831E-4</v>
      </c>
      <c r="K41" s="24">
        <v>4.9373913766518512E-4</v>
      </c>
      <c r="L41" s="24">
        <v>4.7566390967860949E-4</v>
      </c>
      <c r="M41" s="24">
        <v>4.5948240014692307E-4</v>
      </c>
      <c r="N41" s="24">
        <v>4.4142926206303069E-4</v>
      </c>
      <c r="O41" s="24">
        <v>4.2526903909697976E-4</v>
      </c>
      <c r="P41" s="24">
        <v>4.0970042350442265E-4</v>
      </c>
      <c r="Q41" s="24">
        <v>3.957629118009342E-4</v>
      </c>
      <c r="R41" s="24">
        <v>3.8021332275695551E-4</v>
      </c>
      <c r="S41" s="24">
        <v>4.2405402692170834E-4</v>
      </c>
      <c r="T41" s="24">
        <v>4.0852989154228225E-4</v>
      </c>
      <c r="U41" s="24">
        <v>3.9463219991704045E-4</v>
      </c>
      <c r="V41" s="24">
        <v>4.0001603734480211E-4</v>
      </c>
      <c r="W41" s="24">
        <v>4.1340461568552175E-4</v>
      </c>
      <c r="X41" s="24">
        <v>24176.605983066402</v>
      </c>
      <c r="Y41" s="24">
        <v>25463.751750433024</v>
      </c>
      <c r="Z41" s="24">
        <v>24463.276835150093</v>
      </c>
      <c r="AA41" s="24">
        <v>33691.52400583573</v>
      </c>
      <c r="AB41" s="24">
        <v>61189.0713751203</v>
      </c>
      <c r="AC41" s="24">
        <v>59107.493316376123</v>
      </c>
      <c r="AD41" s="24">
        <v>56785.150309784156</v>
      </c>
      <c r="AE41" s="24">
        <v>70329.146598157386</v>
      </c>
    </row>
    <row r="42" spans="1:31" x14ac:dyDescent="0.35">
      <c r="A42" s="28" t="s">
        <v>131</v>
      </c>
      <c r="B42" s="28" t="s">
        <v>36</v>
      </c>
      <c r="C42" s="24">
        <v>1.75775492076408E-4</v>
      </c>
      <c r="D42" s="24">
        <v>1.6934055133268201E-4</v>
      </c>
      <c r="E42" s="24">
        <v>1.6357979107794199E-4</v>
      </c>
      <c r="F42" s="24">
        <v>1.5715271453459699E-4</v>
      </c>
      <c r="G42" s="24">
        <v>1.5139953248515501E-4</v>
      </c>
      <c r="H42" s="24">
        <v>1.4585696788379298E-4</v>
      </c>
      <c r="I42" s="24">
        <v>1.8296980539672401E-4</v>
      </c>
      <c r="J42" s="24">
        <v>3.0285058736341503E-4</v>
      </c>
      <c r="K42" s="24">
        <v>2.9176357198450799E-4</v>
      </c>
      <c r="L42" s="24">
        <v>2.8108243962231402E-4</v>
      </c>
      <c r="M42" s="24">
        <v>2.7152035579928199E-4</v>
      </c>
      <c r="N42" s="24">
        <v>3.25675245937798E-4</v>
      </c>
      <c r="O42" s="24">
        <v>3.8661358663522299E-4</v>
      </c>
      <c r="P42" s="24">
        <v>3.7246010316987501E-4</v>
      </c>
      <c r="Q42" s="24">
        <v>3.5978946201551797E-4</v>
      </c>
      <c r="R42" s="24">
        <v>3.4565327565273601E-4</v>
      </c>
      <c r="S42" s="24">
        <v>11231.638160089</v>
      </c>
      <c r="T42" s="24">
        <v>10820.460667929099</v>
      </c>
      <c r="U42" s="24">
        <v>10452.3617142927</v>
      </c>
      <c r="V42" s="24">
        <v>12632.039654651</v>
      </c>
      <c r="W42" s="24">
        <v>32641.2648147121</v>
      </c>
      <c r="X42" s="24">
        <v>42127.245291161496</v>
      </c>
      <c r="Y42" s="24">
        <v>40694.127553548205</v>
      </c>
      <c r="Z42" s="24">
        <v>55569.485984167703</v>
      </c>
      <c r="AA42" s="24">
        <v>53535.150336784303</v>
      </c>
      <c r="AB42" s="24">
        <v>51575.289412227699</v>
      </c>
      <c r="AC42" s="24">
        <v>49820.760574261301</v>
      </c>
      <c r="AD42" s="24">
        <v>47863.294744269697</v>
      </c>
      <c r="AE42" s="24">
        <v>56142.506509482897</v>
      </c>
    </row>
    <row r="43" spans="1:31" x14ac:dyDescent="0.35">
      <c r="A43" s="28" t="s">
        <v>131</v>
      </c>
      <c r="B43" s="28" t="s">
        <v>73</v>
      </c>
      <c r="C43" s="24">
        <v>0</v>
      </c>
      <c r="D43" s="24">
        <v>0</v>
      </c>
      <c r="E43" s="24">
        <v>2.1454264880883301E-4</v>
      </c>
      <c r="F43" s="24">
        <v>2.5141570872356199E-4</v>
      </c>
      <c r="G43" s="24">
        <v>2.4221166572207999E-4</v>
      </c>
      <c r="H43" s="24">
        <v>2.7131934896481403E-4</v>
      </c>
      <c r="I43" s="24">
        <v>2.6208939364957601E-4</v>
      </c>
      <c r="J43" s="24">
        <v>3.5514461815200099E-4</v>
      </c>
      <c r="K43" s="24">
        <v>3.4214317781316398E-4</v>
      </c>
      <c r="L43" s="24">
        <v>3.2961770541032996E-4</v>
      </c>
      <c r="M43" s="24">
        <v>3.18404510687372E-4</v>
      </c>
      <c r="N43" s="24">
        <v>3.9253347983123001E-4</v>
      </c>
      <c r="O43" s="24">
        <v>3.9705627273093605E-4</v>
      </c>
      <c r="P43" s="24">
        <v>3.8252049441072798E-4</v>
      </c>
      <c r="Q43" s="24">
        <v>3.69507610943166E-4</v>
      </c>
      <c r="R43" s="24">
        <v>3.5498959693158901E-4</v>
      </c>
      <c r="S43" s="24">
        <v>1.16280457192918E-2</v>
      </c>
      <c r="T43" s="24">
        <v>1.12023561974759E-2</v>
      </c>
      <c r="U43" s="24">
        <v>1.0821265620918799E-2</v>
      </c>
      <c r="V43" s="24">
        <v>1.03960963381901E-2</v>
      </c>
      <c r="W43" s="24">
        <v>5339.1552423796202</v>
      </c>
      <c r="X43" s="24">
        <v>28130.246374131901</v>
      </c>
      <c r="Y43" s="24">
        <v>27173.289496450598</v>
      </c>
      <c r="Z43" s="24">
        <v>26105.6465414296</v>
      </c>
      <c r="AA43" s="24">
        <v>59317.150502805205</v>
      </c>
      <c r="AB43" s="24">
        <v>125380.70602441201</v>
      </c>
      <c r="AC43" s="24">
        <v>121115.40641193099</v>
      </c>
      <c r="AD43" s="24">
        <v>116356.762434833</v>
      </c>
      <c r="AE43" s="24">
        <v>112097.073768598</v>
      </c>
    </row>
    <row r="44" spans="1:31" x14ac:dyDescent="0.35">
      <c r="A44" s="28" t="s">
        <v>131</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c r="AB44" s="24">
        <v>0</v>
      </c>
      <c r="AC44" s="24">
        <v>0</v>
      </c>
      <c r="AD44" s="24">
        <v>0</v>
      </c>
      <c r="AE44" s="24">
        <v>0</v>
      </c>
    </row>
    <row r="45" spans="1:31" x14ac:dyDescent="0.35">
      <c r="A45" s="31" t="s">
        <v>138</v>
      </c>
      <c r="B45" s="31"/>
      <c r="C45" s="32">
        <v>3.5762377369378219E-3</v>
      </c>
      <c r="D45" s="32">
        <v>3.5613899804562837E-3</v>
      </c>
      <c r="E45" s="32">
        <v>3.5068824299136865E-3</v>
      </c>
      <c r="F45" s="32">
        <v>58185.24131019965</v>
      </c>
      <c r="G45" s="32">
        <v>56055.146125344399</v>
      </c>
      <c r="H45" s="32">
        <v>54003.088424824011</v>
      </c>
      <c r="I45" s="32">
        <v>96169.127736644441</v>
      </c>
      <c r="J45" s="32">
        <v>107665.28667906063</v>
      </c>
      <c r="K45" s="32">
        <v>103723.78321484828</v>
      </c>
      <c r="L45" s="32">
        <v>99926.573542339174</v>
      </c>
      <c r="M45" s="32">
        <v>96527.192657342806</v>
      </c>
      <c r="N45" s="32">
        <v>92734.623589765222</v>
      </c>
      <c r="O45" s="32">
        <v>89339.714546174509</v>
      </c>
      <c r="P45" s="32">
        <v>86069.08925948161</v>
      </c>
      <c r="Q45" s="32">
        <v>83141.123189537568</v>
      </c>
      <c r="R45" s="32">
        <v>79874.494964145881</v>
      </c>
      <c r="S45" s="32">
        <v>172559.69720139791</v>
      </c>
      <c r="T45" s="32">
        <v>166242.48304867896</v>
      </c>
      <c r="U45" s="32">
        <v>160587.11533639961</v>
      </c>
      <c r="V45" s="32">
        <v>156097.776373061</v>
      </c>
      <c r="W45" s="32">
        <v>163009.25984831352</v>
      </c>
      <c r="X45" s="32">
        <v>215836.07606951325</v>
      </c>
      <c r="Y45" s="32">
        <v>234616.40504146597</v>
      </c>
      <c r="Z45" s="32">
        <v>225398.28842920388</v>
      </c>
      <c r="AA45" s="32">
        <v>237904.11538034293</v>
      </c>
      <c r="AB45" s="32">
        <v>306678.15182505973</v>
      </c>
      <c r="AC45" s="32">
        <v>296245.33285830793</v>
      </c>
      <c r="AD45" s="32">
        <v>299392.3661091465</v>
      </c>
      <c r="AE45" s="32">
        <v>297716.8955512204</v>
      </c>
    </row>
    <row r="47" spans="1:3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x14ac:dyDescent="0.35">
      <c r="A49" s="28" t="s">
        <v>132</v>
      </c>
      <c r="B49" s="28" t="s">
        <v>71</v>
      </c>
      <c r="C49" s="24">
        <v>0</v>
      </c>
      <c r="D49" s="24">
        <v>0</v>
      </c>
      <c r="E49" s="24">
        <v>0</v>
      </c>
      <c r="F49" s="24">
        <v>0</v>
      </c>
      <c r="G49" s="24">
        <v>0</v>
      </c>
      <c r="H49" s="24">
        <v>0</v>
      </c>
      <c r="I49" s="24">
        <v>0</v>
      </c>
      <c r="J49" s="24">
        <v>0</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0</v>
      </c>
      <c r="AB49" s="24">
        <v>0</v>
      </c>
      <c r="AC49" s="24">
        <v>0</v>
      </c>
      <c r="AD49" s="24">
        <v>0</v>
      </c>
      <c r="AE49" s="24">
        <v>0</v>
      </c>
    </row>
    <row r="50" spans="1:31" x14ac:dyDescent="0.35">
      <c r="A50" s="28" t="s">
        <v>132</v>
      </c>
      <c r="B50" s="28" t="s">
        <v>20</v>
      </c>
      <c r="C50" s="24">
        <v>2.8330939070066399E-5</v>
      </c>
      <c r="D50" s="24">
        <v>2.7293775629495701E-5</v>
      </c>
      <c r="E50" s="24">
        <v>2.6365274472443901E-5</v>
      </c>
      <c r="F50" s="24">
        <v>2.5329378558871198E-5</v>
      </c>
      <c r="G50" s="24">
        <v>2.44020988330328E-5</v>
      </c>
      <c r="H50" s="24">
        <v>2.35087657627727E-5</v>
      </c>
      <c r="I50" s="24">
        <v>2.2709026052594698E-5</v>
      </c>
      <c r="J50" s="24">
        <v>2.1816784732911697E-5</v>
      </c>
      <c r="K50" s="24">
        <v>2.1018097069936102E-5</v>
      </c>
      <c r="L50" s="24">
        <v>2.0248648453446799E-5</v>
      </c>
      <c r="M50" s="24">
        <v>1.9559813981698498E-5</v>
      </c>
      <c r="N50" s="24">
        <v>1.87913057154538E-5</v>
      </c>
      <c r="O50" s="24">
        <v>1.8103377396507003E-5</v>
      </c>
      <c r="P50" s="24">
        <v>1.7440633350498599E-5</v>
      </c>
      <c r="Q50" s="24">
        <v>1.6847324148229302E-5</v>
      </c>
      <c r="R50" s="24">
        <v>1.6185390047826697E-5</v>
      </c>
      <c r="S50" s="24">
        <v>2.44331202433201E-5</v>
      </c>
      <c r="T50" s="24">
        <v>2.3538651514529803E-5</v>
      </c>
      <c r="U50" s="24">
        <v>2.8793870941144901E-5</v>
      </c>
      <c r="V50" s="24">
        <v>2.7662555078112801E-5</v>
      </c>
      <c r="W50" s="24">
        <v>2.66498604149096E-5</v>
      </c>
      <c r="X50" s="24">
        <v>2.5674239350944899E-5</v>
      </c>
      <c r="Y50" s="24">
        <v>3.0606064132740302E-5</v>
      </c>
      <c r="Z50" s="24">
        <v>2.9403546905059403E-5</v>
      </c>
      <c r="AA50" s="24">
        <v>2.8327116512208198E-5</v>
      </c>
      <c r="AB50" s="24">
        <v>1.6145585347712902E-5</v>
      </c>
      <c r="AC50" s="24">
        <v>2.1080813761590398E-5</v>
      </c>
      <c r="AD50" s="24">
        <v>4.8428566511246799E-5</v>
      </c>
      <c r="AE50" s="24">
        <v>4.6655651799860402E-5</v>
      </c>
    </row>
    <row r="51" spans="1:31" x14ac:dyDescent="0.35">
      <c r="A51" s="28" t="s">
        <v>132</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c r="AB51" s="24">
        <v>0</v>
      </c>
      <c r="AC51" s="24">
        <v>0</v>
      </c>
      <c r="AD51" s="24">
        <v>0</v>
      </c>
      <c r="AE51" s="24">
        <v>0</v>
      </c>
    </row>
    <row r="52" spans="1:31" x14ac:dyDescent="0.35">
      <c r="A52" s="28" t="s">
        <v>132</v>
      </c>
      <c r="B52" s="28" t="s">
        <v>66</v>
      </c>
      <c r="C52" s="24">
        <v>1.0415308020233451E-4</v>
      </c>
      <c r="D52" s="24">
        <v>1.0034015445562589E-4</v>
      </c>
      <c r="E52" s="24">
        <v>9.6926704049368203E-5</v>
      </c>
      <c r="F52" s="24">
        <v>9.311843811435019E-5</v>
      </c>
      <c r="G52" s="24">
        <v>8.9709478057770499E-5</v>
      </c>
      <c r="H52" s="24">
        <v>8.6425316149685207E-5</v>
      </c>
      <c r="I52" s="24">
        <v>8.3485231672811392E-5</v>
      </c>
      <c r="J52" s="24">
        <v>8.0205083369257104E-5</v>
      </c>
      <c r="K52" s="24">
        <v>7.7268866535329107E-5</v>
      </c>
      <c r="L52" s="24">
        <v>7.44401412584654E-5</v>
      </c>
      <c r="M52" s="24">
        <v>7.1907777901052399E-5</v>
      </c>
      <c r="N52" s="24">
        <v>6.9082509635416008E-5</v>
      </c>
      <c r="O52" s="24">
        <v>6.6553477569111086E-5</v>
      </c>
      <c r="P52" s="24">
        <v>6.4117030488877993E-5</v>
      </c>
      <c r="Q52" s="24">
        <v>6.1935846844526695E-5</v>
      </c>
      <c r="R52" s="24">
        <v>7.3678393979593803E-5</v>
      </c>
      <c r="S52" s="24">
        <v>7.0981111817268989E-5</v>
      </c>
      <c r="T52" s="24">
        <v>6.8382574085573496E-5</v>
      </c>
      <c r="U52" s="24">
        <v>8.7686199114784502E-5</v>
      </c>
      <c r="V52" s="24">
        <v>8.7540549177219791E-5</v>
      </c>
      <c r="W52" s="24">
        <v>1.5592154206440432E-4</v>
      </c>
      <c r="X52" s="24">
        <v>1.5021343183810153E-4</v>
      </c>
      <c r="Y52" s="24">
        <v>1.4510335299962521E-4</v>
      </c>
      <c r="Z52" s="24">
        <v>2.5482487845124459E-4</v>
      </c>
      <c r="AA52" s="24">
        <v>2.454960296254476E-4</v>
      </c>
      <c r="AB52" s="24">
        <v>1.9553812658115057E-4</v>
      </c>
      <c r="AC52" s="24">
        <v>1.8888615657733178E-4</v>
      </c>
      <c r="AD52" s="24">
        <v>3482.1620489825677</v>
      </c>
      <c r="AE52" s="24">
        <v>3354.6840588455116</v>
      </c>
    </row>
    <row r="53" spans="1:31" x14ac:dyDescent="0.35">
      <c r="A53" s="28" t="s">
        <v>132</v>
      </c>
      <c r="B53" s="28" t="s">
        <v>65</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c r="AB53" s="24">
        <v>0</v>
      </c>
      <c r="AC53" s="24">
        <v>0</v>
      </c>
      <c r="AD53" s="24">
        <v>0</v>
      </c>
      <c r="AE53" s="24">
        <v>0</v>
      </c>
    </row>
    <row r="54" spans="1:31" x14ac:dyDescent="0.35">
      <c r="A54" s="28" t="s">
        <v>132</v>
      </c>
      <c r="B54" s="28" t="s">
        <v>69</v>
      </c>
      <c r="C54" s="24">
        <v>6.9478961018721989E-4</v>
      </c>
      <c r="D54" s="24">
        <v>6.6935415318410466E-4</v>
      </c>
      <c r="E54" s="24">
        <v>6.4658353639053567E-4</v>
      </c>
      <c r="F54" s="24">
        <v>7.1635427938506618E-4</v>
      </c>
      <c r="G54" s="24">
        <v>6.901293643818224E-4</v>
      </c>
      <c r="H54" s="24">
        <v>6.6486451367458359E-4</v>
      </c>
      <c r="I54" s="24">
        <v>6.4224662897407222E-4</v>
      </c>
      <c r="J54" s="24">
        <v>6.3659710415983888E-4</v>
      </c>
      <c r="K54" s="24">
        <v>6.1329200858306122E-4</v>
      </c>
      <c r="L54" s="24">
        <v>5.9084008603565107E-4</v>
      </c>
      <c r="M54" s="24">
        <v>5.7074042261921038E-4</v>
      </c>
      <c r="N54" s="24">
        <v>6.0210187942662241E-4</v>
      </c>
      <c r="O54" s="24">
        <v>5.8005961477398298E-4</v>
      </c>
      <c r="P54" s="24">
        <v>6.5621953942040048E-4</v>
      </c>
      <c r="Q54" s="24">
        <v>6.3389574626320064E-4</v>
      </c>
      <c r="R54" s="24">
        <v>7.1668760502948217E-4</v>
      </c>
      <c r="S54" s="24">
        <v>1.4585166711641917E-3</v>
      </c>
      <c r="T54" s="24">
        <v>179.0519655422581</v>
      </c>
      <c r="U54" s="24">
        <v>15413.667416068782</v>
      </c>
      <c r="V54" s="24">
        <v>21647.397651356787</v>
      </c>
      <c r="W54" s="24">
        <v>20854.911056685174</v>
      </c>
      <c r="X54" s="24">
        <v>25616.682308523428</v>
      </c>
      <c r="Y54" s="24">
        <v>51407.015731038198</v>
      </c>
      <c r="Z54" s="24">
        <v>49387.225738697882</v>
      </c>
      <c r="AA54" s="24">
        <v>96927.718393621311</v>
      </c>
      <c r="AB54" s="24">
        <v>101775.91992375722</v>
      </c>
      <c r="AC54" s="24">
        <v>178873.57419115573</v>
      </c>
      <c r="AD54" s="24">
        <v>259283.09769102302</v>
      </c>
      <c r="AE54" s="24">
        <v>269685.76286609087</v>
      </c>
    </row>
    <row r="55" spans="1:31" x14ac:dyDescent="0.35">
      <c r="A55" s="28" t="s">
        <v>132</v>
      </c>
      <c r="B55" s="28" t="s">
        <v>68</v>
      </c>
      <c r="C55" s="24">
        <v>5.5766233105998094E-5</v>
      </c>
      <c r="D55" s="24">
        <v>6.2992612956507893E-5</v>
      </c>
      <c r="E55" s="24">
        <v>6.08496806334097E-5</v>
      </c>
      <c r="F55" s="24">
        <v>9.8630949208598613E-5</v>
      </c>
      <c r="G55" s="24">
        <v>9.502018239374111E-5</v>
      </c>
      <c r="H55" s="24">
        <v>9.1541601643155499E-5</v>
      </c>
      <c r="I55" s="24">
        <v>8.8427467336570388E-5</v>
      </c>
      <c r="J55" s="24">
        <v>8.4953137791574603E-5</v>
      </c>
      <c r="K55" s="24">
        <v>8.1843100088225789E-5</v>
      </c>
      <c r="L55" s="24">
        <v>7.8846917326173799E-5</v>
      </c>
      <c r="M55" s="24">
        <v>7.6164640789533615E-5</v>
      </c>
      <c r="N55" s="24">
        <v>9.590493058660709E-5</v>
      </c>
      <c r="O55" s="24">
        <v>9.2393960211467109E-5</v>
      </c>
      <c r="P55" s="24">
        <v>8.9011522466502698E-5</v>
      </c>
      <c r="Q55" s="24">
        <v>8.5983458386142296E-5</v>
      </c>
      <c r="R55" s="24">
        <v>9.4684317970576102E-5</v>
      </c>
      <c r="S55" s="24">
        <v>1.4081493341909862E-4</v>
      </c>
      <c r="T55" s="24">
        <v>1.644888144745659E-4</v>
      </c>
      <c r="U55" s="24">
        <v>2.3913859436150569E-4</v>
      </c>
      <c r="V55" s="24">
        <v>2.434149449637313E-4</v>
      </c>
      <c r="W55" s="24">
        <v>2.3450380081914291E-4</v>
      </c>
      <c r="X55" s="24">
        <v>3.1465933457492366E-4</v>
      </c>
      <c r="Y55" s="24">
        <v>4.6602655292573203E-4</v>
      </c>
      <c r="Z55" s="24">
        <v>4.4771629401692937E-4</v>
      </c>
      <c r="AA55" s="24">
        <v>6.0934390393074345E-4</v>
      </c>
      <c r="AB55" s="24">
        <v>1.1647088107566999E-2</v>
      </c>
      <c r="AC55" s="24">
        <v>6231.5209126384125</v>
      </c>
      <c r="AD55" s="24">
        <v>39064.736220047693</v>
      </c>
      <c r="AE55" s="24">
        <v>49892.970130466543</v>
      </c>
    </row>
    <row r="56" spans="1:31" x14ac:dyDescent="0.35">
      <c r="A56" s="28" t="s">
        <v>132</v>
      </c>
      <c r="B56" s="28" t="s">
        <v>36</v>
      </c>
      <c r="C56" s="24">
        <v>1.7944140579342698E-4</v>
      </c>
      <c r="D56" s="24">
        <v>1.72872260120095E-4</v>
      </c>
      <c r="E56" s="24">
        <v>1.6699135541410802E-4</v>
      </c>
      <c r="F56" s="24">
        <v>1.60430237954237E-4</v>
      </c>
      <c r="G56" s="24">
        <v>1.54557069502013E-4</v>
      </c>
      <c r="H56" s="24">
        <v>1.4889891106353701E-4</v>
      </c>
      <c r="I56" s="24">
        <v>1.59789470238361E-4</v>
      </c>
      <c r="J56" s="24">
        <v>1.76757838597351E-4</v>
      </c>
      <c r="K56" s="24">
        <v>2.3696544395418302E-4</v>
      </c>
      <c r="L56" s="24">
        <v>2.3687682753167899E-4</v>
      </c>
      <c r="M56" s="24">
        <v>2.28818565038884E-4</v>
      </c>
      <c r="N56" s="24">
        <v>2.8326330200096001E-4</v>
      </c>
      <c r="O56" s="24">
        <v>2.7289335485010304E-4</v>
      </c>
      <c r="P56" s="24">
        <v>3.1990522352920805E-4</v>
      </c>
      <c r="Q56" s="24">
        <v>4.8755860480885E-4</v>
      </c>
      <c r="R56" s="24">
        <v>4.68402348086526E-4</v>
      </c>
      <c r="S56" s="24">
        <v>4.5125467113478999E-4</v>
      </c>
      <c r="T56" s="24">
        <v>5.1191719280905396E-4</v>
      </c>
      <c r="U56" s="24">
        <v>5386.0334296088795</v>
      </c>
      <c r="V56" s="24">
        <v>5174.4153019110599</v>
      </c>
      <c r="W56" s="24">
        <v>17492.6950287535</v>
      </c>
      <c r="X56" s="24">
        <v>16852.307369311398</v>
      </c>
      <c r="Y56" s="24">
        <v>16279.0123110775</v>
      </c>
      <c r="Z56" s="24">
        <v>27595.906896476801</v>
      </c>
      <c r="AA56" s="24">
        <v>26585.6521473619</v>
      </c>
      <c r="AB56" s="24">
        <v>25612.381675007298</v>
      </c>
      <c r="AC56" s="24">
        <v>24741.079494269401</v>
      </c>
      <c r="AD56" s="24">
        <v>47089.166570047993</v>
      </c>
      <c r="AE56" s="24">
        <v>45365.2857400988</v>
      </c>
    </row>
    <row r="57" spans="1:31" x14ac:dyDescent="0.35">
      <c r="A57" s="28" t="s">
        <v>132</v>
      </c>
      <c r="B57" s="28" t="s">
        <v>73</v>
      </c>
      <c r="C57" s="24">
        <v>0</v>
      </c>
      <c r="D57" s="24">
        <v>0</v>
      </c>
      <c r="E57" s="24">
        <v>2.2049104193488901E-4</v>
      </c>
      <c r="F57" s="24">
        <v>2.62693687315241E-4</v>
      </c>
      <c r="G57" s="24">
        <v>2.7655499767159099E-4</v>
      </c>
      <c r="H57" s="24">
        <v>2.6643063390861398E-4</v>
      </c>
      <c r="I57" s="24">
        <v>3.1546500690879598E-4</v>
      </c>
      <c r="J57" s="24">
        <v>3.0307033558180004E-4</v>
      </c>
      <c r="K57" s="24">
        <v>2.9197527547067696E-4</v>
      </c>
      <c r="L57" s="24">
        <v>2.8128639288475896E-4</v>
      </c>
      <c r="M57" s="24">
        <v>2.7171737081900299E-4</v>
      </c>
      <c r="N57" s="24">
        <v>4.0194004783556596E-4</v>
      </c>
      <c r="O57" s="24">
        <v>3.872254800662E-4</v>
      </c>
      <c r="P57" s="24">
        <v>4.91166750742714E-4</v>
      </c>
      <c r="Q57" s="24">
        <v>5.0837583160827208E-4</v>
      </c>
      <c r="R57" s="24">
        <v>4.8840166266599398E-4</v>
      </c>
      <c r="S57" s="24">
        <v>4.53450290805049E-3</v>
      </c>
      <c r="T57" s="24">
        <v>1004.28422148959</v>
      </c>
      <c r="U57" s="24">
        <v>24702.3683831987</v>
      </c>
      <c r="V57" s="24">
        <v>23731.808319791598</v>
      </c>
      <c r="W57" s="24">
        <v>22863.0138224738</v>
      </c>
      <c r="X57" s="24">
        <v>22026.0249030706</v>
      </c>
      <c r="Y57" s="24">
        <v>21276.726239325002</v>
      </c>
      <c r="Z57" s="24">
        <v>20440.760221657602</v>
      </c>
      <c r="AA57" s="24">
        <v>29138.920474288097</v>
      </c>
      <c r="AB57" s="24">
        <v>28072.177753939701</v>
      </c>
      <c r="AC57" s="24">
        <v>35867.950073290202</v>
      </c>
      <c r="AD57" s="24">
        <v>87027.548764529201</v>
      </c>
      <c r="AE57" s="24">
        <v>83841.5692360065</v>
      </c>
    </row>
    <row r="58" spans="1:31" x14ac:dyDescent="0.35">
      <c r="A58" s="28" t="s">
        <v>132</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c r="AB58" s="24">
        <v>0</v>
      </c>
      <c r="AC58" s="24">
        <v>0</v>
      </c>
      <c r="AD58" s="24">
        <v>0</v>
      </c>
      <c r="AE58" s="24">
        <v>0</v>
      </c>
    </row>
    <row r="59" spans="1:31" x14ac:dyDescent="0.35">
      <c r="A59" s="31" t="s">
        <v>138</v>
      </c>
      <c r="B59" s="31"/>
      <c r="C59" s="32">
        <v>8.8303986256561893E-4</v>
      </c>
      <c r="D59" s="32">
        <v>8.5998069622573417E-4</v>
      </c>
      <c r="E59" s="32">
        <v>8.3072519554575747E-4</v>
      </c>
      <c r="F59" s="32">
        <v>9.3343304526688617E-4</v>
      </c>
      <c r="G59" s="32">
        <v>8.992611236663668E-4</v>
      </c>
      <c r="H59" s="32">
        <v>8.6634019723019708E-4</v>
      </c>
      <c r="I59" s="32">
        <v>8.3686835403604868E-4</v>
      </c>
      <c r="J59" s="32">
        <v>8.235721100535823E-4</v>
      </c>
      <c r="K59" s="32">
        <v>7.9342207227655216E-4</v>
      </c>
      <c r="L59" s="32">
        <v>7.6437579307373708E-4</v>
      </c>
      <c r="M59" s="32">
        <v>7.3837265529149495E-4</v>
      </c>
      <c r="N59" s="32">
        <v>7.8588062536409935E-4</v>
      </c>
      <c r="O59" s="32">
        <v>7.571104299510681E-4</v>
      </c>
      <c r="P59" s="32">
        <v>8.2678872572627981E-4</v>
      </c>
      <c r="Q59" s="32">
        <v>7.9866237564209892E-4</v>
      </c>
      <c r="R59" s="32">
        <v>9.0123570702747879E-4</v>
      </c>
      <c r="S59" s="32">
        <v>1.6947458366438795E-3</v>
      </c>
      <c r="T59" s="32">
        <v>179.05222195229817</v>
      </c>
      <c r="U59" s="32">
        <v>15413.667771687447</v>
      </c>
      <c r="V59" s="32">
        <v>21647.398009974837</v>
      </c>
      <c r="W59" s="32">
        <v>20854.911473760378</v>
      </c>
      <c r="X59" s="32">
        <v>25616.682799070433</v>
      </c>
      <c r="Y59" s="32">
        <v>51407.016372774167</v>
      </c>
      <c r="Z59" s="32">
        <v>49387.226470642599</v>
      </c>
      <c r="AA59" s="32">
        <v>96927.719276788353</v>
      </c>
      <c r="AB59" s="32">
        <v>101775.93178252903</v>
      </c>
      <c r="AC59" s="32">
        <v>185105.09531376109</v>
      </c>
      <c r="AD59" s="32">
        <v>301829.99600848183</v>
      </c>
      <c r="AE59" s="32">
        <v>322933.41710205859</v>
      </c>
    </row>
    <row r="61" spans="1:3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x14ac:dyDescent="0.35">
      <c r="A64" s="28" t="s">
        <v>133</v>
      </c>
      <c r="B64" s="28" t="s">
        <v>20</v>
      </c>
      <c r="C64" s="24">
        <v>2.7577171043849999E-5</v>
      </c>
      <c r="D64" s="24">
        <v>2.6567602192979599E-5</v>
      </c>
      <c r="E64" s="24">
        <v>2.5663804575854899E-5</v>
      </c>
      <c r="F64" s="24">
        <v>2.4655469528380199E-5</v>
      </c>
      <c r="G64" s="24">
        <v>2.3752860845282901E-5</v>
      </c>
      <c r="H64" s="24">
        <v>2.28832956389633E-5</v>
      </c>
      <c r="I64" s="24">
        <v>2.2104833664102802E-5</v>
      </c>
      <c r="J64" s="24">
        <v>2.12363311614348E-5</v>
      </c>
      <c r="K64" s="24">
        <v>2.04588932431921E-5</v>
      </c>
      <c r="L64" s="24">
        <v>1.9709916442461998E-5</v>
      </c>
      <c r="M64" s="24">
        <v>1.90394089805906E-5</v>
      </c>
      <c r="N64" s="24">
        <v>1.8291347511310399E-5</v>
      </c>
      <c r="O64" s="24">
        <v>1.7621722093297001E-5</v>
      </c>
      <c r="P64" s="24">
        <v>1.6976610899846397E-5</v>
      </c>
      <c r="Q64" s="24">
        <v>1.6399087178786302E-5</v>
      </c>
      <c r="R64" s="24">
        <v>1.57547643816699E-5</v>
      </c>
      <c r="S64" s="24">
        <v>2.2645567212348302E-5</v>
      </c>
      <c r="T64" s="24">
        <v>2.1816538765901598E-5</v>
      </c>
      <c r="U64" s="24">
        <v>2.8535022919339001E-5</v>
      </c>
      <c r="V64" s="24">
        <v>2.7413877237099303E-5</v>
      </c>
      <c r="W64" s="24">
        <v>2.6410286386676201E-5</v>
      </c>
      <c r="X64" s="24">
        <v>2.5443435855265301E-5</v>
      </c>
      <c r="Y64" s="24">
        <v>3.5763082837857203E-5</v>
      </c>
      <c r="Z64" s="24">
        <v>3.4357945508176998E-5</v>
      </c>
      <c r="AA64" s="24">
        <v>3.3100140220252305E-5</v>
      </c>
      <c r="AB64" s="24">
        <v>2.1040382917368703E-5</v>
      </c>
      <c r="AC64" s="24">
        <v>2.0324614599024401E-5</v>
      </c>
      <c r="AD64" s="24">
        <v>3.4710818086991601E-5</v>
      </c>
      <c r="AE64" s="24">
        <v>3.3440094535502797E-5</v>
      </c>
    </row>
    <row r="65" spans="1:31" x14ac:dyDescent="0.35">
      <c r="A65" s="28" t="s">
        <v>133</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x14ac:dyDescent="0.35">
      <c r="A66" s="28" t="s">
        <v>133</v>
      </c>
      <c r="B66" s="28" t="s">
        <v>66</v>
      </c>
      <c r="C66" s="24">
        <v>1.0472026468918829E-4</v>
      </c>
      <c r="D66" s="24">
        <v>1.0088657496383541E-4</v>
      </c>
      <c r="E66" s="24">
        <v>9.7454535994346392E-5</v>
      </c>
      <c r="F66" s="24">
        <v>9.3625531456533701E-5</v>
      </c>
      <c r="G66" s="24">
        <v>9.0198007289736204E-5</v>
      </c>
      <c r="H66" s="24">
        <v>8.6895960882383495E-5</v>
      </c>
      <c r="I66" s="24">
        <v>8.39398656422939E-5</v>
      </c>
      <c r="J66" s="24">
        <v>8.0641854696283504E-5</v>
      </c>
      <c r="K66" s="24">
        <v>7.7689648161090603E-5</v>
      </c>
      <c r="L66" s="24">
        <v>7.4845518547730192E-5</v>
      </c>
      <c r="M66" s="24">
        <v>7.2299364746399405E-5</v>
      </c>
      <c r="N66" s="24">
        <v>6.9458710970047698E-5</v>
      </c>
      <c r="O66" s="24">
        <v>6.6915906600974908E-5</v>
      </c>
      <c r="P66" s="24">
        <v>6.4466191406306185E-5</v>
      </c>
      <c r="Q66" s="24">
        <v>6.2273129730852503E-5</v>
      </c>
      <c r="R66" s="24">
        <v>8.3909766304812695E-5</v>
      </c>
      <c r="S66" s="24">
        <v>8.0837925244304687E-5</v>
      </c>
      <c r="T66" s="24">
        <v>7.7878540789464413E-5</v>
      </c>
      <c r="U66" s="24">
        <v>9.9870952460484402E-5</v>
      </c>
      <c r="V66" s="24">
        <v>1.086805444848416E-4</v>
      </c>
      <c r="W66" s="24">
        <v>1.9661377226512869E-4</v>
      </c>
      <c r="X66" s="24">
        <v>1.894159657963152E-4</v>
      </c>
      <c r="Y66" s="24">
        <v>2.3149102444525711E-4</v>
      </c>
      <c r="Z66" s="24">
        <v>1819.6683380258605</v>
      </c>
      <c r="AA66" s="24">
        <v>1753.0523508361371</v>
      </c>
      <c r="AB66" s="24">
        <v>1688.8750579390401</v>
      </c>
      <c r="AC66" s="24">
        <v>1631.421575991388</v>
      </c>
      <c r="AD66" s="24">
        <v>5245.5720323301621</v>
      </c>
      <c r="AE66" s="24">
        <v>5053.5376093497671</v>
      </c>
    </row>
    <row r="67" spans="1:3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x14ac:dyDescent="0.35">
      <c r="A68" s="28" t="s">
        <v>133</v>
      </c>
      <c r="B68" s="28" t="s">
        <v>69</v>
      </c>
      <c r="C68" s="24">
        <v>1.2174607141539288E-3</v>
      </c>
      <c r="D68" s="24">
        <v>1.1728908628006538E-3</v>
      </c>
      <c r="E68" s="24">
        <v>1.4101578512838034E-3</v>
      </c>
      <c r="F68" s="24">
        <v>1.354752520413303E-3</v>
      </c>
      <c r="G68" s="24">
        <v>1.3051565722621086E-3</v>
      </c>
      <c r="H68" s="24">
        <v>1.2573762753357335E-3</v>
      </c>
      <c r="I68" s="24">
        <v>1.2146018588406735E-3</v>
      </c>
      <c r="J68" s="24">
        <v>1.2598402155535658E-3</v>
      </c>
      <c r="K68" s="24">
        <v>1.213718898879195E-3</v>
      </c>
      <c r="L68" s="24">
        <v>1.1692860311251837E-3</v>
      </c>
      <c r="M68" s="24">
        <v>1.1295083379411377E-3</v>
      </c>
      <c r="N68" s="24">
        <v>1.2744815544911208E-3</v>
      </c>
      <c r="O68" s="24">
        <v>1.2278242350591466E-3</v>
      </c>
      <c r="P68" s="24">
        <v>1.3562805559282668E-3</v>
      </c>
      <c r="Q68" s="24">
        <v>1.3101415357149764E-3</v>
      </c>
      <c r="R68" s="24">
        <v>2.3364601933273973E-3</v>
      </c>
      <c r="S68" s="24">
        <v>54733.893916500761</v>
      </c>
      <c r="T68" s="24">
        <v>92190.688602412774</v>
      </c>
      <c r="U68" s="24">
        <v>111960.75450718413</v>
      </c>
      <c r="V68" s="24">
        <v>107561.7983054658</v>
      </c>
      <c r="W68" s="24">
        <v>103624.08326790325</v>
      </c>
      <c r="X68" s="24">
        <v>108375.83658827747</v>
      </c>
      <c r="Y68" s="24">
        <v>104689.02223201796</v>
      </c>
      <c r="Z68" s="24">
        <v>102344.24295380845</v>
      </c>
      <c r="AA68" s="24">
        <v>98597.536724788413</v>
      </c>
      <c r="AB68" s="24">
        <v>100717.89780676323</v>
      </c>
      <c r="AC68" s="24">
        <v>99902.015727923106</v>
      </c>
      <c r="AD68" s="24">
        <v>100614.71559294949</v>
      </c>
      <c r="AE68" s="24">
        <v>98745.050081924055</v>
      </c>
    </row>
    <row r="69" spans="1:31" x14ac:dyDescent="0.35">
      <c r="A69" s="28" t="s">
        <v>133</v>
      </c>
      <c r="B69" s="28" t="s">
        <v>68</v>
      </c>
      <c r="C69" s="24">
        <v>1.803457768765573E-4</v>
      </c>
      <c r="D69" s="24">
        <v>2.3438411401991487E-4</v>
      </c>
      <c r="E69" s="24">
        <v>2.33845135448101E-4</v>
      </c>
      <c r="F69" s="24">
        <v>2.2465732211914387E-4</v>
      </c>
      <c r="G69" s="24">
        <v>2.1643287320192886E-4</v>
      </c>
      <c r="H69" s="24">
        <v>2.0850951200067987E-4</v>
      </c>
      <c r="I69" s="24">
        <v>2.0141627119086932E-4</v>
      </c>
      <c r="J69" s="24">
        <v>1.9350259320235718E-4</v>
      </c>
      <c r="K69" s="24">
        <v>1.8641868345871032E-4</v>
      </c>
      <c r="L69" s="24">
        <v>1.795941075897451E-4</v>
      </c>
      <c r="M69" s="24">
        <v>1.7348453378213441E-4</v>
      </c>
      <c r="N69" s="24">
        <v>2.4030353523215052E-4</v>
      </c>
      <c r="O69" s="24">
        <v>2.315062962572514E-4</v>
      </c>
      <c r="P69" s="24">
        <v>2.4590075334111731E-4</v>
      </c>
      <c r="Q69" s="24">
        <v>2.3753550783252569E-4</v>
      </c>
      <c r="R69" s="24">
        <v>2.6199120902646518E-4</v>
      </c>
      <c r="S69" s="24">
        <v>5.9585081064934277E-4</v>
      </c>
      <c r="T69" s="24">
        <v>6.0187101406892292E-4</v>
      </c>
      <c r="U69" s="24">
        <v>7.8931639397207271E-4</v>
      </c>
      <c r="V69" s="24">
        <v>1.6626131306560709E-3</v>
      </c>
      <c r="W69" s="24">
        <v>1.6017467558894394E-3</v>
      </c>
      <c r="X69" s="24">
        <v>1055.3768682620512</v>
      </c>
      <c r="Y69" s="24">
        <v>8999.1696233971397</v>
      </c>
      <c r="Z69" s="24">
        <v>8645.5907881694711</v>
      </c>
      <c r="AA69" s="24">
        <v>11484.295278763315</v>
      </c>
      <c r="AB69" s="24">
        <v>11063.868232164466</v>
      </c>
      <c r="AC69" s="24">
        <v>17966.900234811928</v>
      </c>
      <c r="AD69" s="24">
        <v>20534.580326204774</v>
      </c>
      <c r="AE69" s="24">
        <v>19782.832740128644</v>
      </c>
    </row>
    <row r="70" spans="1:31" x14ac:dyDescent="0.35">
      <c r="A70" s="28" t="s">
        <v>133</v>
      </c>
      <c r="B70" s="28" t="s">
        <v>36</v>
      </c>
      <c r="C70" s="24">
        <v>1.90940849165031E-4</v>
      </c>
      <c r="D70" s="24">
        <v>1.8395072195549099E-4</v>
      </c>
      <c r="E70" s="24">
        <v>1.7769294140894E-4</v>
      </c>
      <c r="F70" s="24">
        <v>1.70711356898276E-4</v>
      </c>
      <c r="G70" s="24">
        <v>1.6446180838076198E-4</v>
      </c>
      <c r="H70" s="24">
        <v>1.5844104872289E-4</v>
      </c>
      <c r="I70" s="24">
        <v>1.69333086031364E-4</v>
      </c>
      <c r="J70" s="24">
        <v>1.8416460569611201E-4</v>
      </c>
      <c r="K70" s="24">
        <v>2.60000979478644E-4</v>
      </c>
      <c r="L70" s="24">
        <v>2.50482639484304E-4</v>
      </c>
      <c r="M70" s="24">
        <v>2.4196152376401299E-4</v>
      </c>
      <c r="N70" s="24">
        <v>3.0210769718518499E-4</v>
      </c>
      <c r="O70" s="24">
        <v>2.9104787817034201E-4</v>
      </c>
      <c r="P70" s="24">
        <v>3.4281867422517596E-4</v>
      </c>
      <c r="Q70" s="24">
        <v>4.8866523721081002E-4</v>
      </c>
      <c r="R70" s="24">
        <v>1.67748997471396E-3</v>
      </c>
      <c r="S70" s="24">
        <v>1.61607897561526E-3</v>
      </c>
      <c r="T70" s="24">
        <v>1.5569161633118E-3</v>
      </c>
      <c r="U70" s="24">
        <v>3.5859322417052903E-3</v>
      </c>
      <c r="V70" s="24">
        <v>3.4721947022672401E-3</v>
      </c>
      <c r="W70" s="24">
        <v>22473.490727074499</v>
      </c>
      <c r="X70" s="24">
        <v>21650.7618049417</v>
      </c>
      <c r="Y70" s="24">
        <v>20914.229136840702</v>
      </c>
      <c r="Z70" s="24">
        <v>26967.329585352101</v>
      </c>
      <c r="AA70" s="24">
        <v>25980.086336316999</v>
      </c>
      <c r="AB70" s="24">
        <v>25028.9849392098</v>
      </c>
      <c r="AC70" s="24">
        <v>24177.5292079828</v>
      </c>
      <c r="AD70" s="24">
        <v>23227.590150775599</v>
      </c>
      <c r="AE70" s="24">
        <v>22377.2544677107</v>
      </c>
    </row>
    <row r="71" spans="1:31" x14ac:dyDescent="0.35">
      <c r="A71" s="28" t="s">
        <v>133</v>
      </c>
      <c r="B71" s="28" t="s">
        <v>73</v>
      </c>
      <c r="C71" s="24">
        <v>0</v>
      </c>
      <c r="D71" s="24">
        <v>0</v>
      </c>
      <c r="E71" s="24">
        <v>2.77720604041209E-4</v>
      </c>
      <c r="F71" s="24">
        <v>2.6680891642946405E-4</v>
      </c>
      <c r="G71" s="24">
        <v>2.5704134561034802E-4</v>
      </c>
      <c r="H71" s="24">
        <v>2.4763135444405402E-4</v>
      </c>
      <c r="I71" s="24">
        <v>2.39207235984051E-4</v>
      </c>
      <c r="J71" s="24">
        <v>2.29808744854673E-4</v>
      </c>
      <c r="K71" s="24">
        <v>2.2139570821309702E-4</v>
      </c>
      <c r="L71" s="24">
        <v>2.1329066326947598E-4</v>
      </c>
      <c r="M71" s="24">
        <v>2.0603477348997502E-4</v>
      </c>
      <c r="N71" s="24">
        <v>2.6905423017939601E-4</v>
      </c>
      <c r="O71" s="24">
        <v>2.5920446097891695E-4</v>
      </c>
      <c r="P71" s="24">
        <v>2.8166710896789898E-4</v>
      </c>
      <c r="Q71" s="24">
        <v>3.0370902139023696E-4</v>
      </c>
      <c r="R71" s="24">
        <v>4.8961963775218402E-4</v>
      </c>
      <c r="S71" s="24">
        <v>4.71695219969698E-4</v>
      </c>
      <c r="T71" s="24">
        <v>4.5442699472539501E-4</v>
      </c>
      <c r="U71" s="24">
        <v>4.9365053798789804E-4</v>
      </c>
      <c r="V71" s="24">
        <v>4.7425492822214099E-4</v>
      </c>
      <c r="W71" s="24">
        <v>5.4755711149401601E-4</v>
      </c>
      <c r="X71" s="24">
        <v>5.2751166872695601E-4</v>
      </c>
      <c r="Y71" s="24">
        <v>5.0956636129055903E-4</v>
      </c>
      <c r="Z71" s="24">
        <v>5.8626003228030897E-4</v>
      </c>
      <c r="AA71" s="24">
        <v>6.5430723188259095E-4</v>
      </c>
      <c r="AB71" s="24">
        <v>6.3035378868286798E-4</v>
      </c>
      <c r="AC71" s="24">
        <v>6.0890991700717498E-4</v>
      </c>
      <c r="AD71" s="24">
        <v>5.8498574753111502E-4</v>
      </c>
      <c r="AE71" s="24">
        <v>5.6357008499011401E-4</v>
      </c>
    </row>
    <row r="72" spans="1:31" x14ac:dyDescent="0.35">
      <c r="A72" s="28" t="s">
        <v>133</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c r="AB72" s="24">
        <v>0</v>
      </c>
      <c r="AC72" s="24">
        <v>0</v>
      </c>
      <c r="AD72" s="24">
        <v>0</v>
      </c>
      <c r="AE72" s="24">
        <v>0</v>
      </c>
    </row>
    <row r="73" spans="1:31" x14ac:dyDescent="0.35">
      <c r="A73" s="31" t="s">
        <v>138</v>
      </c>
      <c r="B73" s="31"/>
      <c r="C73" s="32">
        <v>1.5301039267635245E-3</v>
      </c>
      <c r="D73" s="32">
        <v>1.5347291539773837E-3</v>
      </c>
      <c r="E73" s="32">
        <v>1.7671213273021057E-3</v>
      </c>
      <c r="F73" s="32">
        <v>1.697690843517361E-3</v>
      </c>
      <c r="G73" s="32">
        <v>1.6355403135990567E-3</v>
      </c>
      <c r="H73" s="32">
        <v>1.5756650438577603E-3</v>
      </c>
      <c r="I73" s="32">
        <v>1.5220628293379395E-3</v>
      </c>
      <c r="J73" s="32">
        <v>1.5552209946136412E-3</v>
      </c>
      <c r="K73" s="32">
        <v>1.4982861237421879E-3</v>
      </c>
      <c r="L73" s="32">
        <v>1.443435573705121E-3</v>
      </c>
      <c r="M73" s="32">
        <v>1.3943316454502622E-3</v>
      </c>
      <c r="N73" s="32">
        <v>1.6025351482046295E-3</v>
      </c>
      <c r="O73" s="32">
        <v>1.54386816001067E-3</v>
      </c>
      <c r="P73" s="32">
        <v>1.6836241115755369E-3</v>
      </c>
      <c r="Q73" s="32">
        <v>1.6263492604571409E-3</v>
      </c>
      <c r="R73" s="32">
        <v>2.6981159330403451E-3</v>
      </c>
      <c r="S73" s="32">
        <v>54733.894615835066</v>
      </c>
      <c r="T73" s="32">
        <v>92190.68930397887</v>
      </c>
      <c r="U73" s="32">
        <v>111960.7554249065</v>
      </c>
      <c r="V73" s="32">
        <v>107561.80010417334</v>
      </c>
      <c r="W73" s="32">
        <v>103624.08509267407</v>
      </c>
      <c r="X73" s="32">
        <v>109431.21367139893</v>
      </c>
      <c r="Y73" s="32">
        <v>113688.19212266921</v>
      </c>
      <c r="Z73" s="32">
        <v>112809.50211436173</v>
      </c>
      <c r="AA73" s="32">
        <v>111834.884387488</v>
      </c>
      <c r="AB73" s="32">
        <v>113470.64111790713</v>
      </c>
      <c r="AC73" s="32">
        <v>119500.33755905104</v>
      </c>
      <c r="AD73" s="32">
        <v>126394.86798619524</v>
      </c>
      <c r="AE73" s="32">
        <v>123581.42046484255</v>
      </c>
    </row>
    <row r="75" spans="1:3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x14ac:dyDescent="0.35">
      <c r="A78" s="28" t="s">
        <v>134</v>
      </c>
      <c r="B78" s="28" t="s">
        <v>20</v>
      </c>
      <c r="C78" s="24">
        <v>2.4542905776892699E-5</v>
      </c>
      <c r="D78" s="24">
        <v>2.3644417924647098E-5</v>
      </c>
      <c r="E78" s="24">
        <v>2.28400634923813E-5</v>
      </c>
      <c r="F78" s="24">
        <v>2.19426736904194E-5</v>
      </c>
      <c r="G78" s="24">
        <v>2.1139377375962902E-5</v>
      </c>
      <c r="H78" s="24">
        <v>2.0365488825479198E-5</v>
      </c>
      <c r="I78" s="24">
        <v>1.9672679585926799E-5</v>
      </c>
      <c r="J78" s="24">
        <v>1.8899736811771901E-5</v>
      </c>
      <c r="K78" s="24">
        <v>1.8207838953776499E-5</v>
      </c>
      <c r="L78" s="24">
        <v>1.7541270689027102E-5</v>
      </c>
      <c r="M78" s="24">
        <v>1.6944537926509599E-5</v>
      </c>
      <c r="N78" s="24">
        <v>1.62787842809788E-5</v>
      </c>
      <c r="O78" s="24">
        <v>1.5682836512660498E-5</v>
      </c>
      <c r="P78" s="24">
        <v>1.5108705713990099E-5</v>
      </c>
      <c r="Q78" s="24">
        <v>1.45947258627806E-5</v>
      </c>
      <c r="R78" s="24">
        <v>1.40212967146498E-5</v>
      </c>
      <c r="S78" s="24">
        <v>1.3507992997259299E-5</v>
      </c>
      <c r="T78" s="24">
        <v>1.30134807448559E-5</v>
      </c>
      <c r="U78" s="24">
        <v>1.2570777906930701E-5</v>
      </c>
      <c r="V78" s="24">
        <v>1.2076870002507799E-5</v>
      </c>
      <c r="W78" s="24">
        <v>1.16347495344164E-5</v>
      </c>
      <c r="X78" s="24">
        <v>1.1208814593557299E-5</v>
      </c>
      <c r="Y78" s="24">
        <v>1.08275043101954E-5</v>
      </c>
      <c r="Z78" s="24">
        <v>1.04020899083524E-5</v>
      </c>
      <c r="AA78" s="24">
        <v>1.00212812337161E-5</v>
      </c>
      <c r="AB78" s="24">
        <v>0</v>
      </c>
      <c r="AC78" s="24">
        <v>0</v>
      </c>
      <c r="AD78" s="24">
        <v>0</v>
      </c>
      <c r="AE78" s="24">
        <v>0</v>
      </c>
    </row>
    <row r="79" spans="1:3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x14ac:dyDescent="0.35">
      <c r="A80" s="28" t="s">
        <v>134</v>
      </c>
      <c r="B80" s="28" t="s">
        <v>66</v>
      </c>
      <c r="C80" s="24">
        <v>1.018765272593245E-4</v>
      </c>
      <c r="D80" s="24">
        <v>9.8146943525288897E-5</v>
      </c>
      <c r="E80" s="24">
        <v>9.48081034959215E-5</v>
      </c>
      <c r="F80" s="24">
        <v>9.108307772053481E-5</v>
      </c>
      <c r="G80" s="24">
        <v>8.7748629891863496E-5</v>
      </c>
      <c r="H80" s="24">
        <v>8.4536252403813106E-5</v>
      </c>
      <c r="I80" s="24">
        <v>8.1660431585349992E-5</v>
      </c>
      <c r="J80" s="24">
        <v>7.8451979973429307E-5</v>
      </c>
      <c r="K80" s="24">
        <v>7.5579942259903691E-5</v>
      </c>
      <c r="L80" s="24">
        <v>7.2813046578876304E-5</v>
      </c>
      <c r="M80" s="24">
        <v>7.0336035009839509E-5</v>
      </c>
      <c r="N80" s="24">
        <v>6.7572520777520401E-5</v>
      </c>
      <c r="O80" s="24">
        <v>6.5098767685033089E-5</v>
      </c>
      <c r="P80" s="24">
        <v>6.2715575878289904E-5</v>
      </c>
      <c r="Q80" s="24">
        <v>6.0582068020724202E-5</v>
      </c>
      <c r="R80" s="24">
        <v>5.8201788734648802E-5</v>
      </c>
      <c r="S80" s="24">
        <v>5.6071087478961303E-5</v>
      </c>
      <c r="T80" s="24">
        <v>5.4018388771643598E-5</v>
      </c>
      <c r="U80" s="24">
        <v>5.2180748675330097E-5</v>
      </c>
      <c r="V80" s="24">
        <v>5.0130558590018E-5</v>
      </c>
      <c r="W80" s="24">
        <v>4.8295335885385204E-5</v>
      </c>
      <c r="X80" s="24">
        <v>4.6527298595603697E-5</v>
      </c>
      <c r="Y80" s="24">
        <v>4.4944496305186004E-5</v>
      </c>
      <c r="Z80" s="24">
        <v>4.3178619750068599E-5</v>
      </c>
      <c r="AA80" s="24">
        <v>4.1597899615507598E-5</v>
      </c>
      <c r="AB80" s="24">
        <v>0</v>
      </c>
      <c r="AC80" s="24">
        <v>0</v>
      </c>
      <c r="AD80" s="24">
        <v>0</v>
      </c>
      <c r="AE80" s="24">
        <v>0</v>
      </c>
    </row>
    <row r="81" spans="1:31" x14ac:dyDescent="0.35">
      <c r="A81" s="28" t="s">
        <v>134</v>
      </c>
      <c r="B81" s="28" t="s">
        <v>65</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c r="AB81" s="24">
        <v>0</v>
      </c>
      <c r="AC81" s="24">
        <v>0</v>
      </c>
      <c r="AD81" s="24">
        <v>0</v>
      </c>
      <c r="AE81" s="24">
        <v>0</v>
      </c>
    </row>
    <row r="82" spans="1:31" x14ac:dyDescent="0.35">
      <c r="A82" s="28" t="s">
        <v>134</v>
      </c>
      <c r="B82" s="28" t="s">
        <v>69</v>
      </c>
      <c r="C82" s="24">
        <v>5.7442813208861021E-4</v>
      </c>
      <c r="D82" s="24">
        <v>5.5339897183507333E-4</v>
      </c>
      <c r="E82" s="24">
        <v>14307.445459190276</v>
      </c>
      <c r="F82" s="24">
        <v>27390.513677693707</v>
      </c>
      <c r="G82" s="24">
        <v>39459.314550314499</v>
      </c>
      <c r="H82" s="24">
        <v>50573.380205251837</v>
      </c>
      <c r="I82" s="24">
        <v>60926.227786753043</v>
      </c>
      <c r="J82" s="24">
        <v>70070.189427422636</v>
      </c>
      <c r="K82" s="24">
        <v>78567.459116148355</v>
      </c>
      <c r="L82" s="24">
        <v>86232.225663112811</v>
      </c>
      <c r="M82" s="24">
        <v>93436.755551025315</v>
      </c>
      <c r="N82" s="24">
        <v>99468.069226833308</v>
      </c>
      <c r="O82" s="24">
        <v>105074.14665971935</v>
      </c>
      <c r="P82" s="24">
        <v>110000.70960942202</v>
      </c>
      <c r="Q82" s="24">
        <v>114637.78295132442</v>
      </c>
      <c r="R82" s="24">
        <v>118096.60797160093</v>
      </c>
      <c r="S82" s="24">
        <v>121397.14113218288</v>
      </c>
      <c r="T82" s="24">
        <v>124260.53981568551</v>
      </c>
      <c r="U82" s="24">
        <v>127294.88039486649</v>
      </c>
      <c r="V82" s="24">
        <v>129202.01009116636</v>
      </c>
      <c r="W82" s="24">
        <v>124472.07152529676</v>
      </c>
      <c r="X82" s="24">
        <v>119915.29062795831</v>
      </c>
      <c r="Y82" s="24">
        <v>115835.91782121679</v>
      </c>
      <c r="Z82" s="24">
        <v>111284.70580780314</v>
      </c>
      <c r="AA82" s="24">
        <v>107210.69936300899</v>
      </c>
      <c r="AB82" s="24">
        <v>103285.83743223973</v>
      </c>
      <c r="AC82" s="24">
        <v>99772.178462343727</v>
      </c>
      <c r="AD82" s="24">
        <v>90239.674931375805</v>
      </c>
      <c r="AE82" s="24">
        <v>81568.503130569909</v>
      </c>
    </row>
    <row r="83" spans="1:31" x14ac:dyDescent="0.35">
      <c r="A83" s="28" t="s">
        <v>134</v>
      </c>
      <c r="B83" s="28" t="s">
        <v>68</v>
      </c>
      <c r="C83" s="24">
        <v>2.2035124912350799E-5</v>
      </c>
      <c r="D83" s="24">
        <v>3.0760290703191002E-5</v>
      </c>
      <c r="E83" s="24">
        <v>4.6435672819948598E-5</v>
      </c>
      <c r="F83" s="24">
        <v>4.4611207697521905E-5</v>
      </c>
      <c r="G83" s="24">
        <v>4.2978042148397397E-5</v>
      </c>
      <c r="H83" s="24">
        <v>4.1404664931589206E-5</v>
      </c>
      <c r="I83" s="24">
        <v>4.75146086024526E-5</v>
      </c>
      <c r="J83" s="24">
        <v>4.5647751918000898E-5</v>
      </c>
      <c r="K83" s="24">
        <v>5.5749838545391501E-5</v>
      </c>
      <c r="L83" s="24">
        <v>6.8556126571346895E-5</v>
      </c>
      <c r="M83" s="24">
        <v>9.5329646445847097E-5</v>
      </c>
      <c r="N83" s="24">
        <v>9.1584129163302201E-5</v>
      </c>
      <c r="O83" s="24">
        <v>8.8231338411475603E-5</v>
      </c>
      <c r="P83" s="24">
        <v>8.5001289513813308E-5</v>
      </c>
      <c r="Q83" s="24">
        <v>8.2109648696659997E-5</v>
      </c>
      <c r="R83" s="24">
        <v>7.8883547271520091E-5</v>
      </c>
      <c r="S83" s="24">
        <v>8.8267568674013289E-5</v>
      </c>
      <c r="T83" s="24">
        <v>9.656154515985591E-5</v>
      </c>
      <c r="U83" s="24">
        <v>9.9823072876302293E-5</v>
      </c>
      <c r="V83" s="24">
        <v>1.3147688256779098E-4</v>
      </c>
      <c r="W83" s="24">
        <v>1.2666366350920998E-4</v>
      </c>
      <c r="X83" s="24">
        <v>1.2202665092323101E-4</v>
      </c>
      <c r="Y83" s="24">
        <v>1.17875452198972E-4</v>
      </c>
      <c r="Z83" s="24">
        <v>1.13244106548804E-4</v>
      </c>
      <c r="AA83" s="24">
        <v>1.09098368672554E-4</v>
      </c>
      <c r="AB83" s="24">
        <v>9.6436470774430408E-5</v>
      </c>
      <c r="AC83" s="24">
        <v>8.9396207222578204E-5</v>
      </c>
      <c r="AD83" s="24">
        <v>7.9324284708753197E-5</v>
      </c>
      <c r="AE83" s="24">
        <v>7.642031291149411E-5</v>
      </c>
    </row>
    <row r="84" spans="1:31" x14ac:dyDescent="0.35">
      <c r="A84" s="28" t="s">
        <v>134</v>
      </c>
      <c r="B84" s="28" t="s">
        <v>36</v>
      </c>
      <c r="C84" s="24">
        <v>1.7497808058958601E-4</v>
      </c>
      <c r="D84" s="24">
        <v>1.6857233217299001E-4</v>
      </c>
      <c r="E84" s="24">
        <v>1.62837705802705E-4</v>
      </c>
      <c r="F84" s="24">
        <v>1.5643978591027699E-4</v>
      </c>
      <c r="G84" s="24">
        <v>1.5071270336650499E-4</v>
      </c>
      <c r="H84" s="24">
        <v>1.4519528279760899E-4</v>
      </c>
      <c r="I84" s="24">
        <v>1.5059032534082501E-4</v>
      </c>
      <c r="J84" s="24">
        <v>1.64284366645289E-4</v>
      </c>
      <c r="K84" s="24">
        <v>2.1151319067574001E-4</v>
      </c>
      <c r="L84" s="24">
        <v>2.1367220250673998E-4</v>
      </c>
      <c r="M84" s="24">
        <v>2.0640333322494999E-4</v>
      </c>
      <c r="N84" s="24">
        <v>2.1376989749978602E-4</v>
      </c>
      <c r="O84" s="24">
        <v>2.0594402480869701E-4</v>
      </c>
      <c r="P84" s="24">
        <v>2.14742134724801E-4</v>
      </c>
      <c r="Q84" s="24">
        <v>2.1506151692812E-4</v>
      </c>
      <c r="R84" s="24">
        <v>2.1904042903976302E-4</v>
      </c>
      <c r="S84" s="24">
        <v>2.2050615460293699E-4</v>
      </c>
      <c r="T84" s="24">
        <v>2.2020512930867801E-4</v>
      </c>
      <c r="U84" s="24">
        <v>2.2526207131600901E-4</v>
      </c>
      <c r="V84" s="24">
        <v>2.3534320702367601E-4</v>
      </c>
      <c r="W84" s="24">
        <v>1.9372820557008699E-4</v>
      </c>
      <c r="X84" s="24">
        <v>1.9670603190391901E-4</v>
      </c>
      <c r="Y84" s="24">
        <v>2.0302262582597001E-4</v>
      </c>
      <c r="Z84" s="24">
        <v>2.0473831691947899E-4</v>
      </c>
      <c r="AA84" s="24">
        <v>2.0518986916965402E-4</v>
      </c>
      <c r="AB84" s="24">
        <v>2.1064023204177501E-4</v>
      </c>
      <c r="AC84" s="24">
        <v>2.1206637209433398E-4</v>
      </c>
      <c r="AD84" s="24">
        <v>2.10181939073578E-4</v>
      </c>
      <c r="AE84" s="24">
        <v>2.0793714408103202E-4</v>
      </c>
    </row>
    <row r="85" spans="1:31" x14ac:dyDescent="0.35">
      <c r="A85" s="28" t="s">
        <v>134</v>
      </c>
      <c r="B85" s="28" t="s">
        <v>73</v>
      </c>
      <c r="C85" s="24">
        <v>0</v>
      </c>
      <c r="D85" s="24">
        <v>0</v>
      </c>
      <c r="E85" s="24">
        <v>4.0511115715424203E-4</v>
      </c>
      <c r="F85" s="24">
        <v>3.8919427403294601E-4</v>
      </c>
      <c r="G85" s="24">
        <v>3.9928925239726497E-4</v>
      </c>
      <c r="H85" s="24">
        <v>4.1310542549616704E-4</v>
      </c>
      <c r="I85" s="24">
        <v>4.19855772039023E-4</v>
      </c>
      <c r="J85" s="24">
        <v>4.0335957060559202E-4</v>
      </c>
      <c r="K85" s="24">
        <v>4.0877716851237602E-4</v>
      </c>
      <c r="L85" s="24">
        <v>4.1084149376625602E-4</v>
      </c>
      <c r="M85" s="24">
        <v>4.2034892744718201E-4</v>
      </c>
      <c r="N85" s="24">
        <v>4.2107149232454698E-4</v>
      </c>
      <c r="O85" s="24">
        <v>4.25352441437936E-4</v>
      </c>
      <c r="P85" s="24">
        <v>4.2856947934468201E-4</v>
      </c>
      <c r="Q85" s="24">
        <v>4.3505039082332398E-4</v>
      </c>
      <c r="R85" s="24">
        <v>4.3659607065163697E-4</v>
      </c>
      <c r="S85" s="24">
        <v>4.3672284004519303E-4</v>
      </c>
      <c r="T85" s="24">
        <v>4.3948653479419097E-4</v>
      </c>
      <c r="U85" s="24">
        <v>4.4131344609751899E-4</v>
      </c>
      <c r="V85" s="24">
        <v>4.4334086105906603E-4</v>
      </c>
      <c r="W85" s="24">
        <v>4.4343435477378699E-4</v>
      </c>
      <c r="X85" s="24">
        <v>4.4505704225207099E-4</v>
      </c>
      <c r="Y85" s="24">
        <v>4.4931049256045897E-4</v>
      </c>
      <c r="Z85" s="24">
        <v>4.4997534440399699E-4</v>
      </c>
      <c r="AA85" s="24">
        <v>4.52571448024758E-4</v>
      </c>
      <c r="AB85" s="24">
        <v>4.5207294203271196E-4</v>
      </c>
      <c r="AC85" s="24">
        <v>4.5734401081706501E-4</v>
      </c>
      <c r="AD85" s="24">
        <v>4.5758839678111196E-4</v>
      </c>
      <c r="AE85" s="24">
        <v>4.61662872427714E-4</v>
      </c>
    </row>
    <row r="86" spans="1:31" x14ac:dyDescent="0.35">
      <c r="A86" s="28" t="s">
        <v>134</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c r="AB86" s="24">
        <v>0</v>
      </c>
      <c r="AC86" s="24">
        <v>0</v>
      </c>
      <c r="AD86" s="24">
        <v>0</v>
      </c>
      <c r="AE86" s="24">
        <v>0</v>
      </c>
    </row>
    <row r="87" spans="1:31" x14ac:dyDescent="0.35">
      <c r="A87" s="31" t="s">
        <v>138</v>
      </c>
      <c r="B87" s="31"/>
      <c r="C87" s="32">
        <v>7.2288269003717822E-4</v>
      </c>
      <c r="D87" s="32">
        <v>7.059506239882003E-4</v>
      </c>
      <c r="E87" s="32">
        <v>14307.445623274116</v>
      </c>
      <c r="F87" s="32">
        <v>27390.513835330665</v>
      </c>
      <c r="G87" s="32">
        <v>39459.314702180549</v>
      </c>
      <c r="H87" s="32">
        <v>50573.380351558248</v>
      </c>
      <c r="I87" s="32">
        <v>60926.227935600764</v>
      </c>
      <c r="J87" s="32">
        <v>70070.18957042211</v>
      </c>
      <c r="K87" s="32">
        <v>78567.459265685975</v>
      </c>
      <c r="L87" s="32">
        <v>86232.225822023247</v>
      </c>
      <c r="M87" s="32">
        <v>93436.755733635524</v>
      </c>
      <c r="N87" s="32">
        <v>99468.069402268738</v>
      </c>
      <c r="O87" s="32">
        <v>105074.14682873229</v>
      </c>
      <c r="P87" s="32">
        <v>110000.70977224759</v>
      </c>
      <c r="Q87" s="32">
        <v>114637.78310861086</v>
      </c>
      <c r="R87" s="32">
        <v>118096.60812270756</v>
      </c>
      <c r="S87" s="32">
        <v>121397.14129002953</v>
      </c>
      <c r="T87" s="32">
        <v>124260.53997927892</v>
      </c>
      <c r="U87" s="32">
        <v>127294.88055944108</v>
      </c>
      <c r="V87" s="32">
        <v>129202.01028485068</v>
      </c>
      <c r="W87" s="32">
        <v>124472.07171189052</v>
      </c>
      <c r="X87" s="32">
        <v>119915.29080772107</v>
      </c>
      <c r="Y87" s="32">
        <v>115835.91799486424</v>
      </c>
      <c r="Z87" s="32">
        <v>111284.70597462796</v>
      </c>
      <c r="AA87" s="32">
        <v>107210.69952372654</v>
      </c>
      <c r="AB87" s="32">
        <v>103285.8375286762</v>
      </c>
      <c r="AC87" s="32">
        <v>99772.17855173994</v>
      </c>
      <c r="AD87" s="32">
        <v>90239.675010700084</v>
      </c>
      <c r="AE87" s="32">
        <v>81568.503206990223</v>
      </c>
    </row>
  </sheetData>
  <sheetProtection algorithmName="SHA-512" hashValue="lDQh2szyYRk5L49Uzo4kXwDVpx2EMbNaggMt35fptBn6H7X2zvTx5zIQXCoBEl1iEY8UN7PUM3YdLZDXFNKxLA==" saltValue="Ks4Ru2UKrXH/mo6e63Rh8A=="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9D385C-F80C-4E50-BDD1-F8C0ED8A6EDB}">
  <sheetPr codeName="Sheet13">
    <tabColor rgb="FF57E188"/>
  </sheetPr>
  <dimension ref="A1:AE89"/>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149</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82</v>
      </c>
      <c r="B2" s="17" t="s">
        <v>142</v>
      </c>
    </row>
    <row r="3" spans="1:31" x14ac:dyDescent="0.35">
      <c r="B3" s="17"/>
    </row>
    <row r="4" spans="1:31" x14ac:dyDescent="0.35">
      <c r="A4" s="17" t="s">
        <v>127</v>
      </c>
      <c r="B4" s="17"/>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40</v>
      </c>
      <c r="B6" s="28" t="s">
        <v>64</v>
      </c>
      <c r="C6" s="24">
        <v>0</v>
      </c>
      <c r="D6" s="24">
        <v>0</v>
      </c>
      <c r="E6" s="24">
        <v>0</v>
      </c>
      <c r="F6" s="24">
        <v>144338.32560854242</v>
      </c>
      <c r="G6" s="24">
        <v>100254.5052679705</v>
      </c>
      <c r="H6" s="24">
        <v>35381.460250012926</v>
      </c>
      <c r="I6" s="24">
        <v>123.92031872686</v>
      </c>
      <c r="J6" s="24">
        <v>0</v>
      </c>
      <c r="K6" s="24">
        <v>23049.894454659774</v>
      </c>
      <c r="L6" s="24">
        <v>5156.6896616625618</v>
      </c>
      <c r="M6" s="24">
        <v>2641.5166517778057</v>
      </c>
      <c r="N6" s="24">
        <v>0</v>
      </c>
      <c r="O6" s="24">
        <v>0</v>
      </c>
      <c r="P6" s="24">
        <v>0</v>
      </c>
      <c r="Q6" s="24">
        <v>1584.7589614257502</v>
      </c>
      <c r="R6" s="24">
        <v>181.22665636226648</v>
      </c>
      <c r="S6" s="24">
        <v>0</v>
      </c>
      <c r="T6" s="24">
        <v>0</v>
      </c>
      <c r="U6" s="24">
        <v>0</v>
      </c>
      <c r="V6" s="24">
        <v>0</v>
      </c>
      <c r="W6" s="24">
        <v>0</v>
      </c>
      <c r="X6" s="24">
        <v>0</v>
      </c>
      <c r="Y6" s="24">
        <v>0</v>
      </c>
      <c r="Z6" s="24">
        <v>0</v>
      </c>
      <c r="AA6" s="24">
        <v>0</v>
      </c>
      <c r="AB6" s="24">
        <v>0</v>
      </c>
      <c r="AC6" s="24">
        <v>0</v>
      </c>
      <c r="AD6" s="24">
        <v>0</v>
      </c>
      <c r="AE6" s="24">
        <v>0</v>
      </c>
    </row>
    <row r="7" spans="1:31" x14ac:dyDescent="0.35">
      <c r="A7" s="28" t="s">
        <v>40</v>
      </c>
      <c r="B7" s="28" t="s">
        <v>71</v>
      </c>
      <c r="C7" s="24">
        <v>0</v>
      </c>
      <c r="D7" s="24">
        <v>0</v>
      </c>
      <c r="E7" s="24">
        <v>0</v>
      </c>
      <c r="F7" s="24">
        <v>69106.473239685351</v>
      </c>
      <c r="G7" s="24">
        <v>0</v>
      </c>
      <c r="H7" s="24">
        <v>2.0698743745862329E-5</v>
      </c>
      <c r="I7" s="24">
        <v>0</v>
      </c>
      <c r="J7" s="24">
        <v>0</v>
      </c>
      <c r="K7" s="24">
        <v>4.9031848512939604E-6</v>
      </c>
      <c r="L7" s="24">
        <v>1.3086999778393699E-6</v>
      </c>
      <c r="M7" s="24">
        <v>5.3182323060800999E-6</v>
      </c>
      <c r="N7" s="24">
        <v>0</v>
      </c>
      <c r="O7" s="24">
        <v>0</v>
      </c>
      <c r="P7" s="24">
        <v>0</v>
      </c>
      <c r="Q7" s="24">
        <v>0</v>
      </c>
      <c r="R7" s="24">
        <v>0</v>
      </c>
      <c r="S7" s="24">
        <v>0</v>
      </c>
      <c r="T7" s="24">
        <v>0</v>
      </c>
      <c r="U7" s="24">
        <v>0</v>
      </c>
      <c r="V7" s="24">
        <v>0</v>
      </c>
      <c r="W7" s="24">
        <v>0</v>
      </c>
      <c r="X7" s="24">
        <v>0</v>
      </c>
      <c r="Y7" s="24">
        <v>0</v>
      </c>
      <c r="Z7" s="24">
        <v>0</v>
      </c>
      <c r="AA7" s="24">
        <v>0</v>
      </c>
      <c r="AB7" s="24">
        <v>0</v>
      </c>
      <c r="AC7" s="24">
        <v>0</v>
      </c>
      <c r="AD7" s="24">
        <v>0</v>
      </c>
      <c r="AE7" s="24">
        <v>0</v>
      </c>
    </row>
    <row r="8" spans="1:31" x14ac:dyDescent="0.35">
      <c r="A8" s="28" t="s">
        <v>40</v>
      </c>
      <c r="B8" s="28" t="s">
        <v>20</v>
      </c>
      <c r="C8" s="24">
        <v>0</v>
      </c>
      <c r="D8" s="24">
        <v>0</v>
      </c>
      <c r="E8" s="24">
        <v>0</v>
      </c>
      <c r="F8" s="24">
        <v>0</v>
      </c>
      <c r="G8" s="24">
        <v>0</v>
      </c>
      <c r="H8" s="24">
        <v>0</v>
      </c>
      <c r="I8" s="24">
        <v>0</v>
      </c>
      <c r="J8" s="24">
        <v>0</v>
      </c>
      <c r="K8" s="24">
        <v>0</v>
      </c>
      <c r="L8" s="24">
        <v>0</v>
      </c>
      <c r="M8" s="24">
        <v>0</v>
      </c>
      <c r="N8" s="24">
        <v>0</v>
      </c>
      <c r="O8" s="24">
        <v>0</v>
      </c>
      <c r="P8" s="24">
        <v>0</v>
      </c>
      <c r="Q8" s="24">
        <v>0</v>
      </c>
      <c r="R8" s="24">
        <v>0</v>
      </c>
      <c r="S8" s="24">
        <v>0</v>
      </c>
      <c r="T8" s="24">
        <v>0</v>
      </c>
      <c r="U8" s="24">
        <v>0</v>
      </c>
      <c r="V8" s="24">
        <v>0</v>
      </c>
      <c r="W8" s="24">
        <v>0</v>
      </c>
      <c r="X8" s="24">
        <v>0</v>
      </c>
      <c r="Y8" s="24">
        <v>0</v>
      </c>
      <c r="Z8" s="24">
        <v>0</v>
      </c>
      <c r="AA8" s="24">
        <v>0</v>
      </c>
      <c r="AB8" s="24">
        <v>0</v>
      </c>
      <c r="AC8" s="24">
        <v>0</v>
      </c>
      <c r="AD8" s="24">
        <v>0</v>
      </c>
      <c r="AE8" s="24">
        <v>0</v>
      </c>
    </row>
    <row r="9" spans="1:31" x14ac:dyDescent="0.3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c r="AB9" s="24">
        <v>0</v>
      </c>
      <c r="AC9" s="24">
        <v>0</v>
      </c>
      <c r="AD9" s="24">
        <v>0</v>
      </c>
      <c r="AE9" s="24">
        <v>0</v>
      </c>
    </row>
    <row r="10" spans="1:31" x14ac:dyDescent="0.35">
      <c r="A10" s="28" t="s">
        <v>40</v>
      </c>
      <c r="B10" s="28" t="s">
        <v>66</v>
      </c>
      <c r="C10" s="24">
        <v>0</v>
      </c>
      <c r="D10" s="24">
        <v>0</v>
      </c>
      <c r="E10" s="24">
        <v>0</v>
      </c>
      <c r="F10" s="24">
        <v>0</v>
      </c>
      <c r="G10" s="24">
        <v>0</v>
      </c>
      <c r="H10" s="24">
        <v>0</v>
      </c>
      <c r="I10" s="24">
        <v>0</v>
      </c>
      <c r="J10" s="24">
        <v>0</v>
      </c>
      <c r="K10" s="24">
        <v>0</v>
      </c>
      <c r="L10" s="24">
        <v>0</v>
      </c>
      <c r="M10" s="24">
        <v>0</v>
      </c>
      <c r="N10" s="24">
        <v>0</v>
      </c>
      <c r="O10" s="24">
        <v>0</v>
      </c>
      <c r="P10" s="24">
        <v>0</v>
      </c>
      <c r="Q10" s="24">
        <v>0</v>
      </c>
      <c r="R10" s="24">
        <v>0</v>
      </c>
      <c r="S10" s="24">
        <v>0</v>
      </c>
      <c r="T10" s="24">
        <v>0</v>
      </c>
      <c r="U10" s="24">
        <v>0</v>
      </c>
      <c r="V10" s="24">
        <v>0</v>
      </c>
      <c r="W10" s="24">
        <v>0</v>
      </c>
      <c r="X10" s="24">
        <v>0</v>
      </c>
      <c r="Y10" s="24">
        <v>0</v>
      </c>
      <c r="Z10" s="24">
        <v>0</v>
      </c>
      <c r="AA10" s="24">
        <v>0</v>
      </c>
      <c r="AB10" s="24">
        <v>0</v>
      </c>
      <c r="AC10" s="24">
        <v>0</v>
      </c>
      <c r="AD10" s="24">
        <v>0</v>
      </c>
      <c r="AE10" s="24">
        <v>0</v>
      </c>
    </row>
    <row r="11" spans="1:31" x14ac:dyDescent="0.35">
      <c r="A11" s="28" t="s">
        <v>40</v>
      </c>
      <c r="B11" s="28" t="s">
        <v>65</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row>
    <row r="12" spans="1:31" x14ac:dyDescent="0.35">
      <c r="A12" s="28" t="s">
        <v>40</v>
      </c>
      <c r="B12" s="28" t="s">
        <v>69</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row>
    <row r="13" spans="1:31" x14ac:dyDescent="0.35">
      <c r="A13" s="28" t="s">
        <v>40</v>
      </c>
      <c r="B13" s="28" t="s">
        <v>68</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row>
    <row r="14" spans="1:31" x14ac:dyDescent="0.3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row>
    <row r="15" spans="1:31" x14ac:dyDescent="0.35">
      <c r="A15" s="28" t="s">
        <v>40</v>
      </c>
      <c r="B15" s="28" t="s">
        <v>73</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c r="AB15" s="24">
        <v>0</v>
      </c>
      <c r="AC15" s="24">
        <v>0</v>
      </c>
      <c r="AD15" s="24">
        <v>0</v>
      </c>
      <c r="AE15" s="24">
        <v>0</v>
      </c>
    </row>
    <row r="16" spans="1:31" x14ac:dyDescent="0.3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c r="AB16" s="24">
        <v>0</v>
      </c>
      <c r="AC16" s="24">
        <v>0</v>
      </c>
      <c r="AD16" s="24">
        <v>0</v>
      </c>
      <c r="AE16" s="24">
        <v>0</v>
      </c>
    </row>
    <row r="17" spans="1:31" x14ac:dyDescent="0.35">
      <c r="A17" s="31" t="s">
        <v>138</v>
      </c>
      <c r="B17" s="31"/>
      <c r="C17" s="32">
        <v>0</v>
      </c>
      <c r="D17" s="32">
        <v>0</v>
      </c>
      <c r="E17" s="32">
        <v>0</v>
      </c>
      <c r="F17" s="32">
        <v>213444.79884822777</v>
      </c>
      <c r="G17" s="32">
        <v>100254.5052679705</v>
      </c>
      <c r="H17" s="32">
        <v>35381.460270711672</v>
      </c>
      <c r="I17" s="32">
        <v>123.92031872686</v>
      </c>
      <c r="J17" s="32">
        <v>0</v>
      </c>
      <c r="K17" s="32">
        <v>23049.894459562958</v>
      </c>
      <c r="L17" s="32">
        <v>5156.6896629712619</v>
      </c>
      <c r="M17" s="32">
        <v>2641.5166570960382</v>
      </c>
      <c r="N17" s="32">
        <v>0</v>
      </c>
      <c r="O17" s="32">
        <v>0</v>
      </c>
      <c r="P17" s="32">
        <v>0</v>
      </c>
      <c r="Q17" s="32">
        <v>1584.7589614257502</v>
      </c>
      <c r="R17" s="32">
        <v>181.22665636226648</v>
      </c>
      <c r="S17" s="32">
        <v>0</v>
      </c>
      <c r="T17" s="32">
        <v>0</v>
      </c>
      <c r="U17" s="32">
        <v>0</v>
      </c>
      <c r="V17" s="32">
        <v>0</v>
      </c>
      <c r="W17" s="32">
        <v>0</v>
      </c>
      <c r="X17" s="32">
        <v>0</v>
      </c>
      <c r="Y17" s="32">
        <v>0</v>
      </c>
      <c r="Z17" s="32">
        <v>0</v>
      </c>
      <c r="AA17" s="32">
        <v>0</v>
      </c>
      <c r="AB17" s="32">
        <v>0</v>
      </c>
      <c r="AC17" s="32">
        <v>0</v>
      </c>
      <c r="AD17" s="32">
        <v>0</v>
      </c>
      <c r="AE17" s="32">
        <v>0</v>
      </c>
    </row>
    <row r="18" spans="1:31" x14ac:dyDescent="0.35">
      <c r="A18" s="12"/>
      <c r="B18" s="12"/>
    </row>
    <row r="19" spans="1:31"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row>
    <row r="20" spans="1:31" x14ac:dyDescent="0.35">
      <c r="A20" s="28" t="s">
        <v>130</v>
      </c>
      <c r="B20" s="28" t="s">
        <v>64</v>
      </c>
      <c r="C20" s="24">
        <v>0</v>
      </c>
      <c r="D20" s="24">
        <v>0</v>
      </c>
      <c r="E20" s="24">
        <v>0</v>
      </c>
      <c r="F20" s="24">
        <v>36323.903488322067</v>
      </c>
      <c r="G20" s="24">
        <v>100254.5052679705</v>
      </c>
      <c r="H20" s="24">
        <v>0</v>
      </c>
      <c r="I20" s="24">
        <v>0</v>
      </c>
      <c r="J20" s="24">
        <v>0</v>
      </c>
      <c r="K20" s="24">
        <v>19231.089692012454</v>
      </c>
      <c r="L20" s="24">
        <v>5156.6896616625618</v>
      </c>
      <c r="M20" s="24">
        <v>2641.5166517778057</v>
      </c>
      <c r="N20" s="24">
        <v>0</v>
      </c>
      <c r="O20" s="24">
        <v>0</v>
      </c>
      <c r="P20" s="24">
        <v>0</v>
      </c>
      <c r="Q20" s="24">
        <v>0</v>
      </c>
      <c r="R20" s="24">
        <v>0</v>
      </c>
      <c r="S20" s="24">
        <v>0</v>
      </c>
      <c r="T20" s="24">
        <v>0</v>
      </c>
      <c r="U20" s="24">
        <v>0</v>
      </c>
      <c r="V20" s="24">
        <v>0</v>
      </c>
      <c r="W20" s="24">
        <v>0</v>
      </c>
      <c r="X20" s="24">
        <v>0</v>
      </c>
      <c r="Y20" s="24">
        <v>0</v>
      </c>
      <c r="Z20" s="24">
        <v>0</v>
      </c>
      <c r="AA20" s="24">
        <v>0</v>
      </c>
      <c r="AB20" s="24">
        <v>0</v>
      </c>
      <c r="AC20" s="24">
        <v>0</v>
      </c>
      <c r="AD20" s="24">
        <v>0</v>
      </c>
      <c r="AE20" s="24">
        <v>0</v>
      </c>
    </row>
    <row r="21" spans="1:3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1" x14ac:dyDescent="0.35">
      <c r="A22" s="28" t="s">
        <v>130</v>
      </c>
      <c r="B22" s="28" t="s">
        <v>20</v>
      </c>
      <c r="C22" s="24">
        <v>0</v>
      </c>
      <c r="D22" s="24">
        <v>0</v>
      </c>
      <c r="E22" s="24">
        <v>0</v>
      </c>
      <c r="F22" s="24">
        <v>0</v>
      </c>
      <c r="G22" s="24">
        <v>0</v>
      </c>
      <c r="H22" s="24">
        <v>0</v>
      </c>
      <c r="I22" s="24">
        <v>0</v>
      </c>
      <c r="J22" s="24">
        <v>0</v>
      </c>
      <c r="K22" s="24">
        <v>0</v>
      </c>
      <c r="L22" s="24">
        <v>0</v>
      </c>
      <c r="M22" s="24">
        <v>0</v>
      </c>
      <c r="N22" s="24">
        <v>0</v>
      </c>
      <c r="O22" s="24">
        <v>0</v>
      </c>
      <c r="P22" s="24">
        <v>0</v>
      </c>
      <c r="Q22" s="24">
        <v>0</v>
      </c>
      <c r="R22" s="24">
        <v>0</v>
      </c>
      <c r="S22" s="24">
        <v>0</v>
      </c>
      <c r="T22" s="24">
        <v>0</v>
      </c>
      <c r="U22" s="24">
        <v>0</v>
      </c>
      <c r="V22" s="24">
        <v>0</v>
      </c>
      <c r="W22" s="24">
        <v>0</v>
      </c>
      <c r="X22" s="24">
        <v>0</v>
      </c>
      <c r="Y22" s="24">
        <v>0</v>
      </c>
      <c r="Z22" s="24">
        <v>0</v>
      </c>
      <c r="AA22" s="24">
        <v>0</v>
      </c>
      <c r="AB22" s="24">
        <v>0</v>
      </c>
      <c r="AC22" s="24">
        <v>0</v>
      </c>
      <c r="AD22" s="24">
        <v>0</v>
      </c>
      <c r="AE22" s="24">
        <v>0</v>
      </c>
    </row>
    <row r="23" spans="1:3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1" x14ac:dyDescent="0.35">
      <c r="A24" s="28" t="s">
        <v>130</v>
      </c>
      <c r="B24" s="28" t="s">
        <v>66</v>
      </c>
      <c r="C24" s="24">
        <v>0</v>
      </c>
      <c r="D24" s="24">
        <v>0</v>
      </c>
      <c r="E24" s="24">
        <v>0</v>
      </c>
      <c r="F24" s="24">
        <v>0</v>
      </c>
      <c r="G24" s="24">
        <v>0</v>
      </c>
      <c r="H24" s="24">
        <v>0</v>
      </c>
      <c r="I24" s="24">
        <v>0</v>
      </c>
      <c r="J24" s="24">
        <v>0</v>
      </c>
      <c r="K24" s="24">
        <v>0</v>
      </c>
      <c r="L24" s="24">
        <v>0</v>
      </c>
      <c r="M24" s="24">
        <v>0</v>
      </c>
      <c r="N24" s="24">
        <v>0</v>
      </c>
      <c r="O24" s="24">
        <v>0</v>
      </c>
      <c r="P24" s="24">
        <v>0</v>
      </c>
      <c r="Q24" s="24">
        <v>0</v>
      </c>
      <c r="R24" s="24">
        <v>0</v>
      </c>
      <c r="S24" s="24">
        <v>0</v>
      </c>
      <c r="T24" s="24">
        <v>0</v>
      </c>
      <c r="U24" s="24">
        <v>0</v>
      </c>
      <c r="V24" s="24">
        <v>0</v>
      </c>
      <c r="W24" s="24">
        <v>0</v>
      </c>
      <c r="X24" s="24">
        <v>0</v>
      </c>
      <c r="Y24" s="24">
        <v>0</v>
      </c>
      <c r="Z24" s="24">
        <v>0</v>
      </c>
      <c r="AA24" s="24">
        <v>0</v>
      </c>
      <c r="AB24" s="24">
        <v>0</v>
      </c>
      <c r="AC24" s="24">
        <v>0</v>
      </c>
      <c r="AD24" s="24">
        <v>0</v>
      </c>
      <c r="AE24" s="24">
        <v>0</v>
      </c>
    </row>
    <row r="25" spans="1:31" x14ac:dyDescent="0.35">
      <c r="A25" s="28" t="s">
        <v>130</v>
      </c>
      <c r="B25" s="28" t="s">
        <v>65</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c r="AB25" s="24">
        <v>0</v>
      </c>
      <c r="AC25" s="24">
        <v>0</v>
      </c>
      <c r="AD25" s="24">
        <v>0</v>
      </c>
      <c r="AE25" s="24">
        <v>0</v>
      </c>
    </row>
    <row r="26" spans="1:31" x14ac:dyDescent="0.35">
      <c r="A26" s="28" t="s">
        <v>130</v>
      </c>
      <c r="B26" s="28" t="s">
        <v>69</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c r="AB26" s="24">
        <v>0</v>
      </c>
      <c r="AC26" s="24">
        <v>0</v>
      </c>
      <c r="AD26" s="24">
        <v>0</v>
      </c>
      <c r="AE26" s="24">
        <v>0</v>
      </c>
    </row>
    <row r="27" spans="1:31" x14ac:dyDescent="0.35">
      <c r="A27" s="28" t="s">
        <v>130</v>
      </c>
      <c r="B27" s="28" t="s">
        <v>68</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c r="AB27" s="24">
        <v>0</v>
      </c>
      <c r="AC27" s="24">
        <v>0</v>
      </c>
      <c r="AD27" s="24">
        <v>0</v>
      </c>
      <c r="AE27" s="24">
        <v>0</v>
      </c>
    </row>
    <row r="28" spans="1:31" x14ac:dyDescent="0.35">
      <c r="A28" s="28" t="s">
        <v>130</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c r="AB28" s="24">
        <v>0</v>
      </c>
      <c r="AC28" s="24">
        <v>0</v>
      </c>
      <c r="AD28" s="24">
        <v>0</v>
      </c>
      <c r="AE28" s="24">
        <v>0</v>
      </c>
    </row>
    <row r="29" spans="1:31" x14ac:dyDescent="0.35">
      <c r="A29" s="28" t="s">
        <v>130</v>
      </c>
      <c r="B29" s="28" t="s">
        <v>73</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c r="AB29" s="24">
        <v>0</v>
      </c>
      <c r="AC29" s="24">
        <v>0</v>
      </c>
      <c r="AD29" s="24">
        <v>0</v>
      </c>
      <c r="AE29" s="24">
        <v>0</v>
      </c>
    </row>
    <row r="30" spans="1:31" x14ac:dyDescent="0.35">
      <c r="A30" s="28" t="s">
        <v>130</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c r="AB30" s="24">
        <v>0</v>
      </c>
      <c r="AC30" s="24">
        <v>0</v>
      </c>
      <c r="AD30" s="24">
        <v>0</v>
      </c>
      <c r="AE30" s="24">
        <v>0</v>
      </c>
    </row>
    <row r="31" spans="1:31" x14ac:dyDescent="0.35">
      <c r="A31" s="31" t="s">
        <v>138</v>
      </c>
      <c r="B31" s="31"/>
      <c r="C31" s="32">
        <v>0</v>
      </c>
      <c r="D31" s="32">
        <v>0</v>
      </c>
      <c r="E31" s="32">
        <v>0</v>
      </c>
      <c r="F31" s="32">
        <v>36323.903488322067</v>
      </c>
      <c r="G31" s="32">
        <v>100254.5052679705</v>
      </c>
      <c r="H31" s="32">
        <v>0</v>
      </c>
      <c r="I31" s="32">
        <v>0</v>
      </c>
      <c r="J31" s="32">
        <v>0</v>
      </c>
      <c r="K31" s="32">
        <v>19231.089692012454</v>
      </c>
      <c r="L31" s="32">
        <v>5156.6896616625618</v>
      </c>
      <c r="M31" s="32">
        <v>2641.5166517778057</v>
      </c>
      <c r="N31" s="32">
        <v>0</v>
      </c>
      <c r="O31" s="32">
        <v>0</v>
      </c>
      <c r="P31" s="32">
        <v>0</v>
      </c>
      <c r="Q31" s="32">
        <v>0</v>
      </c>
      <c r="R31" s="32">
        <v>0</v>
      </c>
      <c r="S31" s="32">
        <v>0</v>
      </c>
      <c r="T31" s="32">
        <v>0</v>
      </c>
      <c r="U31" s="32">
        <v>0</v>
      </c>
      <c r="V31" s="32">
        <v>0</v>
      </c>
      <c r="W31" s="32">
        <v>0</v>
      </c>
      <c r="X31" s="32">
        <v>0</v>
      </c>
      <c r="Y31" s="32">
        <v>0</v>
      </c>
      <c r="Z31" s="32">
        <v>0</v>
      </c>
      <c r="AA31" s="32">
        <v>0</v>
      </c>
      <c r="AB31" s="32">
        <v>0</v>
      </c>
      <c r="AC31" s="32">
        <v>0</v>
      </c>
      <c r="AD31" s="32">
        <v>0</v>
      </c>
      <c r="AE31" s="32">
        <v>0</v>
      </c>
    </row>
    <row r="33" spans="1:3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x14ac:dyDescent="0.35">
      <c r="A34" s="28" t="s">
        <v>131</v>
      </c>
      <c r="B34" s="28" t="s">
        <v>64</v>
      </c>
      <c r="C34" s="24">
        <v>0</v>
      </c>
      <c r="D34" s="24">
        <v>0</v>
      </c>
      <c r="E34" s="24">
        <v>0</v>
      </c>
      <c r="F34" s="24">
        <v>108014.42212022035</v>
      </c>
      <c r="G34" s="24">
        <v>0</v>
      </c>
      <c r="H34" s="24">
        <v>35381.460250012926</v>
      </c>
      <c r="I34" s="24">
        <v>123.92031872686</v>
      </c>
      <c r="J34" s="24">
        <v>0</v>
      </c>
      <c r="K34" s="24">
        <v>3818.8047626473208</v>
      </c>
      <c r="L34" s="24">
        <v>0</v>
      </c>
      <c r="M34" s="24">
        <v>0</v>
      </c>
      <c r="N34" s="24">
        <v>0</v>
      </c>
      <c r="O34" s="24">
        <v>0</v>
      </c>
      <c r="P34" s="24">
        <v>0</v>
      </c>
      <c r="Q34" s="24">
        <v>1584.7589614257502</v>
      </c>
      <c r="R34" s="24">
        <v>181.22665636226648</v>
      </c>
      <c r="S34" s="24">
        <v>0</v>
      </c>
      <c r="T34" s="24">
        <v>0</v>
      </c>
      <c r="U34" s="24">
        <v>0</v>
      </c>
      <c r="V34" s="24">
        <v>0</v>
      </c>
      <c r="W34" s="24">
        <v>0</v>
      </c>
      <c r="X34" s="24">
        <v>0</v>
      </c>
      <c r="Y34" s="24">
        <v>0</v>
      </c>
      <c r="Z34" s="24">
        <v>0</v>
      </c>
      <c r="AA34" s="24">
        <v>0</v>
      </c>
      <c r="AB34" s="24">
        <v>0</v>
      </c>
      <c r="AC34" s="24">
        <v>0</v>
      </c>
      <c r="AD34" s="24">
        <v>0</v>
      </c>
      <c r="AE34" s="24">
        <v>0</v>
      </c>
    </row>
    <row r="35" spans="1:3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x14ac:dyDescent="0.35">
      <c r="A36" s="28" t="s">
        <v>131</v>
      </c>
      <c r="B36" s="28" t="s">
        <v>20</v>
      </c>
      <c r="C36" s="24">
        <v>0</v>
      </c>
      <c r="D36" s="24">
        <v>0</v>
      </c>
      <c r="E36" s="24">
        <v>0</v>
      </c>
      <c r="F36" s="24">
        <v>0</v>
      </c>
      <c r="G36" s="24">
        <v>0</v>
      </c>
      <c r="H36" s="24">
        <v>0</v>
      </c>
      <c r="I36" s="24">
        <v>0</v>
      </c>
      <c r="J36" s="24">
        <v>0</v>
      </c>
      <c r="K36" s="24">
        <v>0</v>
      </c>
      <c r="L36" s="24">
        <v>0</v>
      </c>
      <c r="M36" s="24">
        <v>0</v>
      </c>
      <c r="N36" s="24">
        <v>0</v>
      </c>
      <c r="O36" s="24">
        <v>0</v>
      </c>
      <c r="P36" s="24">
        <v>0</v>
      </c>
      <c r="Q36" s="24">
        <v>0</v>
      </c>
      <c r="R36" s="24">
        <v>0</v>
      </c>
      <c r="S36" s="24">
        <v>0</v>
      </c>
      <c r="T36" s="24">
        <v>0</v>
      </c>
      <c r="U36" s="24">
        <v>0</v>
      </c>
      <c r="V36" s="24">
        <v>0</v>
      </c>
      <c r="W36" s="24">
        <v>0</v>
      </c>
      <c r="X36" s="24">
        <v>0</v>
      </c>
      <c r="Y36" s="24">
        <v>0</v>
      </c>
      <c r="Z36" s="24">
        <v>0</v>
      </c>
      <c r="AA36" s="24">
        <v>0</v>
      </c>
      <c r="AB36" s="24">
        <v>0</v>
      </c>
      <c r="AC36" s="24">
        <v>0</v>
      </c>
      <c r="AD36" s="24">
        <v>0</v>
      </c>
      <c r="AE36" s="24">
        <v>0</v>
      </c>
    </row>
    <row r="37" spans="1:31" x14ac:dyDescent="0.35">
      <c r="A37" s="28" t="s">
        <v>131</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c r="AB37" s="24">
        <v>0</v>
      </c>
      <c r="AC37" s="24">
        <v>0</v>
      </c>
      <c r="AD37" s="24">
        <v>0</v>
      </c>
      <c r="AE37" s="24">
        <v>0</v>
      </c>
    </row>
    <row r="38" spans="1:31" x14ac:dyDescent="0.35">
      <c r="A38" s="28" t="s">
        <v>131</v>
      </c>
      <c r="B38" s="28" t="s">
        <v>66</v>
      </c>
      <c r="C38" s="24">
        <v>0</v>
      </c>
      <c r="D38" s="24">
        <v>0</v>
      </c>
      <c r="E38" s="24">
        <v>0</v>
      </c>
      <c r="F38" s="24">
        <v>0</v>
      </c>
      <c r="G38" s="24">
        <v>0</v>
      </c>
      <c r="H38" s="24">
        <v>0</v>
      </c>
      <c r="I38" s="24">
        <v>0</v>
      </c>
      <c r="J38" s="24">
        <v>0</v>
      </c>
      <c r="K38" s="24">
        <v>0</v>
      </c>
      <c r="L38" s="24">
        <v>0</v>
      </c>
      <c r="M38" s="24">
        <v>0</v>
      </c>
      <c r="N38" s="24">
        <v>0</v>
      </c>
      <c r="O38" s="24">
        <v>0</v>
      </c>
      <c r="P38" s="24">
        <v>0</v>
      </c>
      <c r="Q38" s="24">
        <v>0</v>
      </c>
      <c r="R38" s="24">
        <v>0</v>
      </c>
      <c r="S38" s="24">
        <v>0</v>
      </c>
      <c r="T38" s="24">
        <v>0</v>
      </c>
      <c r="U38" s="24">
        <v>0</v>
      </c>
      <c r="V38" s="24">
        <v>0</v>
      </c>
      <c r="W38" s="24">
        <v>0</v>
      </c>
      <c r="X38" s="24">
        <v>0</v>
      </c>
      <c r="Y38" s="24">
        <v>0</v>
      </c>
      <c r="Z38" s="24">
        <v>0</v>
      </c>
      <c r="AA38" s="24">
        <v>0</v>
      </c>
      <c r="AB38" s="24">
        <v>0</v>
      </c>
      <c r="AC38" s="24">
        <v>0</v>
      </c>
      <c r="AD38" s="24">
        <v>0</v>
      </c>
      <c r="AE38" s="24">
        <v>0</v>
      </c>
    </row>
    <row r="39" spans="1:31" x14ac:dyDescent="0.35">
      <c r="A39" s="28" t="s">
        <v>131</v>
      </c>
      <c r="B39" s="28" t="s">
        <v>65</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c r="AB39" s="24">
        <v>0</v>
      </c>
      <c r="AC39" s="24">
        <v>0</v>
      </c>
      <c r="AD39" s="24">
        <v>0</v>
      </c>
      <c r="AE39" s="24">
        <v>0</v>
      </c>
    </row>
    <row r="40" spans="1:31" x14ac:dyDescent="0.35">
      <c r="A40" s="28" t="s">
        <v>131</v>
      </c>
      <c r="B40" s="28" t="s">
        <v>69</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c r="AB40" s="24">
        <v>0</v>
      </c>
      <c r="AC40" s="24">
        <v>0</v>
      </c>
      <c r="AD40" s="24">
        <v>0</v>
      </c>
      <c r="AE40" s="24">
        <v>0</v>
      </c>
    </row>
    <row r="41" spans="1:31" x14ac:dyDescent="0.35">
      <c r="A41" s="28" t="s">
        <v>131</v>
      </c>
      <c r="B41" s="28" t="s">
        <v>68</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c r="AB41" s="24">
        <v>0</v>
      </c>
      <c r="AC41" s="24">
        <v>0</v>
      </c>
      <c r="AD41" s="24">
        <v>0</v>
      </c>
      <c r="AE41" s="24">
        <v>0</v>
      </c>
    </row>
    <row r="42" spans="1:31" x14ac:dyDescent="0.35">
      <c r="A42" s="28" t="s">
        <v>131</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c r="AB42" s="24">
        <v>0</v>
      </c>
      <c r="AC42" s="24">
        <v>0</v>
      </c>
      <c r="AD42" s="24">
        <v>0</v>
      </c>
      <c r="AE42" s="24">
        <v>0</v>
      </c>
    </row>
    <row r="43" spans="1:31" x14ac:dyDescent="0.35">
      <c r="A43" s="28" t="s">
        <v>131</v>
      </c>
      <c r="B43" s="28" t="s">
        <v>73</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c r="AB43" s="24">
        <v>0</v>
      </c>
      <c r="AC43" s="24">
        <v>0</v>
      </c>
      <c r="AD43" s="24">
        <v>0</v>
      </c>
      <c r="AE43" s="24">
        <v>0</v>
      </c>
    </row>
    <row r="44" spans="1:31" x14ac:dyDescent="0.35">
      <c r="A44" s="28" t="s">
        <v>131</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c r="AB44" s="24">
        <v>0</v>
      </c>
      <c r="AC44" s="24">
        <v>0</v>
      </c>
      <c r="AD44" s="24">
        <v>0</v>
      </c>
      <c r="AE44" s="24">
        <v>0</v>
      </c>
    </row>
    <row r="45" spans="1:31" x14ac:dyDescent="0.35">
      <c r="A45" s="31" t="s">
        <v>138</v>
      </c>
      <c r="B45" s="31"/>
      <c r="C45" s="32">
        <v>0</v>
      </c>
      <c r="D45" s="32">
        <v>0</v>
      </c>
      <c r="E45" s="32">
        <v>0</v>
      </c>
      <c r="F45" s="32">
        <v>108014.42212022035</v>
      </c>
      <c r="G45" s="32">
        <v>0</v>
      </c>
      <c r="H45" s="32">
        <v>35381.460250012926</v>
      </c>
      <c r="I45" s="32">
        <v>123.92031872686</v>
      </c>
      <c r="J45" s="32">
        <v>0</v>
      </c>
      <c r="K45" s="32">
        <v>3818.8047626473208</v>
      </c>
      <c r="L45" s="32">
        <v>0</v>
      </c>
      <c r="M45" s="32">
        <v>0</v>
      </c>
      <c r="N45" s="32">
        <v>0</v>
      </c>
      <c r="O45" s="32">
        <v>0</v>
      </c>
      <c r="P45" s="32">
        <v>0</v>
      </c>
      <c r="Q45" s="32">
        <v>1584.7589614257502</v>
      </c>
      <c r="R45" s="32">
        <v>181.22665636226648</v>
      </c>
      <c r="S45" s="32">
        <v>0</v>
      </c>
      <c r="T45" s="32">
        <v>0</v>
      </c>
      <c r="U45" s="32">
        <v>0</v>
      </c>
      <c r="V45" s="32">
        <v>0</v>
      </c>
      <c r="W45" s="32">
        <v>0</v>
      </c>
      <c r="X45" s="32">
        <v>0</v>
      </c>
      <c r="Y45" s="32">
        <v>0</v>
      </c>
      <c r="Z45" s="32">
        <v>0</v>
      </c>
      <c r="AA45" s="32">
        <v>0</v>
      </c>
      <c r="AB45" s="32">
        <v>0</v>
      </c>
      <c r="AC45" s="32">
        <v>0</v>
      </c>
      <c r="AD45" s="32">
        <v>0</v>
      </c>
      <c r="AE45" s="32">
        <v>0</v>
      </c>
    </row>
    <row r="47" spans="1:3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x14ac:dyDescent="0.35">
      <c r="A49" s="28" t="s">
        <v>132</v>
      </c>
      <c r="B49" s="28" t="s">
        <v>71</v>
      </c>
      <c r="C49" s="24">
        <v>0</v>
      </c>
      <c r="D49" s="24">
        <v>0</v>
      </c>
      <c r="E49" s="24">
        <v>0</v>
      </c>
      <c r="F49" s="24">
        <v>69106.473239685351</v>
      </c>
      <c r="G49" s="24">
        <v>0</v>
      </c>
      <c r="H49" s="24">
        <v>2.0698743745862329E-5</v>
      </c>
      <c r="I49" s="24">
        <v>0</v>
      </c>
      <c r="J49" s="24">
        <v>0</v>
      </c>
      <c r="K49" s="24">
        <v>4.9031848512939604E-6</v>
      </c>
      <c r="L49" s="24">
        <v>1.3086999778393699E-6</v>
      </c>
      <c r="M49" s="24">
        <v>5.3182323060800999E-6</v>
      </c>
      <c r="N49" s="24">
        <v>0</v>
      </c>
      <c r="O49" s="24">
        <v>0</v>
      </c>
      <c r="P49" s="24">
        <v>0</v>
      </c>
      <c r="Q49" s="24">
        <v>0</v>
      </c>
      <c r="R49" s="24">
        <v>0</v>
      </c>
      <c r="S49" s="24">
        <v>0</v>
      </c>
      <c r="T49" s="24">
        <v>0</v>
      </c>
      <c r="U49" s="24">
        <v>0</v>
      </c>
      <c r="V49" s="24">
        <v>0</v>
      </c>
      <c r="W49" s="24">
        <v>0</v>
      </c>
      <c r="X49" s="24">
        <v>0</v>
      </c>
      <c r="Y49" s="24">
        <v>0</v>
      </c>
      <c r="Z49" s="24">
        <v>0</v>
      </c>
      <c r="AA49" s="24">
        <v>0</v>
      </c>
      <c r="AB49" s="24">
        <v>0</v>
      </c>
      <c r="AC49" s="24">
        <v>0</v>
      </c>
      <c r="AD49" s="24">
        <v>0</v>
      </c>
      <c r="AE49" s="24">
        <v>0</v>
      </c>
    </row>
    <row r="50" spans="1:31" x14ac:dyDescent="0.35">
      <c r="A50" s="28" t="s">
        <v>132</v>
      </c>
      <c r="B50" s="28" t="s">
        <v>20</v>
      </c>
      <c r="C50" s="24">
        <v>0</v>
      </c>
      <c r="D50" s="24">
        <v>0</v>
      </c>
      <c r="E50" s="24">
        <v>0</v>
      </c>
      <c r="F50" s="24">
        <v>0</v>
      </c>
      <c r="G50" s="24">
        <v>0</v>
      </c>
      <c r="H50" s="24">
        <v>0</v>
      </c>
      <c r="I50" s="24">
        <v>0</v>
      </c>
      <c r="J50" s="24">
        <v>0</v>
      </c>
      <c r="K50" s="24">
        <v>0</v>
      </c>
      <c r="L50" s="24">
        <v>0</v>
      </c>
      <c r="M50" s="24">
        <v>0</v>
      </c>
      <c r="N50" s="24">
        <v>0</v>
      </c>
      <c r="O50" s="24">
        <v>0</v>
      </c>
      <c r="P50" s="24">
        <v>0</v>
      </c>
      <c r="Q50" s="24">
        <v>0</v>
      </c>
      <c r="R50" s="24">
        <v>0</v>
      </c>
      <c r="S50" s="24">
        <v>0</v>
      </c>
      <c r="T50" s="24">
        <v>0</v>
      </c>
      <c r="U50" s="24">
        <v>0</v>
      </c>
      <c r="V50" s="24">
        <v>0</v>
      </c>
      <c r="W50" s="24">
        <v>0</v>
      </c>
      <c r="X50" s="24">
        <v>0</v>
      </c>
      <c r="Y50" s="24">
        <v>0</v>
      </c>
      <c r="Z50" s="24">
        <v>0</v>
      </c>
      <c r="AA50" s="24">
        <v>0</v>
      </c>
      <c r="AB50" s="24">
        <v>0</v>
      </c>
      <c r="AC50" s="24">
        <v>0</v>
      </c>
      <c r="AD50" s="24">
        <v>0</v>
      </c>
      <c r="AE50" s="24">
        <v>0</v>
      </c>
    </row>
    <row r="51" spans="1:31" x14ac:dyDescent="0.35">
      <c r="A51" s="28" t="s">
        <v>132</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c r="AB51" s="24">
        <v>0</v>
      </c>
      <c r="AC51" s="24">
        <v>0</v>
      </c>
      <c r="AD51" s="24">
        <v>0</v>
      </c>
      <c r="AE51" s="24">
        <v>0</v>
      </c>
    </row>
    <row r="52" spans="1:31" x14ac:dyDescent="0.35">
      <c r="A52" s="28" t="s">
        <v>132</v>
      </c>
      <c r="B52" s="28" t="s">
        <v>66</v>
      </c>
      <c r="C52" s="24">
        <v>0</v>
      </c>
      <c r="D52" s="24">
        <v>0</v>
      </c>
      <c r="E52" s="24">
        <v>0</v>
      </c>
      <c r="F52" s="24">
        <v>0</v>
      </c>
      <c r="G52" s="24">
        <v>0</v>
      </c>
      <c r="H52" s="24">
        <v>0</v>
      </c>
      <c r="I52" s="24">
        <v>0</v>
      </c>
      <c r="J52" s="24">
        <v>0</v>
      </c>
      <c r="K52" s="24">
        <v>0</v>
      </c>
      <c r="L52" s="24">
        <v>0</v>
      </c>
      <c r="M52" s="24">
        <v>0</v>
      </c>
      <c r="N52" s="24">
        <v>0</v>
      </c>
      <c r="O52" s="24">
        <v>0</v>
      </c>
      <c r="P52" s="24">
        <v>0</v>
      </c>
      <c r="Q52" s="24">
        <v>0</v>
      </c>
      <c r="R52" s="24">
        <v>0</v>
      </c>
      <c r="S52" s="24">
        <v>0</v>
      </c>
      <c r="T52" s="24">
        <v>0</v>
      </c>
      <c r="U52" s="24">
        <v>0</v>
      </c>
      <c r="V52" s="24">
        <v>0</v>
      </c>
      <c r="W52" s="24">
        <v>0</v>
      </c>
      <c r="X52" s="24">
        <v>0</v>
      </c>
      <c r="Y52" s="24">
        <v>0</v>
      </c>
      <c r="Z52" s="24">
        <v>0</v>
      </c>
      <c r="AA52" s="24">
        <v>0</v>
      </c>
      <c r="AB52" s="24">
        <v>0</v>
      </c>
      <c r="AC52" s="24">
        <v>0</v>
      </c>
      <c r="AD52" s="24">
        <v>0</v>
      </c>
      <c r="AE52" s="24">
        <v>0</v>
      </c>
    </row>
    <row r="53" spans="1:31" x14ac:dyDescent="0.35">
      <c r="A53" s="28" t="s">
        <v>132</v>
      </c>
      <c r="B53" s="28" t="s">
        <v>65</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c r="AB53" s="24">
        <v>0</v>
      </c>
      <c r="AC53" s="24">
        <v>0</v>
      </c>
      <c r="AD53" s="24">
        <v>0</v>
      </c>
      <c r="AE53" s="24">
        <v>0</v>
      </c>
    </row>
    <row r="54" spans="1:31" x14ac:dyDescent="0.35">
      <c r="A54" s="28" t="s">
        <v>132</v>
      </c>
      <c r="B54" s="28" t="s">
        <v>69</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c r="AB54" s="24">
        <v>0</v>
      </c>
      <c r="AC54" s="24">
        <v>0</v>
      </c>
      <c r="AD54" s="24">
        <v>0</v>
      </c>
      <c r="AE54" s="24">
        <v>0</v>
      </c>
    </row>
    <row r="55" spans="1:31" x14ac:dyDescent="0.35">
      <c r="A55" s="28" t="s">
        <v>132</v>
      </c>
      <c r="B55" s="28" t="s">
        <v>68</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c r="AB55" s="24">
        <v>0</v>
      </c>
      <c r="AC55" s="24">
        <v>0</v>
      </c>
      <c r="AD55" s="24">
        <v>0</v>
      </c>
      <c r="AE55" s="24">
        <v>0</v>
      </c>
    </row>
    <row r="56" spans="1:31" x14ac:dyDescent="0.35">
      <c r="A56" s="28" t="s">
        <v>132</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c r="AB56" s="24">
        <v>0</v>
      </c>
      <c r="AC56" s="24">
        <v>0</v>
      </c>
      <c r="AD56" s="24">
        <v>0</v>
      </c>
      <c r="AE56" s="24">
        <v>0</v>
      </c>
    </row>
    <row r="57" spans="1:31" x14ac:dyDescent="0.35">
      <c r="A57" s="28" t="s">
        <v>132</v>
      </c>
      <c r="B57" s="28" t="s">
        <v>73</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c r="AB57" s="24">
        <v>0</v>
      </c>
      <c r="AC57" s="24">
        <v>0</v>
      </c>
      <c r="AD57" s="24">
        <v>0</v>
      </c>
      <c r="AE57" s="24">
        <v>0</v>
      </c>
    </row>
    <row r="58" spans="1:31" x14ac:dyDescent="0.35">
      <c r="A58" s="28" t="s">
        <v>132</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c r="AB58" s="24">
        <v>0</v>
      </c>
      <c r="AC58" s="24">
        <v>0</v>
      </c>
      <c r="AD58" s="24">
        <v>0</v>
      </c>
      <c r="AE58" s="24">
        <v>0</v>
      </c>
    </row>
    <row r="59" spans="1:31" x14ac:dyDescent="0.35">
      <c r="A59" s="31" t="s">
        <v>138</v>
      </c>
      <c r="B59" s="31"/>
      <c r="C59" s="32">
        <v>0</v>
      </c>
      <c r="D59" s="32">
        <v>0</v>
      </c>
      <c r="E59" s="32">
        <v>0</v>
      </c>
      <c r="F59" s="32">
        <v>69106.473239685351</v>
      </c>
      <c r="G59" s="32">
        <v>0</v>
      </c>
      <c r="H59" s="32">
        <v>2.0698743745862329E-5</v>
      </c>
      <c r="I59" s="32">
        <v>0</v>
      </c>
      <c r="J59" s="32">
        <v>0</v>
      </c>
      <c r="K59" s="32">
        <v>4.9031848512939604E-6</v>
      </c>
      <c r="L59" s="32">
        <v>1.3086999778393699E-6</v>
      </c>
      <c r="M59" s="32">
        <v>5.3182323060800999E-6</v>
      </c>
      <c r="N59" s="32">
        <v>0</v>
      </c>
      <c r="O59" s="32">
        <v>0</v>
      </c>
      <c r="P59" s="32">
        <v>0</v>
      </c>
      <c r="Q59" s="32">
        <v>0</v>
      </c>
      <c r="R59" s="32">
        <v>0</v>
      </c>
      <c r="S59" s="32">
        <v>0</v>
      </c>
      <c r="T59" s="32">
        <v>0</v>
      </c>
      <c r="U59" s="32">
        <v>0</v>
      </c>
      <c r="V59" s="32">
        <v>0</v>
      </c>
      <c r="W59" s="32">
        <v>0</v>
      </c>
      <c r="X59" s="32">
        <v>0</v>
      </c>
      <c r="Y59" s="32">
        <v>0</v>
      </c>
      <c r="Z59" s="32">
        <v>0</v>
      </c>
      <c r="AA59" s="32">
        <v>0</v>
      </c>
      <c r="AB59" s="32">
        <v>0</v>
      </c>
      <c r="AC59" s="32">
        <v>0</v>
      </c>
      <c r="AD59" s="32">
        <v>0</v>
      </c>
      <c r="AE59" s="32">
        <v>0</v>
      </c>
    </row>
    <row r="61" spans="1:3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x14ac:dyDescent="0.35">
      <c r="A64" s="28" t="s">
        <v>133</v>
      </c>
      <c r="B64" s="28" t="s">
        <v>20</v>
      </c>
      <c r="C64" s="24">
        <v>0</v>
      </c>
      <c r="D64" s="24">
        <v>0</v>
      </c>
      <c r="E64" s="24">
        <v>0</v>
      </c>
      <c r="F64" s="24">
        <v>0</v>
      </c>
      <c r="G64" s="24">
        <v>0</v>
      </c>
      <c r="H64" s="24">
        <v>0</v>
      </c>
      <c r="I64" s="24">
        <v>0</v>
      </c>
      <c r="J64" s="24">
        <v>0</v>
      </c>
      <c r="K64" s="24">
        <v>0</v>
      </c>
      <c r="L64" s="24">
        <v>0</v>
      </c>
      <c r="M64" s="24">
        <v>0</v>
      </c>
      <c r="N64" s="24">
        <v>0</v>
      </c>
      <c r="O64" s="24">
        <v>0</v>
      </c>
      <c r="P64" s="24">
        <v>0</v>
      </c>
      <c r="Q64" s="24">
        <v>0</v>
      </c>
      <c r="R64" s="24">
        <v>0</v>
      </c>
      <c r="S64" s="24">
        <v>0</v>
      </c>
      <c r="T64" s="24">
        <v>0</v>
      </c>
      <c r="U64" s="24">
        <v>0</v>
      </c>
      <c r="V64" s="24">
        <v>0</v>
      </c>
      <c r="W64" s="24">
        <v>0</v>
      </c>
      <c r="X64" s="24">
        <v>0</v>
      </c>
      <c r="Y64" s="24">
        <v>0</v>
      </c>
      <c r="Z64" s="24">
        <v>0</v>
      </c>
      <c r="AA64" s="24">
        <v>0</v>
      </c>
      <c r="AB64" s="24">
        <v>0</v>
      </c>
      <c r="AC64" s="24">
        <v>0</v>
      </c>
      <c r="AD64" s="24">
        <v>0</v>
      </c>
      <c r="AE64" s="24">
        <v>0</v>
      </c>
    </row>
    <row r="65" spans="1:31" x14ac:dyDescent="0.35">
      <c r="A65" s="28" t="s">
        <v>133</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x14ac:dyDescent="0.35">
      <c r="A66" s="28" t="s">
        <v>133</v>
      </c>
      <c r="B66" s="28" t="s">
        <v>66</v>
      </c>
      <c r="C66" s="24">
        <v>0</v>
      </c>
      <c r="D66" s="24">
        <v>0</v>
      </c>
      <c r="E66" s="24">
        <v>0</v>
      </c>
      <c r="F66" s="24">
        <v>0</v>
      </c>
      <c r="G66" s="24">
        <v>0</v>
      </c>
      <c r="H66" s="24">
        <v>0</v>
      </c>
      <c r="I66" s="24">
        <v>0</v>
      </c>
      <c r="J66" s="24">
        <v>0</v>
      </c>
      <c r="K66" s="24">
        <v>0</v>
      </c>
      <c r="L66" s="24">
        <v>0</v>
      </c>
      <c r="M66" s="24">
        <v>0</v>
      </c>
      <c r="N66" s="24">
        <v>0</v>
      </c>
      <c r="O66" s="24">
        <v>0</v>
      </c>
      <c r="P66" s="24">
        <v>0</v>
      </c>
      <c r="Q66" s="24">
        <v>0</v>
      </c>
      <c r="R66" s="24">
        <v>0</v>
      </c>
      <c r="S66" s="24">
        <v>0</v>
      </c>
      <c r="T66" s="24">
        <v>0</v>
      </c>
      <c r="U66" s="24">
        <v>0</v>
      </c>
      <c r="V66" s="24">
        <v>0</v>
      </c>
      <c r="W66" s="24">
        <v>0</v>
      </c>
      <c r="X66" s="24">
        <v>0</v>
      </c>
      <c r="Y66" s="24">
        <v>0</v>
      </c>
      <c r="Z66" s="24">
        <v>0</v>
      </c>
      <c r="AA66" s="24">
        <v>0</v>
      </c>
      <c r="AB66" s="24">
        <v>0</v>
      </c>
      <c r="AC66" s="24">
        <v>0</v>
      </c>
      <c r="AD66" s="24">
        <v>0</v>
      </c>
      <c r="AE66" s="24">
        <v>0</v>
      </c>
    </row>
    <row r="67" spans="1:3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x14ac:dyDescent="0.35">
      <c r="A68" s="28" t="s">
        <v>133</v>
      </c>
      <c r="B68" s="28" t="s">
        <v>69</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c r="AB68" s="24">
        <v>0</v>
      </c>
      <c r="AC68" s="24">
        <v>0</v>
      </c>
      <c r="AD68" s="24">
        <v>0</v>
      </c>
      <c r="AE68" s="24">
        <v>0</v>
      </c>
    </row>
    <row r="69" spans="1:31" x14ac:dyDescent="0.35">
      <c r="A69" s="28" t="s">
        <v>133</v>
      </c>
      <c r="B69" s="28" t="s">
        <v>68</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c r="AB69" s="24">
        <v>0</v>
      </c>
      <c r="AC69" s="24">
        <v>0</v>
      </c>
      <c r="AD69" s="24">
        <v>0</v>
      </c>
      <c r="AE69" s="24">
        <v>0</v>
      </c>
    </row>
    <row r="70" spans="1:31" x14ac:dyDescent="0.35">
      <c r="A70" s="28" t="s">
        <v>133</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c r="AB70" s="24">
        <v>0</v>
      </c>
      <c r="AC70" s="24">
        <v>0</v>
      </c>
      <c r="AD70" s="24">
        <v>0</v>
      </c>
      <c r="AE70" s="24">
        <v>0</v>
      </c>
    </row>
    <row r="71" spans="1:31" x14ac:dyDescent="0.35">
      <c r="A71" s="28" t="s">
        <v>133</v>
      </c>
      <c r="B71" s="28" t="s">
        <v>73</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c r="AB71" s="24">
        <v>0</v>
      </c>
      <c r="AC71" s="24">
        <v>0</v>
      </c>
      <c r="AD71" s="24">
        <v>0</v>
      </c>
      <c r="AE71" s="24">
        <v>0</v>
      </c>
    </row>
    <row r="72" spans="1:31" x14ac:dyDescent="0.35">
      <c r="A72" s="28" t="s">
        <v>133</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c r="AB72" s="24">
        <v>0</v>
      </c>
      <c r="AC72" s="24">
        <v>0</v>
      </c>
      <c r="AD72" s="24">
        <v>0</v>
      </c>
      <c r="AE72" s="24">
        <v>0</v>
      </c>
    </row>
    <row r="73" spans="1:31" x14ac:dyDescent="0.35">
      <c r="A73" s="31" t="s">
        <v>138</v>
      </c>
      <c r="B73" s="31"/>
      <c r="C73" s="32">
        <v>0</v>
      </c>
      <c r="D73" s="32">
        <v>0</v>
      </c>
      <c r="E73" s="32">
        <v>0</v>
      </c>
      <c r="F73" s="32">
        <v>0</v>
      </c>
      <c r="G73" s="32">
        <v>0</v>
      </c>
      <c r="H73" s="32">
        <v>0</v>
      </c>
      <c r="I73" s="32">
        <v>0</v>
      </c>
      <c r="J73" s="32">
        <v>0</v>
      </c>
      <c r="K73" s="32">
        <v>0</v>
      </c>
      <c r="L73" s="32">
        <v>0</v>
      </c>
      <c r="M73" s="32">
        <v>0</v>
      </c>
      <c r="N73" s="32">
        <v>0</v>
      </c>
      <c r="O73" s="32">
        <v>0</v>
      </c>
      <c r="P73" s="32">
        <v>0</v>
      </c>
      <c r="Q73" s="32">
        <v>0</v>
      </c>
      <c r="R73" s="32">
        <v>0</v>
      </c>
      <c r="S73" s="32">
        <v>0</v>
      </c>
      <c r="T73" s="32">
        <v>0</v>
      </c>
      <c r="U73" s="32">
        <v>0</v>
      </c>
      <c r="V73" s="32">
        <v>0</v>
      </c>
      <c r="W73" s="32">
        <v>0</v>
      </c>
      <c r="X73" s="32">
        <v>0</v>
      </c>
      <c r="Y73" s="32">
        <v>0</v>
      </c>
      <c r="Z73" s="32">
        <v>0</v>
      </c>
      <c r="AA73" s="32">
        <v>0</v>
      </c>
      <c r="AB73" s="32">
        <v>0</v>
      </c>
      <c r="AC73" s="32">
        <v>0</v>
      </c>
      <c r="AD73" s="32">
        <v>0</v>
      </c>
      <c r="AE73" s="32">
        <v>0</v>
      </c>
    </row>
    <row r="75" spans="1:3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x14ac:dyDescent="0.35">
      <c r="A78" s="28" t="s">
        <v>134</v>
      </c>
      <c r="B78" s="28" t="s">
        <v>20</v>
      </c>
      <c r="C78" s="24">
        <v>0</v>
      </c>
      <c r="D78" s="24">
        <v>0</v>
      </c>
      <c r="E78" s="24">
        <v>0</v>
      </c>
      <c r="F78" s="24">
        <v>0</v>
      </c>
      <c r="G78" s="24">
        <v>0</v>
      </c>
      <c r="H78" s="24">
        <v>0</v>
      </c>
      <c r="I78" s="24">
        <v>0</v>
      </c>
      <c r="J78" s="24">
        <v>0</v>
      </c>
      <c r="K78" s="24">
        <v>0</v>
      </c>
      <c r="L78" s="24">
        <v>0</v>
      </c>
      <c r="M78" s="24">
        <v>0</v>
      </c>
      <c r="N78" s="24">
        <v>0</v>
      </c>
      <c r="O78" s="24">
        <v>0</v>
      </c>
      <c r="P78" s="24">
        <v>0</v>
      </c>
      <c r="Q78" s="24">
        <v>0</v>
      </c>
      <c r="R78" s="24">
        <v>0</v>
      </c>
      <c r="S78" s="24">
        <v>0</v>
      </c>
      <c r="T78" s="24">
        <v>0</v>
      </c>
      <c r="U78" s="24">
        <v>0</v>
      </c>
      <c r="V78" s="24">
        <v>0</v>
      </c>
      <c r="W78" s="24">
        <v>0</v>
      </c>
      <c r="X78" s="24">
        <v>0</v>
      </c>
      <c r="Y78" s="24">
        <v>0</v>
      </c>
      <c r="Z78" s="24">
        <v>0</v>
      </c>
      <c r="AA78" s="24">
        <v>0</v>
      </c>
      <c r="AB78" s="24">
        <v>0</v>
      </c>
      <c r="AC78" s="24">
        <v>0</v>
      </c>
      <c r="AD78" s="24">
        <v>0</v>
      </c>
      <c r="AE78" s="24">
        <v>0</v>
      </c>
    </row>
    <row r="79" spans="1:3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x14ac:dyDescent="0.35">
      <c r="A80" s="28" t="s">
        <v>134</v>
      </c>
      <c r="B80" s="28" t="s">
        <v>66</v>
      </c>
      <c r="C80" s="24">
        <v>0</v>
      </c>
      <c r="D80" s="24">
        <v>0</v>
      </c>
      <c r="E80" s="24">
        <v>0</v>
      </c>
      <c r="F80" s="24">
        <v>0</v>
      </c>
      <c r="G80" s="24">
        <v>0</v>
      </c>
      <c r="H80" s="24">
        <v>0</v>
      </c>
      <c r="I80" s="24">
        <v>0</v>
      </c>
      <c r="J80" s="24">
        <v>0</v>
      </c>
      <c r="K80" s="24">
        <v>0</v>
      </c>
      <c r="L80" s="24">
        <v>0</v>
      </c>
      <c r="M80" s="24">
        <v>0</v>
      </c>
      <c r="N80" s="24">
        <v>0</v>
      </c>
      <c r="O80" s="24">
        <v>0</v>
      </c>
      <c r="P80" s="24">
        <v>0</v>
      </c>
      <c r="Q80" s="24">
        <v>0</v>
      </c>
      <c r="R80" s="24">
        <v>0</v>
      </c>
      <c r="S80" s="24">
        <v>0</v>
      </c>
      <c r="T80" s="24">
        <v>0</v>
      </c>
      <c r="U80" s="24">
        <v>0</v>
      </c>
      <c r="V80" s="24">
        <v>0</v>
      </c>
      <c r="W80" s="24">
        <v>0</v>
      </c>
      <c r="X80" s="24">
        <v>0</v>
      </c>
      <c r="Y80" s="24">
        <v>0</v>
      </c>
      <c r="Z80" s="24">
        <v>0</v>
      </c>
      <c r="AA80" s="24">
        <v>0</v>
      </c>
      <c r="AB80" s="24">
        <v>0</v>
      </c>
      <c r="AC80" s="24">
        <v>0</v>
      </c>
      <c r="AD80" s="24">
        <v>0</v>
      </c>
      <c r="AE80" s="24">
        <v>0</v>
      </c>
    </row>
    <row r="81" spans="1:31" x14ac:dyDescent="0.35">
      <c r="A81" s="28" t="s">
        <v>134</v>
      </c>
      <c r="B81" s="28" t="s">
        <v>65</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c r="AB81" s="24">
        <v>0</v>
      </c>
      <c r="AC81" s="24">
        <v>0</v>
      </c>
      <c r="AD81" s="24">
        <v>0</v>
      </c>
      <c r="AE81" s="24">
        <v>0</v>
      </c>
    </row>
    <row r="82" spans="1:31" x14ac:dyDescent="0.35">
      <c r="A82" s="28" t="s">
        <v>134</v>
      </c>
      <c r="B82" s="28" t="s">
        <v>69</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c r="AB82" s="24">
        <v>0</v>
      </c>
      <c r="AC82" s="24">
        <v>0</v>
      </c>
      <c r="AD82" s="24">
        <v>0</v>
      </c>
      <c r="AE82" s="24">
        <v>0</v>
      </c>
    </row>
    <row r="83" spans="1:31" x14ac:dyDescent="0.35">
      <c r="A83" s="28" t="s">
        <v>134</v>
      </c>
      <c r="B83" s="28" t="s">
        <v>68</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c r="AB83" s="24">
        <v>0</v>
      </c>
      <c r="AC83" s="24">
        <v>0</v>
      </c>
      <c r="AD83" s="24">
        <v>0</v>
      </c>
      <c r="AE83" s="24">
        <v>0</v>
      </c>
    </row>
    <row r="84" spans="1:31" x14ac:dyDescent="0.35">
      <c r="A84" s="28" t="s">
        <v>134</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c r="AB84" s="24">
        <v>0</v>
      </c>
      <c r="AC84" s="24">
        <v>0</v>
      </c>
      <c r="AD84" s="24">
        <v>0</v>
      </c>
      <c r="AE84" s="24">
        <v>0</v>
      </c>
    </row>
    <row r="85" spans="1:31" x14ac:dyDescent="0.35">
      <c r="A85" s="28" t="s">
        <v>134</v>
      </c>
      <c r="B85" s="28" t="s">
        <v>73</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c r="AB85" s="24">
        <v>0</v>
      </c>
      <c r="AC85" s="24">
        <v>0</v>
      </c>
      <c r="AD85" s="24">
        <v>0</v>
      </c>
      <c r="AE85" s="24">
        <v>0</v>
      </c>
    </row>
    <row r="86" spans="1:31" x14ac:dyDescent="0.35">
      <c r="A86" s="28" t="s">
        <v>134</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c r="AB86" s="24">
        <v>0</v>
      </c>
      <c r="AC86" s="24">
        <v>0</v>
      </c>
      <c r="AD86" s="24">
        <v>0</v>
      </c>
      <c r="AE86" s="24">
        <v>0</v>
      </c>
    </row>
    <row r="87" spans="1:31" x14ac:dyDescent="0.35">
      <c r="A87" s="31" t="s">
        <v>138</v>
      </c>
      <c r="B87" s="31"/>
      <c r="C87" s="32">
        <v>0</v>
      </c>
      <c r="D87" s="32">
        <v>0</v>
      </c>
      <c r="E87" s="32">
        <v>0</v>
      </c>
      <c r="F87" s="32">
        <v>0</v>
      </c>
      <c r="G87" s="32">
        <v>0</v>
      </c>
      <c r="H87" s="32">
        <v>0</v>
      </c>
      <c r="I87" s="32">
        <v>0</v>
      </c>
      <c r="J87" s="32">
        <v>0</v>
      </c>
      <c r="K87" s="32">
        <v>0</v>
      </c>
      <c r="L87" s="32">
        <v>0</v>
      </c>
      <c r="M87" s="32">
        <v>0</v>
      </c>
      <c r="N87" s="32">
        <v>0</v>
      </c>
      <c r="O87" s="32">
        <v>0</v>
      </c>
      <c r="P87" s="32">
        <v>0</v>
      </c>
      <c r="Q87" s="32">
        <v>0</v>
      </c>
      <c r="R87" s="32">
        <v>0</v>
      </c>
      <c r="S87" s="32">
        <v>0</v>
      </c>
      <c r="T87" s="32">
        <v>0</v>
      </c>
      <c r="U87" s="32">
        <v>0</v>
      </c>
      <c r="V87" s="32">
        <v>0</v>
      </c>
      <c r="W87" s="32">
        <v>0</v>
      </c>
      <c r="X87" s="32">
        <v>0</v>
      </c>
      <c r="Y87" s="32">
        <v>0</v>
      </c>
      <c r="Z87" s="32">
        <v>0</v>
      </c>
      <c r="AA87" s="32">
        <v>0</v>
      </c>
      <c r="AB87" s="32">
        <v>0</v>
      </c>
      <c r="AC87" s="32">
        <v>0</v>
      </c>
      <c r="AD87" s="32">
        <v>0</v>
      </c>
      <c r="AE87" s="32">
        <v>0</v>
      </c>
    </row>
    <row r="89" spans="1:31" collapsed="1" x14ac:dyDescent="0.35"/>
  </sheetData>
  <sheetProtection algorithmName="SHA-512" hashValue="g7I3She4EOrqdh9zJOUueiiMI30sNxaDJf1j4Hu+BZQXkdCnBqiLrwlRTKr6frxGttSThE7PncRC5BW8Kw+R8g==" saltValue="TvkScIkD/QZXiC4fDGPllg=="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87B473-D4E9-4170-B965-378209FD18F7}">
  <sheetPr codeName="Sheet14">
    <tabColor rgb="FF57E188"/>
  </sheetPr>
  <dimension ref="A1:AE11"/>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150</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151</v>
      </c>
      <c r="B2" s="17" t="s">
        <v>152</v>
      </c>
    </row>
    <row r="3" spans="1:31" x14ac:dyDescent="0.35">
      <c r="B3" s="17"/>
    </row>
    <row r="4" spans="1:31" x14ac:dyDescent="0.35">
      <c r="A4" s="17" t="s">
        <v>127</v>
      </c>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130</v>
      </c>
      <c r="B6" s="28" t="s">
        <v>74</v>
      </c>
      <c r="C6" s="24">
        <v>9.7595279850408583E-5</v>
      </c>
      <c r="D6" s="24">
        <v>1908.3134879011352</v>
      </c>
      <c r="E6" s="24">
        <v>8879.2578092212898</v>
      </c>
      <c r="F6" s="24">
        <v>15289.812968514774</v>
      </c>
      <c r="G6" s="24">
        <v>21242.038183380246</v>
      </c>
      <c r="H6" s="24">
        <v>27427.976074579936</v>
      </c>
      <c r="I6" s="24">
        <v>32446.199711041252</v>
      </c>
      <c r="J6" s="24">
        <v>37756.326700260426</v>
      </c>
      <c r="K6" s="24">
        <v>43533.427026601246</v>
      </c>
      <c r="L6" s="24">
        <v>48836.939854377175</v>
      </c>
      <c r="M6" s="24">
        <v>80136.857605635902</v>
      </c>
      <c r="N6" s="24">
        <v>76988.267462681208</v>
      </c>
      <c r="O6" s="24">
        <v>74169.814598563549</v>
      </c>
      <c r="P6" s="24">
        <v>71454.542086583344</v>
      </c>
      <c r="Q6" s="24">
        <v>69023.745193378651</v>
      </c>
      <c r="R6" s="24">
        <v>66311.791040956305</v>
      </c>
      <c r="S6" s="24">
        <v>63884.191831312593</v>
      </c>
      <c r="T6" s="24">
        <v>62141.7489448466</v>
      </c>
      <c r="U6" s="24">
        <v>60027.761983872195</v>
      </c>
      <c r="V6" s="24">
        <v>57705.564079555756</v>
      </c>
      <c r="W6" s="24">
        <v>66033.725350693465</v>
      </c>
      <c r="X6" s="24">
        <v>85603.266021911899</v>
      </c>
      <c r="Y6" s="24">
        <v>84181.146311191565</v>
      </c>
      <c r="Z6" s="24">
        <v>80873.655408536055</v>
      </c>
      <c r="AA6" s="24">
        <v>79426.822486489065</v>
      </c>
      <c r="AB6" s="24">
        <v>86883.423464493171</v>
      </c>
      <c r="AC6" s="24">
        <v>87285.47528477748</v>
      </c>
      <c r="AD6" s="24">
        <v>83856.014792862174</v>
      </c>
      <c r="AE6" s="24">
        <v>83909.228219388242</v>
      </c>
    </row>
    <row r="7" spans="1:31" x14ac:dyDescent="0.35">
      <c r="A7" s="28" t="s">
        <v>131</v>
      </c>
      <c r="B7" s="28" t="s">
        <v>74</v>
      </c>
      <c r="C7" s="24">
        <v>1.027930959558212E-4</v>
      </c>
      <c r="D7" s="24">
        <v>1.071787129561322E-4</v>
      </c>
      <c r="E7" s="24">
        <v>1.1401439032975711E-4</v>
      </c>
      <c r="F7" s="24">
        <v>1.3400942801984039E-4</v>
      </c>
      <c r="G7" s="24">
        <v>1.3696250036750391E-4</v>
      </c>
      <c r="H7" s="24">
        <v>1.543437506512125E-4</v>
      </c>
      <c r="I7" s="24">
        <v>1.6989919140102911E-4</v>
      </c>
      <c r="J7" s="24">
        <v>2.6526896806658299E-4</v>
      </c>
      <c r="K7" s="24">
        <v>2.6336372555715648E-4</v>
      </c>
      <c r="L7" s="24">
        <v>2.5372227925547032E-4</v>
      </c>
      <c r="M7" s="24">
        <v>2.4509095491777289E-4</v>
      </c>
      <c r="N7" s="24">
        <v>2.354612915164566E-4</v>
      </c>
      <c r="O7" s="24">
        <v>2.2684132157382831E-4</v>
      </c>
      <c r="P7" s="24">
        <v>2.185369189218279E-4</v>
      </c>
      <c r="Q7" s="24">
        <v>2.111025578853801E-4</v>
      </c>
      <c r="R7" s="24">
        <v>2.0280830412038481E-4</v>
      </c>
      <c r="S7" s="24">
        <v>14957.042611208368</v>
      </c>
      <c r="T7" s="24">
        <v>14409.482301363441</v>
      </c>
      <c r="U7" s="24">
        <v>13919.289182941326</v>
      </c>
      <c r="V7" s="24">
        <v>13372.398051596745</v>
      </c>
      <c r="W7" s="24">
        <v>12882.849797077508</v>
      </c>
      <c r="X7" s="24">
        <v>15146.421069813498</v>
      </c>
      <c r="Y7" s="24">
        <v>26764.682050866948</v>
      </c>
      <c r="Z7" s="24">
        <v>25713.093353312328</v>
      </c>
      <c r="AA7" s="24">
        <v>26744.04990316938</v>
      </c>
      <c r="AB7" s="24">
        <v>68062.489761746256</v>
      </c>
      <c r="AC7" s="24">
        <v>65747.08637625273</v>
      </c>
      <c r="AD7" s="24">
        <v>63163.872680623892</v>
      </c>
      <c r="AE7" s="24">
        <v>74630.37775984699</v>
      </c>
    </row>
    <row r="8" spans="1:31" x14ac:dyDescent="0.35">
      <c r="A8" s="28" t="s">
        <v>132</v>
      </c>
      <c r="B8" s="28" t="s">
        <v>74</v>
      </c>
      <c r="C8" s="24">
        <v>1.8923859868822031E-5</v>
      </c>
      <c r="D8" s="24">
        <v>1.8231078893158511E-5</v>
      </c>
      <c r="E8" s="24">
        <v>1.7610879691831849E-5</v>
      </c>
      <c r="F8" s="24">
        <v>1.6918945370182547E-5</v>
      </c>
      <c r="G8" s="24">
        <v>1.629956203285064E-5</v>
      </c>
      <c r="H8" s="24">
        <v>1.5702853614680029E-5</v>
      </c>
      <c r="I8" s="24">
        <v>1.516866157220971E-5</v>
      </c>
      <c r="J8" s="24">
        <v>1.4572682396895591E-5</v>
      </c>
      <c r="K8" s="24">
        <v>1.4039193077119409E-5</v>
      </c>
      <c r="L8" s="24">
        <v>1.352523419426381E-5</v>
      </c>
      <c r="M8" s="24">
        <v>1.306512212441883E-5</v>
      </c>
      <c r="N8" s="24">
        <v>1.255179135545011E-5</v>
      </c>
      <c r="O8" s="24">
        <v>1.2092284557057431E-5</v>
      </c>
      <c r="P8" s="24">
        <v>1.1649599779664759E-5</v>
      </c>
      <c r="Q8" s="24">
        <v>1.125329451866158E-5</v>
      </c>
      <c r="R8" s="24">
        <v>1.0811150750414641E-5</v>
      </c>
      <c r="S8" s="24">
        <v>1.041536682383538E-5</v>
      </c>
      <c r="T8" s="24">
        <v>1.003407209643156E-5</v>
      </c>
      <c r="U8" s="24">
        <v>342.59010033780385</v>
      </c>
      <c r="V8" s="24">
        <v>1110.3716416994625</v>
      </c>
      <c r="W8" s="24">
        <v>1069.7221994282777</v>
      </c>
      <c r="X8" s="24">
        <v>1669.8589952499572</v>
      </c>
      <c r="Y8" s="24">
        <v>2171.8919184953961</v>
      </c>
      <c r="Z8" s="24">
        <v>2086.5579324812443</v>
      </c>
      <c r="AA8" s="24">
        <v>5395.2189483499296</v>
      </c>
      <c r="AB8" s="24">
        <v>5805.976577604335</v>
      </c>
      <c r="AC8" s="24">
        <v>9861.4889575289035</v>
      </c>
      <c r="AD8" s="24">
        <v>24680.452142989023</v>
      </c>
      <c r="AE8" s="24">
        <v>33187.544741716119</v>
      </c>
    </row>
    <row r="9" spans="1:31" x14ac:dyDescent="0.35">
      <c r="A9" s="28" t="s">
        <v>133</v>
      </c>
      <c r="B9" s="28" t="s">
        <v>74</v>
      </c>
      <c r="C9" s="24">
        <v>8.5544755621037806E-5</v>
      </c>
      <c r="D9" s="24">
        <v>8.69863003874258E-5</v>
      </c>
      <c r="E9" s="24">
        <v>1.014856849964937E-4</v>
      </c>
      <c r="F9" s="24">
        <v>9.7498295960059893E-5</v>
      </c>
      <c r="G9" s="24">
        <v>9.3928994291744898E-5</v>
      </c>
      <c r="H9" s="24">
        <v>9.0490360695871604E-5</v>
      </c>
      <c r="I9" s="24">
        <v>8.7411988331831394E-5</v>
      </c>
      <c r="J9" s="24">
        <v>9.9230781992033597E-5</v>
      </c>
      <c r="K9" s="24">
        <v>9.5598055981545695E-5</v>
      </c>
      <c r="L9" s="24">
        <v>9.2098319936493488E-5</v>
      </c>
      <c r="M9" s="24">
        <v>8.896524674851161E-5</v>
      </c>
      <c r="N9" s="24">
        <v>9.7478750395305292E-5</v>
      </c>
      <c r="O9" s="24">
        <v>9.3910164267874409E-5</v>
      </c>
      <c r="P9" s="24">
        <v>1.0023819330205229E-4</v>
      </c>
      <c r="Q9" s="24">
        <v>9.6828211490625592E-5</v>
      </c>
      <c r="R9" s="24">
        <v>1.6808238781056188E-4</v>
      </c>
      <c r="S9" s="24">
        <v>5005.6156123711426</v>
      </c>
      <c r="T9" s="24">
        <v>4822.3657877042406</v>
      </c>
      <c r="U9" s="24">
        <v>7942.3958608439007</v>
      </c>
      <c r="V9" s="24">
        <v>7630.3378499758192</v>
      </c>
      <c r="W9" s="24">
        <v>7350.9998647743068</v>
      </c>
      <c r="X9" s="24">
        <v>8334.7936950958028</v>
      </c>
      <c r="Y9" s="24">
        <v>8051.2541577004922</v>
      </c>
      <c r="Z9" s="24">
        <v>7734.9190886574943</v>
      </c>
      <c r="AA9" s="24">
        <v>7451.7525082921793</v>
      </c>
      <c r="AB9" s="24">
        <v>9947.0852635215906</v>
      </c>
      <c r="AC9" s="24">
        <v>10001.177231707146</v>
      </c>
      <c r="AD9" s="24">
        <v>11022.74332273722</v>
      </c>
      <c r="AE9" s="24">
        <v>11176.954078437495</v>
      </c>
    </row>
    <row r="10" spans="1:31" x14ac:dyDescent="0.35">
      <c r="A10" s="28" t="s">
        <v>134</v>
      </c>
      <c r="B10" s="28" t="s">
        <v>74</v>
      </c>
      <c r="C10" s="24">
        <v>0</v>
      </c>
      <c r="D10" s="24">
        <v>0</v>
      </c>
      <c r="E10" s="24">
        <v>0</v>
      </c>
      <c r="F10" s="24">
        <v>0</v>
      </c>
      <c r="G10" s="24">
        <v>0</v>
      </c>
      <c r="H10" s="24">
        <v>0</v>
      </c>
      <c r="I10" s="24">
        <v>0</v>
      </c>
      <c r="J10" s="24">
        <v>0</v>
      </c>
      <c r="K10" s="24">
        <v>0</v>
      </c>
      <c r="L10" s="24">
        <v>523.68402629618902</v>
      </c>
      <c r="M10" s="24">
        <v>1254.432266175794</v>
      </c>
      <c r="N10" s="24">
        <v>2223.5711546665261</v>
      </c>
      <c r="O10" s="24">
        <v>3123.3127525610298</v>
      </c>
      <c r="P10" s="24">
        <v>3954.19565120577</v>
      </c>
      <c r="Q10" s="24">
        <v>4732.7471648902101</v>
      </c>
      <c r="R10" s="24">
        <v>5423.992109709021</v>
      </c>
      <c r="S10" s="24">
        <v>6070.5067134352639</v>
      </c>
      <c r="T10" s="24">
        <v>6663.3330677848835</v>
      </c>
      <c r="U10" s="24">
        <v>7251.6091751722224</v>
      </c>
      <c r="V10" s="24">
        <v>7749.6259196885803</v>
      </c>
      <c r="W10" s="24">
        <v>7465.9209333440822</v>
      </c>
      <c r="X10" s="24">
        <v>7192.6020637116417</v>
      </c>
      <c r="Y10" s="24">
        <v>6947.9184615224021</v>
      </c>
      <c r="Z10" s="24">
        <v>6674.9336173991487</v>
      </c>
      <c r="AA10" s="24">
        <v>6430.5718933108237</v>
      </c>
      <c r="AB10" s="24">
        <v>6195.1559738734713</v>
      </c>
      <c r="AC10" s="24">
        <v>5984.4042783974501</v>
      </c>
      <c r="AD10" s="24">
        <v>5749.2760629245586</v>
      </c>
      <c r="AE10" s="24">
        <v>5538.8016085668569</v>
      </c>
    </row>
    <row r="11" spans="1:31" x14ac:dyDescent="0.35">
      <c r="A11" s="22" t="s">
        <v>40</v>
      </c>
      <c r="B11" s="22" t="s">
        <v>153</v>
      </c>
      <c r="C11" s="32">
        <v>3.0485699129608964E-4</v>
      </c>
      <c r="D11" s="32">
        <v>1908.3137002972276</v>
      </c>
      <c r="E11" s="32">
        <v>8879.2580423322433</v>
      </c>
      <c r="F11" s="32">
        <v>15289.813216941444</v>
      </c>
      <c r="G11" s="32">
        <v>21242.038430571298</v>
      </c>
      <c r="H11" s="32">
        <v>27427.976335116902</v>
      </c>
      <c r="I11" s="32">
        <v>32446.199983521092</v>
      </c>
      <c r="J11" s="32">
        <v>37756.327079332856</v>
      </c>
      <c r="K11" s="32">
        <v>43533.427399602224</v>
      </c>
      <c r="L11" s="32">
        <v>49360.624240019206</v>
      </c>
      <c r="M11" s="32">
        <v>81391.290218933005</v>
      </c>
      <c r="N11" s="32">
        <v>79211.838962839582</v>
      </c>
      <c r="O11" s="32">
        <v>77293.127683968341</v>
      </c>
      <c r="P11" s="32">
        <v>75408.738068213817</v>
      </c>
      <c r="Q11" s="32">
        <v>73756.49267745293</v>
      </c>
      <c r="R11" s="32">
        <v>71735.78353236719</v>
      </c>
      <c r="S11" s="32">
        <v>89917.356778742731</v>
      </c>
      <c r="T11" s="32">
        <v>88036.930111733236</v>
      </c>
      <c r="U11" s="32">
        <v>89483.64630316745</v>
      </c>
      <c r="V11" s="32">
        <v>87568.29754251636</v>
      </c>
      <c r="W11" s="32">
        <v>94803.218145317631</v>
      </c>
      <c r="X11" s="32">
        <v>117946.9418457828</v>
      </c>
      <c r="Y11" s="32">
        <v>128116.89289977681</v>
      </c>
      <c r="Z11" s="32">
        <v>123083.15940038627</v>
      </c>
      <c r="AA11" s="32">
        <v>125448.41573961137</v>
      </c>
      <c r="AB11" s="32">
        <v>176894.13104123884</v>
      </c>
      <c r="AC11" s="32">
        <v>178879.63212866371</v>
      </c>
      <c r="AD11" s="32">
        <v>188472.35900213689</v>
      </c>
      <c r="AE11" s="32">
        <v>208442.90640795571</v>
      </c>
    </row>
  </sheetData>
  <sheetProtection algorithmName="SHA-512" hashValue="V6PeZGMgL/ULDdn9+9jXRG+ZmR7HCpXhgcaq1SByjU3qcajGK8yWIt8GIIJtU0dwDl+KYrqOZCUqN/5IyuhI7Q==" saltValue="3yrGk6rr1vbKfyJBwGZr2A==" spinCount="100000" sheet="1" objects="1" scenarios="1"/>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05655C-15F7-4159-8FD3-F4B73CF71F08}">
  <sheetPr codeName="Sheet16">
    <tabColor rgb="FF57E188"/>
  </sheetPr>
  <dimension ref="A1:AE11"/>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154</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67</v>
      </c>
      <c r="B2" s="17" t="s">
        <v>142</v>
      </c>
    </row>
    <row r="4" spans="1:31" x14ac:dyDescent="0.35">
      <c r="A4" s="17" t="s">
        <v>127</v>
      </c>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130</v>
      </c>
      <c r="B6" s="28" t="s">
        <v>67</v>
      </c>
      <c r="C6" s="24">
        <v>2.4923698199999994E-4</v>
      </c>
      <c r="D6" s="24">
        <v>2.4852569799999985E-4</v>
      </c>
      <c r="E6" s="24">
        <v>2.5007913199999985E-4</v>
      </c>
      <c r="F6" s="24">
        <v>2.5118645999999998E-4</v>
      </c>
      <c r="G6" s="24">
        <v>2.5438807799999999E-4</v>
      </c>
      <c r="H6" s="24">
        <v>2.5234530199999989E-4</v>
      </c>
      <c r="I6" s="24">
        <v>2.5339242599999989E-4</v>
      </c>
      <c r="J6" s="24">
        <v>2.5506367400000005E-4</v>
      </c>
      <c r="K6" s="24">
        <v>2.5239731400000001E-4</v>
      </c>
      <c r="L6" s="24">
        <v>2.5236239599999994E-4</v>
      </c>
      <c r="M6" s="24">
        <v>2.4974998900000002E-4</v>
      </c>
      <c r="N6" s="24">
        <v>2.5546227399999996E-4</v>
      </c>
      <c r="O6" s="24">
        <v>2.5245501799999994E-4</v>
      </c>
      <c r="P6" s="24">
        <v>2.5716299699999999E-4</v>
      </c>
      <c r="Q6" s="24">
        <v>2.5096584999999999E-4</v>
      </c>
      <c r="R6" s="24">
        <v>2.5119350900000006E-4</v>
      </c>
      <c r="S6" s="24">
        <v>2.5961299199999999E-4</v>
      </c>
      <c r="T6" s="24">
        <v>2.6365183199999998E-4</v>
      </c>
      <c r="U6" s="24">
        <v>470.55926091631005</v>
      </c>
      <c r="V6" s="24">
        <v>14.448825506138988</v>
      </c>
      <c r="W6" s="24">
        <v>14116.864163903452</v>
      </c>
      <c r="X6" s="24">
        <v>2.6621456700000003E-4</v>
      </c>
      <c r="Y6" s="24">
        <v>7926.4819779999998</v>
      </c>
      <c r="Z6" s="24">
        <v>8608.1960299015045</v>
      </c>
      <c r="AA6" s="24">
        <v>8339.3983098971003</v>
      </c>
      <c r="AB6" s="24">
        <v>5632.258280873375</v>
      </c>
      <c r="AC6" s="24">
        <v>234.27695895588701</v>
      </c>
      <c r="AD6" s="24">
        <v>6205.2252468753504</v>
      </c>
      <c r="AE6" s="24">
        <v>10.859035561335</v>
      </c>
    </row>
    <row r="7" spans="1:31" x14ac:dyDescent="0.35">
      <c r="A7" s="28" t="s">
        <v>131</v>
      </c>
      <c r="B7" s="28" t="s">
        <v>67</v>
      </c>
      <c r="C7" s="24">
        <v>2.4880300599999989E-4</v>
      </c>
      <c r="D7" s="24">
        <v>2.4818519299999998E-4</v>
      </c>
      <c r="E7" s="24">
        <v>2.4908329300000001E-4</v>
      </c>
      <c r="F7" s="24">
        <v>2.5124021700000001E-4</v>
      </c>
      <c r="G7" s="24">
        <v>2.52923502E-4</v>
      </c>
      <c r="H7" s="24">
        <v>46.851523210934992</v>
      </c>
      <c r="I7" s="24">
        <v>2.5376269499999997E-4</v>
      </c>
      <c r="J7" s="24">
        <v>9126.6964800000005</v>
      </c>
      <c r="K7" s="24">
        <v>2.5127429300000003E-4</v>
      </c>
      <c r="L7" s="24">
        <v>2.5107654800000001E-4</v>
      </c>
      <c r="M7" s="24">
        <v>2.5042008799999982E-4</v>
      </c>
      <c r="N7" s="24">
        <v>2.5382929300000003E-4</v>
      </c>
      <c r="O7" s="24">
        <v>1454.8052987598101</v>
      </c>
      <c r="P7" s="24">
        <v>3.9906028768289996</v>
      </c>
      <c r="Q7" s="24">
        <v>2339.6974249999998</v>
      </c>
      <c r="R7" s="24">
        <v>15.925068023394001</v>
      </c>
      <c r="S7" s="24">
        <v>26396.140675000002</v>
      </c>
      <c r="T7" s="24">
        <v>39.619584661176994</v>
      </c>
      <c r="U7" s="24">
        <v>236.84352370279697</v>
      </c>
      <c r="V7" s="24">
        <v>2454.374272</v>
      </c>
      <c r="W7" s="24">
        <v>2627.0187570000003</v>
      </c>
      <c r="X7" s="24">
        <v>3064.3177999999998</v>
      </c>
      <c r="Y7" s="24">
        <v>4203.2122959999997</v>
      </c>
      <c r="Z7" s="24">
        <v>7021.5729110000002</v>
      </c>
      <c r="AA7" s="24">
        <v>2223.5775870000002</v>
      </c>
      <c r="AB7" s="24">
        <v>34253.854590000003</v>
      </c>
      <c r="AC7" s="24">
        <v>44.233798642700002</v>
      </c>
      <c r="AD7" s="24">
        <v>914.1617825412709</v>
      </c>
      <c r="AE7" s="24">
        <v>5029.8512413169356</v>
      </c>
    </row>
    <row r="8" spans="1:31" x14ac:dyDescent="0.35">
      <c r="A8" s="28" t="s">
        <v>132</v>
      </c>
      <c r="B8" s="28" t="s">
        <v>67</v>
      </c>
      <c r="C8" s="24">
        <v>2.4423260000000003E-4</v>
      </c>
      <c r="D8" s="24">
        <v>2.4363791800000002E-4</v>
      </c>
      <c r="E8" s="24">
        <v>2.4458919300000001E-4</v>
      </c>
      <c r="F8" s="24">
        <v>2.476526779999999E-4</v>
      </c>
      <c r="G8" s="24">
        <v>2.4970347399999989E-4</v>
      </c>
      <c r="H8" s="24">
        <v>2.4687718999999989E-4</v>
      </c>
      <c r="I8" s="24">
        <v>2.4814666800000002E-4</v>
      </c>
      <c r="J8" s="24">
        <v>2.485762599999998E-4</v>
      </c>
      <c r="K8" s="24">
        <v>2.4628535699999988E-4</v>
      </c>
      <c r="L8" s="24">
        <v>2.4617507399999998E-4</v>
      </c>
      <c r="M8" s="24">
        <v>2.4509575900000003E-4</v>
      </c>
      <c r="N8" s="24">
        <v>2.4932945E-4</v>
      </c>
      <c r="O8" s="24">
        <v>2.4680294499999976E-4</v>
      </c>
      <c r="P8" s="24">
        <v>2.5239635299999995E-4</v>
      </c>
      <c r="Q8" s="24">
        <v>1763.1553033724181</v>
      </c>
      <c r="R8" s="24">
        <v>4261.4528195000003</v>
      </c>
      <c r="S8" s="24">
        <v>2.5397111499999989E-4</v>
      </c>
      <c r="T8" s="24">
        <v>2.5683020199999994E-4</v>
      </c>
      <c r="U8" s="24">
        <v>2349.44274763767</v>
      </c>
      <c r="V8" s="24">
        <v>499.77338861303099</v>
      </c>
      <c r="W8" s="24">
        <v>5067.0089819599998</v>
      </c>
      <c r="X8" s="24">
        <v>2.3726193596830005</v>
      </c>
      <c r="Y8" s="24">
        <v>1272.8974190720432</v>
      </c>
      <c r="Z8" s="24">
        <v>12321.110541850001</v>
      </c>
      <c r="AA8" s="24">
        <v>5034.5973711600009</v>
      </c>
      <c r="AB8" s="24">
        <v>140.08057453731303</v>
      </c>
      <c r="AC8" s="24">
        <v>422.90399097875201</v>
      </c>
      <c r="AD8" s="24">
        <v>2761.4241458233159</v>
      </c>
      <c r="AE8" s="24">
        <v>3955.4349347599996</v>
      </c>
    </row>
    <row r="9" spans="1:31" x14ac:dyDescent="0.35">
      <c r="A9" s="28" t="s">
        <v>133</v>
      </c>
      <c r="B9" s="28" t="s">
        <v>67</v>
      </c>
      <c r="C9" s="24">
        <v>2.4637422300000003E-4</v>
      </c>
      <c r="D9" s="24">
        <v>2.4527929599999979E-4</v>
      </c>
      <c r="E9" s="24">
        <v>2.5259930800000001E-4</v>
      </c>
      <c r="F9" s="24">
        <v>2.4975415299999997E-4</v>
      </c>
      <c r="G9" s="24">
        <v>2.5261126799999988E-4</v>
      </c>
      <c r="H9" s="24">
        <v>2.4948658499999993E-4</v>
      </c>
      <c r="I9" s="24">
        <v>2.5092469199999992E-4</v>
      </c>
      <c r="J9" s="24">
        <v>2.5241350599999982E-4</v>
      </c>
      <c r="K9" s="24">
        <v>2.4991472199999983E-4</v>
      </c>
      <c r="L9" s="24">
        <v>2.4996708200000003E-4</v>
      </c>
      <c r="M9" s="24">
        <v>2.484604939999998E-4</v>
      </c>
      <c r="N9" s="24">
        <v>2.5425485900000002E-4</v>
      </c>
      <c r="O9" s="24">
        <v>2.5073716300000001E-4</v>
      </c>
      <c r="P9" s="24">
        <v>2.5694593299999992E-4</v>
      </c>
      <c r="Q9" s="24">
        <v>38.051080318611888</v>
      </c>
      <c r="R9" s="24">
        <v>3751.6128349999999</v>
      </c>
      <c r="S9" s="24">
        <v>83.298312959748003</v>
      </c>
      <c r="T9" s="24">
        <v>1.2776644038679998</v>
      </c>
      <c r="U9" s="24">
        <v>442.19141098537801</v>
      </c>
      <c r="V9" s="24">
        <v>587.11898841567904</v>
      </c>
      <c r="W9" s="24">
        <v>3584.9844942343179</v>
      </c>
      <c r="X9" s="24">
        <v>2.6163149999999997E-4</v>
      </c>
      <c r="Y9" s="24">
        <v>1839.4411176706501</v>
      </c>
      <c r="Z9" s="24">
        <v>2814.65608976054</v>
      </c>
      <c r="AA9" s="24">
        <v>2648.4281410524677</v>
      </c>
      <c r="AB9" s="24">
        <v>1572.4276560370658</v>
      </c>
      <c r="AC9" s="24">
        <v>221.71644585248993</v>
      </c>
      <c r="AD9" s="24">
        <v>1203.3935098076061</v>
      </c>
      <c r="AE9" s="24">
        <v>1.4394243208769999</v>
      </c>
    </row>
    <row r="10" spans="1:31" x14ac:dyDescent="0.35">
      <c r="A10" s="28" t="s">
        <v>134</v>
      </c>
      <c r="B10" s="28" t="s">
        <v>67</v>
      </c>
      <c r="C10" s="24">
        <v>2.0379718499999983E-4</v>
      </c>
      <c r="D10" s="24">
        <v>2.0347650099999999E-4</v>
      </c>
      <c r="E10" s="24">
        <v>2.0418985800000001E-4</v>
      </c>
      <c r="F10" s="24">
        <v>2.0362753899999999E-4</v>
      </c>
      <c r="G10" s="24">
        <v>2.03065902E-4</v>
      </c>
      <c r="H10" s="24">
        <v>2.0286028399999989E-4</v>
      </c>
      <c r="I10" s="24">
        <v>2.03360904E-4</v>
      </c>
      <c r="J10" s="24">
        <v>2.02779221E-4</v>
      </c>
      <c r="K10" s="24">
        <v>2.0273936999999989E-4</v>
      </c>
      <c r="L10" s="24">
        <v>2.0268908999999979E-4</v>
      </c>
      <c r="M10" s="24">
        <v>2.0311875300000002E-4</v>
      </c>
      <c r="N10" s="24">
        <v>2.025414679999999E-4</v>
      </c>
      <c r="O10" s="24">
        <v>2.0249139999999998E-4</v>
      </c>
      <c r="P10" s="24">
        <v>2.0240996999999999E-4</v>
      </c>
      <c r="Q10" s="24">
        <v>2.0290010999999991E-4</v>
      </c>
      <c r="R10" s="24">
        <v>2.0229103799999991E-4</v>
      </c>
      <c r="S10" s="24">
        <v>2.0229181299999987E-4</v>
      </c>
      <c r="T10" s="24">
        <v>2.0225057899999986E-4</v>
      </c>
      <c r="U10" s="24">
        <v>2.0279157499999992E-4</v>
      </c>
      <c r="V10" s="24">
        <v>2.0215371299999978E-4</v>
      </c>
      <c r="W10" s="24">
        <v>2.0216846300000001E-4</v>
      </c>
      <c r="X10" s="24">
        <v>2.021505429999999E-4</v>
      </c>
      <c r="Y10" s="24">
        <v>2.0264092699999968E-4</v>
      </c>
      <c r="Z10" s="24">
        <v>2.0206157599999991E-4</v>
      </c>
      <c r="AA10" s="24">
        <v>2.0201126499999988E-4</v>
      </c>
      <c r="AB10" s="24">
        <v>2.0202765E-4</v>
      </c>
      <c r="AC10" s="24">
        <v>2.0253209800000002E-4</v>
      </c>
      <c r="AD10" s="24">
        <v>2.01936821E-4</v>
      </c>
      <c r="AE10" s="24">
        <v>2.0187783299999981E-4</v>
      </c>
    </row>
    <row r="11" spans="1:31" x14ac:dyDescent="0.35">
      <c r="A11" s="22" t="s">
        <v>40</v>
      </c>
      <c r="B11" s="22" t="s">
        <v>153</v>
      </c>
      <c r="C11" s="32">
        <v>1.1924439959999998E-3</v>
      </c>
      <c r="D11" s="32">
        <v>1.1891046059999996E-3</v>
      </c>
      <c r="E11" s="32">
        <v>1.2005407839999998E-3</v>
      </c>
      <c r="F11" s="32">
        <v>1.2034610469999999E-3</v>
      </c>
      <c r="G11" s="32">
        <v>1.2126922239999996E-3</v>
      </c>
      <c r="H11" s="32">
        <v>46.852474780295992</v>
      </c>
      <c r="I11" s="32">
        <v>1.2095873849999998E-3</v>
      </c>
      <c r="J11" s="32">
        <v>9126.6974388326616</v>
      </c>
      <c r="K11" s="32">
        <v>1.2026110559999995E-3</v>
      </c>
      <c r="L11" s="32">
        <v>1.2022701899999997E-3</v>
      </c>
      <c r="M11" s="32">
        <v>1.1968450829999997E-3</v>
      </c>
      <c r="N11" s="32">
        <v>1.2154173439999998E-3</v>
      </c>
      <c r="O11" s="32">
        <v>1454.8062512463359</v>
      </c>
      <c r="P11" s="32">
        <v>3.9915717920819995</v>
      </c>
      <c r="Q11" s="32">
        <v>4140.9042625569891</v>
      </c>
      <c r="R11" s="32">
        <v>8028.9911760079403</v>
      </c>
      <c r="S11" s="32">
        <v>26479.439703835673</v>
      </c>
      <c r="T11" s="32">
        <v>40.897971797657995</v>
      </c>
      <c r="U11" s="32">
        <v>3499.0371460337296</v>
      </c>
      <c r="V11" s="32">
        <v>3555.7156766885619</v>
      </c>
      <c r="W11" s="32">
        <v>25395.876599266234</v>
      </c>
      <c r="X11" s="32">
        <v>3066.691149356293</v>
      </c>
      <c r="Y11" s="32">
        <v>15242.033013383621</v>
      </c>
      <c r="Z11" s="32">
        <v>30765.535774573622</v>
      </c>
      <c r="AA11" s="32">
        <v>18246.001611120835</v>
      </c>
      <c r="AB11" s="32">
        <v>41598.621303475404</v>
      </c>
      <c r="AC11" s="32">
        <v>923.13139696192684</v>
      </c>
      <c r="AD11" s="32">
        <v>11084.204886984362</v>
      </c>
      <c r="AE11" s="32">
        <v>8997.5848378369792</v>
      </c>
    </row>
  </sheetData>
  <sheetProtection algorithmName="SHA-512" hashValue="T5NlsfL/11c/YtpEdhapTgmIExzfbT9qRSBf0XKvXV7nAmfrKXqJyn7wRpdtTpufkMEAuM/vKUPrT4ZVX5/kBA==" saltValue="z7NjutG2XesZggcbn1cUMg==" spinCount="100000"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285A83-C3F7-473C-9F1E-A7B4764F98AD}">
  <sheetPr codeName="Sheet21">
    <tabColor rgb="FF57E188"/>
  </sheetPr>
  <dimension ref="A1:AE11"/>
  <sheetViews>
    <sheetView zoomScale="85" zoomScaleNormal="85" workbookViewId="0"/>
  </sheetViews>
  <sheetFormatPr defaultColWidth="9.1796875" defaultRowHeight="14.5" x14ac:dyDescent="0.35"/>
  <cols>
    <col min="1" max="1" width="16" style="27" customWidth="1"/>
    <col min="2" max="2" width="30.54296875" style="27" customWidth="1"/>
    <col min="3" max="31" width="9.453125" style="27" customWidth="1"/>
    <col min="32" max="16384" width="9.1796875" style="27"/>
  </cols>
  <sheetData>
    <row r="1" spans="1:31" ht="23.25" customHeight="1" x14ac:dyDescent="0.35">
      <c r="A1" s="26" t="s">
        <v>155</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75</v>
      </c>
      <c r="B2" s="17" t="s">
        <v>142</v>
      </c>
    </row>
    <row r="4" spans="1:31" x14ac:dyDescent="0.35">
      <c r="A4" s="17" t="s">
        <v>127</v>
      </c>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130</v>
      </c>
      <c r="B6" s="28" t="s">
        <v>75</v>
      </c>
      <c r="C6" s="24">
        <v>0</v>
      </c>
      <c r="D6" s="24">
        <v>0</v>
      </c>
      <c r="E6" s="24">
        <v>0</v>
      </c>
      <c r="F6" s="24">
        <v>0</v>
      </c>
      <c r="G6" s="24">
        <v>0</v>
      </c>
      <c r="H6" s="24">
        <v>0</v>
      </c>
      <c r="I6" s="24">
        <v>0</v>
      </c>
      <c r="J6" s="24">
        <v>0</v>
      </c>
      <c r="K6" s="24">
        <v>0</v>
      </c>
      <c r="L6" s="24">
        <v>0</v>
      </c>
      <c r="M6" s="24">
        <v>0</v>
      </c>
      <c r="N6" s="24">
        <v>0</v>
      </c>
      <c r="O6" s="24">
        <v>0</v>
      </c>
      <c r="P6" s="24">
        <v>0</v>
      </c>
      <c r="Q6" s="24">
        <v>0</v>
      </c>
      <c r="R6" s="24">
        <v>0</v>
      </c>
      <c r="S6" s="24">
        <v>0</v>
      </c>
      <c r="T6" s="24">
        <v>0</v>
      </c>
      <c r="U6" s="24">
        <v>0</v>
      </c>
      <c r="V6" s="24">
        <v>0</v>
      </c>
      <c r="W6" s="24">
        <v>0</v>
      </c>
      <c r="X6" s="24">
        <v>0</v>
      </c>
      <c r="Y6" s="24">
        <v>0</v>
      </c>
      <c r="Z6" s="24">
        <v>0</v>
      </c>
      <c r="AA6" s="24">
        <v>0</v>
      </c>
      <c r="AB6" s="24">
        <v>0</v>
      </c>
      <c r="AC6" s="24">
        <v>0</v>
      </c>
      <c r="AD6" s="24">
        <v>0</v>
      </c>
      <c r="AE6" s="24">
        <v>0</v>
      </c>
    </row>
    <row r="7" spans="1:31" x14ac:dyDescent="0.35">
      <c r="A7" s="28" t="s">
        <v>131</v>
      </c>
      <c r="B7" s="28" t="s">
        <v>75</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c r="AB7" s="24">
        <v>0</v>
      </c>
      <c r="AC7" s="24">
        <v>0</v>
      </c>
      <c r="AD7" s="24">
        <v>0</v>
      </c>
      <c r="AE7" s="24">
        <v>0</v>
      </c>
    </row>
    <row r="8" spans="1:31" x14ac:dyDescent="0.35">
      <c r="A8" s="28" t="s">
        <v>132</v>
      </c>
      <c r="B8" s="28" t="s">
        <v>75</v>
      </c>
      <c r="C8" s="24">
        <v>0</v>
      </c>
      <c r="D8" s="24">
        <v>0</v>
      </c>
      <c r="E8" s="24">
        <v>0</v>
      </c>
      <c r="F8" s="24">
        <v>8045.8177464506698</v>
      </c>
      <c r="G8" s="24">
        <v>7751.26951437564</v>
      </c>
      <c r="H8" s="24">
        <v>7467.5043578999503</v>
      </c>
      <c r="I8" s="24">
        <v>7381.1035781805404</v>
      </c>
      <c r="J8" s="24">
        <v>7091.0988205101703</v>
      </c>
      <c r="K8" s="24">
        <v>6831.5017619051596</v>
      </c>
      <c r="L8" s="24">
        <v>6581.4082562109297</v>
      </c>
      <c r="M8" s="24">
        <v>6357.5167263663598</v>
      </c>
      <c r="N8" s="24">
        <v>6107.72886225002</v>
      </c>
      <c r="O8" s="24">
        <v>5884.13185880522</v>
      </c>
      <c r="P8" s="24">
        <v>5668.7204872175298</v>
      </c>
      <c r="Q8" s="24">
        <v>5475.8774887685804</v>
      </c>
      <c r="R8" s="24">
        <v>5260.7293734031</v>
      </c>
      <c r="S8" s="24">
        <v>5068.1400574140998</v>
      </c>
      <c r="T8" s="24">
        <v>4882.6012171292105</v>
      </c>
      <c r="U8" s="24">
        <v>4716.5010431896299</v>
      </c>
      <c r="V8" s="24">
        <v>4531.1889516311803</v>
      </c>
      <c r="W8" s="24">
        <v>4365.30728031322</v>
      </c>
      <c r="X8" s="24">
        <v>4205.4983482195603</v>
      </c>
      <c r="Y8" s="24">
        <v>4062.4323929882999</v>
      </c>
      <c r="Z8" s="24">
        <v>3902.8187648631601</v>
      </c>
      <c r="AA8" s="24">
        <v>3759.9410110379699</v>
      </c>
      <c r="AB8" s="24">
        <v>3622.2938491946397</v>
      </c>
      <c r="AC8" s="24">
        <v>3499.0678039667901</v>
      </c>
      <c r="AD8" s="24">
        <v>3361.5888619883499</v>
      </c>
      <c r="AE8" s="24">
        <v>3238.52491902263</v>
      </c>
    </row>
    <row r="9" spans="1:31" x14ac:dyDescent="0.35">
      <c r="A9" s="28" t="s">
        <v>133</v>
      </c>
      <c r="B9" s="28" t="s">
        <v>75</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c r="AB9" s="24">
        <v>0</v>
      </c>
      <c r="AC9" s="24">
        <v>0</v>
      </c>
      <c r="AD9" s="24">
        <v>0</v>
      </c>
      <c r="AE9" s="24">
        <v>0</v>
      </c>
    </row>
    <row r="10" spans="1:31" x14ac:dyDescent="0.35">
      <c r="A10" s="28" t="s">
        <v>134</v>
      </c>
      <c r="B10" s="28" t="s">
        <v>75</v>
      </c>
      <c r="C10" s="24">
        <v>1050.187262335473</v>
      </c>
      <c r="D10" s="24">
        <v>1533.89476236317</v>
      </c>
      <c r="E10" s="24">
        <v>1511.1037623370751</v>
      </c>
      <c r="F10" s="24">
        <v>632.5069221</v>
      </c>
      <c r="G10" s="24">
        <v>684.21873500000004</v>
      </c>
      <c r="H10" s="24">
        <v>1821.7211750000001</v>
      </c>
      <c r="I10" s="24">
        <v>2232.8970300000001</v>
      </c>
      <c r="J10" s="24">
        <v>2318.78233</v>
      </c>
      <c r="K10" s="24">
        <v>2587.7354599999999</v>
      </c>
      <c r="L10" s="24">
        <v>2771.2671600000003</v>
      </c>
      <c r="M10" s="24">
        <v>3322.2304599999998</v>
      </c>
      <c r="N10" s="24">
        <v>3139.9807400000004</v>
      </c>
      <c r="O10" s="24">
        <v>3176.0259100000003</v>
      </c>
      <c r="P10" s="24">
        <v>3319.556634</v>
      </c>
      <c r="Q10" s="24">
        <v>3403.6403420000001</v>
      </c>
      <c r="R10" s="24">
        <v>3497.9111000000003</v>
      </c>
      <c r="S10" s="24">
        <v>3208.4153499999998</v>
      </c>
      <c r="T10" s="24">
        <v>3151.1254300000001</v>
      </c>
      <c r="U10" s="24">
        <v>3013.8110999999999</v>
      </c>
      <c r="V10" s="24">
        <v>3127.0361600000001</v>
      </c>
      <c r="W10" s="24">
        <v>2893.0514429999998</v>
      </c>
      <c r="X10" s="24">
        <v>2763.3379869999999</v>
      </c>
      <c r="Y10" s="24">
        <v>2768.3537359999996</v>
      </c>
      <c r="Z10" s="24">
        <v>2662.5410269999998</v>
      </c>
      <c r="AA10" s="24">
        <v>2662.2839840000001</v>
      </c>
      <c r="AB10" s="24">
        <v>2384.8220940000001</v>
      </c>
      <c r="AC10" s="24">
        <v>2328.2811200000001</v>
      </c>
      <c r="AD10" s="24">
        <v>2095.9168199999999</v>
      </c>
      <c r="AE10" s="24">
        <v>2012.93923</v>
      </c>
    </row>
    <row r="11" spans="1:31" x14ac:dyDescent="0.35">
      <c r="A11" s="22" t="s">
        <v>40</v>
      </c>
      <c r="B11" s="22" t="s">
        <v>153</v>
      </c>
      <c r="C11" s="32">
        <v>1050.187262335473</v>
      </c>
      <c r="D11" s="32">
        <v>1533.89476236317</v>
      </c>
      <c r="E11" s="32">
        <v>1511.1037623370751</v>
      </c>
      <c r="F11" s="32">
        <v>8678.3246685506692</v>
      </c>
      <c r="G11" s="32">
        <v>8435.4882493756395</v>
      </c>
      <c r="H11" s="32">
        <v>9289.2255328999508</v>
      </c>
      <c r="I11" s="32">
        <v>9614.0006081805404</v>
      </c>
      <c r="J11" s="32">
        <v>9409.8811505101694</v>
      </c>
      <c r="K11" s="32">
        <v>9419.2372219051595</v>
      </c>
      <c r="L11" s="32">
        <v>9352.6754162109301</v>
      </c>
      <c r="M11" s="32">
        <v>9679.7471863663595</v>
      </c>
      <c r="N11" s="32">
        <v>9247.7096022500209</v>
      </c>
      <c r="O11" s="32">
        <v>9060.1577688052203</v>
      </c>
      <c r="P11" s="32">
        <v>8988.2771212175303</v>
      </c>
      <c r="Q11" s="32">
        <v>8879.5178307685801</v>
      </c>
      <c r="R11" s="32">
        <v>8758.6404734031003</v>
      </c>
      <c r="S11" s="32">
        <v>8276.5554074141</v>
      </c>
      <c r="T11" s="32">
        <v>8033.7266471292105</v>
      </c>
      <c r="U11" s="32">
        <v>7730.3121431896298</v>
      </c>
      <c r="V11" s="32">
        <v>7658.22511163118</v>
      </c>
      <c r="W11" s="32">
        <v>7258.3587233132203</v>
      </c>
      <c r="X11" s="32">
        <v>6968.8363352195602</v>
      </c>
      <c r="Y11" s="32">
        <v>6830.7861289882994</v>
      </c>
      <c r="Z11" s="32">
        <v>6565.3597918631604</v>
      </c>
      <c r="AA11" s="32">
        <v>6422.2249950379701</v>
      </c>
      <c r="AB11" s="32">
        <v>6007.1159431946398</v>
      </c>
      <c r="AC11" s="32">
        <v>5827.3489239667906</v>
      </c>
      <c r="AD11" s="32">
        <v>5457.5056819883503</v>
      </c>
      <c r="AE11" s="32">
        <v>5251.4641490226295</v>
      </c>
    </row>
  </sheetData>
  <sheetProtection algorithmName="SHA-512" hashValue="zM+P6eu3+ZrJxjDCMdJCKBiLVIKGzqyPx2Wv5yjQpx3pdfh6IqgmiukPaum+L1fAF6UiBh7eoWvVM4dhSpR+4g==" saltValue="3yWJr5kFPAbtWqSZvtjA6w==" spinCount="100000" sheet="1" objects="1" scenarios="1"/>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1D1FF2-4828-4A58-A7CF-DF01C9FAA7A3}">
  <sheetPr codeName="Sheet32">
    <tabColor rgb="FF57E188"/>
  </sheetPr>
  <dimension ref="A1:AE11"/>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156</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79</v>
      </c>
      <c r="B2" s="17" t="s">
        <v>142</v>
      </c>
    </row>
    <row r="4" spans="1:31" x14ac:dyDescent="0.35">
      <c r="A4" s="17" t="s">
        <v>127</v>
      </c>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130</v>
      </c>
      <c r="B6" s="28" t="s">
        <v>79</v>
      </c>
      <c r="C6" s="24">
        <v>6.9970386170244097E-6</v>
      </c>
      <c r="D6" s="24">
        <v>214.10858288771155</v>
      </c>
      <c r="E6" s="24">
        <v>996.23325013450562</v>
      </c>
      <c r="F6" s="24">
        <v>1715.4834875678209</v>
      </c>
      <c r="G6" s="24">
        <v>2383.3101071156798</v>
      </c>
      <c r="H6" s="24">
        <v>3077.3587806433725</v>
      </c>
      <c r="I6" s="24">
        <v>3640.392469231781</v>
      </c>
      <c r="J6" s="24">
        <v>4236.1770757578906</v>
      </c>
      <c r="K6" s="24">
        <v>4884.3550649454401</v>
      </c>
      <c r="L6" s="24">
        <v>5479.3975742944431</v>
      </c>
      <c r="M6" s="24">
        <v>9562.0000371899241</v>
      </c>
      <c r="N6" s="24">
        <v>9186.3075036470145</v>
      </c>
      <c r="O6" s="24">
        <v>8850.0072393649316</v>
      </c>
      <c r="P6" s="24">
        <v>8526.0185450701665</v>
      </c>
      <c r="Q6" s="24">
        <v>8235.9737307650339</v>
      </c>
      <c r="R6" s="24">
        <v>7912.3809860390829</v>
      </c>
      <c r="S6" s="24">
        <v>7622.7177225572141</v>
      </c>
      <c r="T6" s="24">
        <v>7454.3040449956861</v>
      </c>
      <c r="U6" s="24">
        <v>7200.7176586800115</v>
      </c>
      <c r="V6" s="24">
        <v>6923.1892820135208</v>
      </c>
      <c r="W6" s="24">
        <v>8219.6222451004451</v>
      </c>
      <c r="X6" s="24">
        <v>10555.857472256615</v>
      </c>
      <c r="Y6" s="24">
        <v>10417.944972208214</v>
      </c>
      <c r="Z6" s="24">
        <v>10008.622223233431</v>
      </c>
      <c r="AA6" s="24">
        <v>9866.9448606223268</v>
      </c>
      <c r="AB6" s="24">
        <v>11416.039719821711</v>
      </c>
      <c r="AC6" s="24">
        <v>11497.44813078231</v>
      </c>
      <c r="AD6" s="24">
        <v>11045.711527484695</v>
      </c>
      <c r="AE6" s="24">
        <v>10991.744263580282</v>
      </c>
    </row>
    <row r="7" spans="1:31" x14ac:dyDescent="0.35">
      <c r="A7" s="28" t="s">
        <v>131</v>
      </c>
      <c r="B7" s="28" t="s">
        <v>79</v>
      </c>
      <c r="C7" s="24">
        <v>4.6508962675353823E-5</v>
      </c>
      <c r="D7" s="24">
        <v>4.7039154721632277E-5</v>
      </c>
      <c r="E7" s="24">
        <v>4.6184748527635684E-5</v>
      </c>
      <c r="F7" s="24">
        <v>1119.3874891480252</v>
      </c>
      <c r="G7" s="24">
        <v>1078.4079925508413</v>
      </c>
      <c r="H7" s="24">
        <v>1038.9298203139831</v>
      </c>
      <c r="I7" s="24">
        <v>1003.5866926855175</v>
      </c>
      <c r="J7" s="24">
        <v>1124.8470134572372</v>
      </c>
      <c r="K7" s="24">
        <v>1083.6676469237091</v>
      </c>
      <c r="L7" s="24">
        <v>1043.9958075138341</v>
      </c>
      <c r="M7" s="24">
        <v>1008.4803358402771</v>
      </c>
      <c r="N7" s="24">
        <v>968.85697975091978</v>
      </c>
      <c r="O7" s="24">
        <v>933.38822821909719</v>
      </c>
      <c r="P7" s="24">
        <v>899.21794731969851</v>
      </c>
      <c r="Q7" s="24">
        <v>868.62764292715258</v>
      </c>
      <c r="R7" s="24">
        <v>834.49912184291611</v>
      </c>
      <c r="S7" s="24">
        <v>2136.5414795340575</v>
      </c>
      <c r="T7" s="24">
        <v>2058.3251272149519</v>
      </c>
      <c r="U7" s="24">
        <v>1988.3034018167727</v>
      </c>
      <c r="V7" s="24">
        <v>1949.8902678341694</v>
      </c>
      <c r="W7" s="24">
        <v>1878.5070055321937</v>
      </c>
      <c r="X7" s="24">
        <v>1809.7379611778269</v>
      </c>
      <c r="Y7" s="24">
        <v>2277.0793624904672</v>
      </c>
      <c r="Z7" s="24">
        <v>2187.6125448476055</v>
      </c>
      <c r="AA7" s="24">
        <v>2288.7454775636847</v>
      </c>
      <c r="AB7" s="24">
        <v>3812.1598001530542</v>
      </c>
      <c r="AC7" s="24">
        <v>3682.474745459358</v>
      </c>
      <c r="AD7" s="24">
        <v>3537.7897149794835</v>
      </c>
      <c r="AE7" s="24">
        <v>4565.6219163962878</v>
      </c>
    </row>
    <row r="8" spans="1:31" x14ac:dyDescent="0.35">
      <c r="A8" s="28" t="s">
        <v>132</v>
      </c>
      <c r="B8" s="28" t="s">
        <v>79</v>
      </c>
      <c r="C8" s="24">
        <v>1.0126698938356044E-5</v>
      </c>
      <c r="D8" s="24">
        <v>1.022264132647158E-5</v>
      </c>
      <c r="E8" s="24">
        <v>1.0130853281569161E-5</v>
      </c>
      <c r="F8" s="24">
        <v>1.2940963251970076E-5</v>
      </c>
      <c r="G8" s="24">
        <v>1.2467209313298364E-5</v>
      </c>
      <c r="H8" s="24">
        <v>1.2010798967219953E-5</v>
      </c>
      <c r="I8" s="24">
        <v>1.1602206147759336E-5</v>
      </c>
      <c r="J8" s="24">
        <v>1.2064537835153448E-5</v>
      </c>
      <c r="K8" s="24">
        <v>1.1622868833675688E-5</v>
      </c>
      <c r="L8" s="24">
        <v>1.140831957990146E-5</v>
      </c>
      <c r="M8" s="24">
        <v>1.1020222378775912E-5</v>
      </c>
      <c r="N8" s="24">
        <v>1.2295222973605461E-5</v>
      </c>
      <c r="O8" s="24">
        <v>1.1845108851713824E-5</v>
      </c>
      <c r="P8" s="24">
        <v>1.3160698187236347E-5</v>
      </c>
      <c r="Q8" s="24">
        <v>1.2712987190401834E-5</v>
      </c>
      <c r="R8" s="24">
        <v>1.443795480366161E-5</v>
      </c>
      <c r="S8" s="24">
        <v>2.999856008021247E-5</v>
      </c>
      <c r="T8" s="24">
        <v>3.8394257711875648</v>
      </c>
      <c r="U8" s="24">
        <v>332.54904224294484</v>
      </c>
      <c r="V8" s="24">
        <v>468.49741502340339</v>
      </c>
      <c r="W8" s="24">
        <v>451.34625777928778</v>
      </c>
      <c r="X8" s="24">
        <v>556.76286187611356</v>
      </c>
      <c r="Y8" s="24">
        <v>1138.1501226758514</v>
      </c>
      <c r="Z8" s="24">
        <v>1093.4320196140236</v>
      </c>
      <c r="AA8" s="24">
        <v>2178.5565016240971</v>
      </c>
      <c r="AB8" s="24">
        <v>2291.2356020287862</v>
      </c>
      <c r="AC8" s="24">
        <v>3800.8549394848651</v>
      </c>
      <c r="AD8" s="24">
        <v>6612.2029916630772</v>
      </c>
      <c r="AE8" s="24">
        <v>7121.9155939761122</v>
      </c>
    </row>
    <row r="9" spans="1:31" x14ac:dyDescent="0.35">
      <c r="A9" s="28" t="s">
        <v>133</v>
      </c>
      <c r="B9" s="28" t="s">
        <v>79</v>
      </c>
      <c r="C9" s="24">
        <v>1.8862757870265097E-5</v>
      </c>
      <c r="D9" s="24">
        <v>1.9840747314272158E-5</v>
      </c>
      <c r="E9" s="24">
        <v>2.3551262059931954E-5</v>
      </c>
      <c r="F9" s="24">
        <v>2.2625929150810861E-5</v>
      </c>
      <c r="G9" s="24">
        <v>2.1797619631450158E-5</v>
      </c>
      <c r="H9" s="24">
        <v>2.0999633581030373E-5</v>
      </c>
      <c r="I9" s="24">
        <v>2.0285251505705452E-5</v>
      </c>
      <c r="J9" s="24">
        <v>2.1981428010876431E-5</v>
      </c>
      <c r="K9" s="24">
        <v>2.1176712944847935E-5</v>
      </c>
      <c r="L9" s="24">
        <v>2.0401457581672809E-5</v>
      </c>
      <c r="M9" s="24">
        <v>1.9707424728641786E-5</v>
      </c>
      <c r="N9" s="24">
        <v>2.3266035703127511E-5</v>
      </c>
      <c r="O9" s="24">
        <v>2.2414292611286535E-5</v>
      </c>
      <c r="P9" s="24">
        <v>2.4560701156632007E-5</v>
      </c>
      <c r="Q9" s="24">
        <v>2.3725175879678647E-5</v>
      </c>
      <c r="R9" s="24">
        <v>4.1335107346574355E-5</v>
      </c>
      <c r="S9" s="24">
        <v>1149.1375606372817</v>
      </c>
      <c r="T9" s="24">
        <v>1890.8797970337093</v>
      </c>
      <c r="U9" s="24">
        <v>2327.6794911335542</v>
      </c>
      <c r="V9" s="24">
        <v>2236.2246180166721</v>
      </c>
      <c r="W9" s="24">
        <v>2154.3589795444236</v>
      </c>
      <c r="X9" s="24">
        <v>2309.7708914735849</v>
      </c>
      <c r="Y9" s="24">
        <v>2418.6264571829242</v>
      </c>
      <c r="Z9" s="24">
        <v>2360.94243045131</v>
      </c>
      <c r="AA9" s="24">
        <v>2396.574936596272</v>
      </c>
      <c r="AB9" s="24">
        <v>2430.9984969778488</v>
      </c>
      <c r="AC9" s="24">
        <v>2761.4613281090201</v>
      </c>
      <c r="AD9" s="24">
        <v>2921.9663211817237</v>
      </c>
      <c r="AE9" s="24">
        <v>2857.6233673791021</v>
      </c>
    </row>
    <row r="10" spans="1:31" x14ac:dyDescent="0.35">
      <c r="A10" s="28" t="s">
        <v>134</v>
      </c>
      <c r="B10" s="28" t="s">
        <v>79</v>
      </c>
      <c r="C10" s="24">
        <v>7.3246564101258297E-6</v>
      </c>
      <c r="D10" s="24">
        <v>7.3782763317070505E-6</v>
      </c>
      <c r="E10" s="24">
        <v>165.0526975332622</v>
      </c>
      <c r="F10" s="24">
        <v>317.13575494686859</v>
      </c>
      <c r="G10" s="24">
        <v>458.00413478372434</v>
      </c>
      <c r="H10" s="24">
        <v>583.73183488710595</v>
      </c>
      <c r="I10" s="24">
        <v>701.52142561865696</v>
      </c>
      <c r="J10" s="24">
        <v>806.19756601947495</v>
      </c>
      <c r="K10" s="24">
        <v>904.08150116269496</v>
      </c>
      <c r="L10" s="24">
        <v>997.45167974186597</v>
      </c>
      <c r="M10" s="24">
        <v>1118.6312800371256</v>
      </c>
      <c r="N10" s="24">
        <v>1272.0054082942061</v>
      </c>
      <c r="O10" s="24">
        <v>1415.5405413749022</v>
      </c>
      <c r="P10" s="24">
        <v>1546.8612911341461</v>
      </c>
      <c r="Q10" s="24">
        <v>1671.1507520806292</v>
      </c>
      <c r="R10" s="24">
        <v>1775.4521729659621</v>
      </c>
      <c r="S10" s="24">
        <v>1874.19372721544</v>
      </c>
      <c r="T10" s="24">
        <v>1963.5039159252269</v>
      </c>
      <c r="U10" s="24">
        <v>2054.609628558906</v>
      </c>
      <c r="V10" s="24">
        <v>2125.5811858089673</v>
      </c>
      <c r="W10" s="24">
        <v>2047.766077371024</v>
      </c>
      <c r="X10" s="24">
        <v>1972.7996915044109</v>
      </c>
      <c r="Y10" s="24">
        <v>1905.6874377415479</v>
      </c>
      <c r="Z10" s="24">
        <v>1830.81266898591</v>
      </c>
      <c r="AA10" s="24">
        <v>1763.7887005212701</v>
      </c>
      <c r="AB10" s="24">
        <v>1699.2184032731589</v>
      </c>
      <c r="AC10" s="24">
        <v>1641.4130532570948</v>
      </c>
      <c r="AD10" s="24">
        <v>1576.9216679642559</v>
      </c>
      <c r="AE10" s="24">
        <v>1519.1923601354049</v>
      </c>
    </row>
    <row r="11" spans="1:31" x14ac:dyDescent="0.35">
      <c r="A11" s="22" t="s">
        <v>40</v>
      </c>
      <c r="B11" s="22" t="s">
        <v>153</v>
      </c>
      <c r="C11" s="32">
        <v>8.9820114511125209E-5</v>
      </c>
      <c r="D11" s="32">
        <v>214.10866736853123</v>
      </c>
      <c r="E11" s="32">
        <v>1161.2860275346318</v>
      </c>
      <c r="F11" s="32">
        <v>3152.0067672296068</v>
      </c>
      <c r="G11" s="32">
        <v>3919.7222687150743</v>
      </c>
      <c r="H11" s="32">
        <v>4700.0204688548938</v>
      </c>
      <c r="I11" s="32">
        <v>5345.5006194234138</v>
      </c>
      <c r="J11" s="32">
        <v>6167.2216892805691</v>
      </c>
      <c r="K11" s="32">
        <v>6872.104245831425</v>
      </c>
      <c r="L11" s="32">
        <v>7520.8450933599197</v>
      </c>
      <c r="M11" s="32">
        <v>11689.111683794972</v>
      </c>
      <c r="N11" s="32">
        <v>11427.169927253397</v>
      </c>
      <c r="O11" s="32">
        <v>11198.936043218331</v>
      </c>
      <c r="P11" s="32">
        <v>10972.09782124541</v>
      </c>
      <c r="Q11" s="32">
        <v>10775.75216221098</v>
      </c>
      <c r="R11" s="32">
        <v>10522.332336621026</v>
      </c>
      <c r="S11" s="32">
        <v>12782.590519942554</v>
      </c>
      <c r="T11" s="32">
        <v>13370.852310940762</v>
      </c>
      <c r="U11" s="32">
        <v>13903.859222432189</v>
      </c>
      <c r="V11" s="32">
        <v>13703.382768696732</v>
      </c>
      <c r="W11" s="32">
        <v>14751.600565327375</v>
      </c>
      <c r="X11" s="32">
        <v>17204.928878288552</v>
      </c>
      <c r="Y11" s="32">
        <v>18157.488352299006</v>
      </c>
      <c r="Z11" s="32">
        <v>17481.421887132281</v>
      </c>
      <c r="AA11" s="32">
        <v>18494.61047692765</v>
      </c>
      <c r="AB11" s="32">
        <v>21649.652022254562</v>
      </c>
      <c r="AC11" s="32">
        <v>23383.652197092651</v>
      </c>
      <c r="AD11" s="32">
        <v>25694.592223273237</v>
      </c>
      <c r="AE11" s="32">
        <v>27056.097501467189</v>
      </c>
    </row>
  </sheetData>
  <sheetProtection algorithmName="SHA-512" hashValue="OfqqkzXJwIKjoqXqr4KQQluVFQUJuHoBNUyR6YpbIA4QkxvyQqiUAgx1NDOstQxODsBmgLBp6G2tZCuNqkRt9Q==" saltValue="MrWuKPjJU0NzhvyqXTrIIQ==" spinCount="100000" sheet="1" objects="1" scenarios="1"/>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70C8FE-E094-4568-9C12-C3925526882D}">
  <sheetPr codeName="Sheet18">
    <tabColor rgb="FFFFC000"/>
  </sheetPr>
  <dimension ref="A1:AE151"/>
  <sheetViews>
    <sheetView zoomScale="85" zoomScaleNormal="85" workbookViewId="0"/>
  </sheetViews>
  <sheetFormatPr defaultColWidth="9.1796875" defaultRowHeight="14.5" x14ac:dyDescent="0.35"/>
  <cols>
    <col min="1" max="1" width="16" style="12" customWidth="1"/>
    <col min="2" max="2" width="30.54296875" style="12" customWidth="1"/>
    <col min="3" max="32" width="9.453125" style="12" customWidth="1"/>
    <col min="33" max="16384" width="9.1796875" style="12"/>
  </cols>
  <sheetData>
    <row r="1" spans="1:31" s="27" customFormat="1" ht="23.25" customHeight="1" x14ac:dyDescent="0.35">
      <c r="A1" s="26" t="s">
        <v>157</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s="27" customFormat="1" x14ac:dyDescent="0.35"/>
    <row r="3" spans="1:31" s="27" customFormat="1" x14ac:dyDescent="0.35"/>
    <row r="4" spans="1:31" x14ac:dyDescent="0.35">
      <c r="A4" s="17" t="s">
        <v>127</v>
      </c>
      <c r="B4" s="17"/>
      <c r="C4" s="27"/>
      <c r="D4" s="27"/>
      <c r="E4" s="27"/>
      <c r="F4" s="27"/>
      <c r="G4" s="27"/>
      <c r="H4" s="27"/>
      <c r="I4" s="27"/>
      <c r="J4" s="27"/>
      <c r="K4" s="27"/>
      <c r="L4" s="27"/>
      <c r="M4" s="27"/>
      <c r="N4" s="27"/>
      <c r="O4" s="27"/>
      <c r="P4" s="27"/>
      <c r="Q4" s="27"/>
      <c r="R4" s="27"/>
      <c r="S4" s="27"/>
      <c r="T4" s="27"/>
      <c r="U4" s="27"/>
      <c r="V4" s="27"/>
      <c r="W4" s="27"/>
      <c r="X4" s="27"/>
      <c r="Y4" s="27"/>
      <c r="Z4" s="27"/>
      <c r="AA4" s="27"/>
      <c r="AB4" s="27"/>
      <c r="AC4" s="27"/>
      <c r="AD4" s="27"/>
      <c r="AE4" s="27"/>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40</v>
      </c>
      <c r="B6" s="28" t="s">
        <v>64</v>
      </c>
      <c r="C6" s="29">
        <v>0.49822125905671422</v>
      </c>
      <c r="D6" s="29">
        <v>0.45970301992354001</v>
      </c>
      <c r="E6" s="29">
        <v>0.49304067976893018</v>
      </c>
      <c r="F6" s="29">
        <v>0.6185501547096387</v>
      </c>
      <c r="G6" s="29">
        <v>0.71399201980326499</v>
      </c>
      <c r="H6" s="29">
        <v>0.71087589677255225</v>
      </c>
      <c r="I6" s="29">
        <v>0.66172956787107429</v>
      </c>
      <c r="J6" s="29">
        <v>0.72534618957337327</v>
      </c>
      <c r="K6" s="29">
        <v>0.7136177064554815</v>
      </c>
      <c r="L6" s="29">
        <v>0.69331632054046011</v>
      </c>
      <c r="M6" s="29">
        <v>0.56575724765136692</v>
      </c>
      <c r="N6" s="29">
        <v>0.60625632671041729</v>
      </c>
      <c r="O6" s="29">
        <v>0.66378540073960257</v>
      </c>
      <c r="P6" s="29">
        <v>0.63299434458130499</v>
      </c>
      <c r="Q6" s="29">
        <v>0.59255099407121559</v>
      </c>
      <c r="R6" s="29">
        <v>0.64596310464870843</v>
      </c>
      <c r="S6" s="29">
        <v>0.69154068389371981</v>
      </c>
      <c r="T6" s="29">
        <v>0.6924618061551765</v>
      </c>
      <c r="U6" s="29">
        <v>0.6485097864195204</v>
      </c>
      <c r="V6" s="29">
        <v>0.61167076320938041</v>
      </c>
      <c r="W6" s="29">
        <v>0.57646035645627025</v>
      </c>
      <c r="X6" s="29">
        <v>0.68247436280006923</v>
      </c>
      <c r="Y6" s="29">
        <v>0.60182995741808432</v>
      </c>
      <c r="Z6" s="29">
        <v>0.59161102658657894</v>
      </c>
      <c r="AA6" s="29">
        <v>0.61233345653443083</v>
      </c>
      <c r="AB6" s="29">
        <v>0.58917019522437042</v>
      </c>
      <c r="AC6" s="29">
        <v>0.55227015798223111</v>
      </c>
      <c r="AD6" s="29">
        <v>0.52219686113539876</v>
      </c>
      <c r="AE6" s="29">
        <v>0.4800637299351232</v>
      </c>
    </row>
    <row r="7" spans="1:31" x14ac:dyDescent="0.35">
      <c r="A7" s="28" t="s">
        <v>40</v>
      </c>
      <c r="B7" s="28" t="s">
        <v>71</v>
      </c>
      <c r="C7" s="29">
        <v>0.62250999990467193</v>
      </c>
      <c r="D7" s="29">
        <v>0.54103499489995288</v>
      </c>
      <c r="E7" s="29">
        <v>0.59484931268529373</v>
      </c>
      <c r="F7" s="29">
        <v>0.71568872031743758</v>
      </c>
      <c r="G7" s="29">
        <v>0.74253195506084213</v>
      </c>
      <c r="H7" s="29">
        <v>0.72814823717640631</v>
      </c>
      <c r="I7" s="29">
        <v>0.65892962205953653</v>
      </c>
      <c r="J7" s="29">
        <v>0.72649714268255439</v>
      </c>
      <c r="K7" s="29">
        <v>0.67776580571576217</v>
      </c>
      <c r="L7" s="29">
        <v>0.72556312786222654</v>
      </c>
      <c r="M7" s="29">
        <v>0.65780932833971795</v>
      </c>
      <c r="N7" s="29">
        <v>0.68538577034619708</v>
      </c>
      <c r="O7" s="29">
        <v>0.7136179625434611</v>
      </c>
      <c r="P7" s="29">
        <v>0.68501007723782914</v>
      </c>
      <c r="Q7" s="29">
        <v>0.68809155466141814</v>
      </c>
      <c r="R7" s="29">
        <v>0.68234616021845607</v>
      </c>
      <c r="S7" s="29">
        <v>0.64122642584374512</v>
      </c>
      <c r="T7" s="29">
        <v>0.69296972245207478</v>
      </c>
      <c r="U7" s="29">
        <v>0.65106013221572245</v>
      </c>
      <c r="V7" s="29">
        <v>0.5976310285016968</v>
      </c>
      <c r="W7" s="29">
        <v>0.67326241023864608</v>
      </c>
      <c r="X7" s="29">
        <v>0.68952820341995791</v>
      </c>
      <c r="Y7" s="29">
        <v>0.64795051937934989</v>
      </c>
      <c r="Z7" s="29">
        <v>0.66036638229904243</v>
      </c>
      <c r="AA7" s="29">
        <v>0.63264555948925194</v>
      </c>
      <c r="AB7" s="29">
        <v>0.66745708183097208</v>
      </c>
      <c r="AC7" s="29">
        <v>0.64744637450777476</v>
      </c>
      <c r="AD7" s="29" t="s">
        <v>169</v>
      </c>
      <c r="AE7" s="29" t="s">
        <v>169</v>
      </c>
    </row>
    <row r="8" spans="1:31" x14ac:dyDescent="0.35">
      <c r="A8" s="28" t="s">
        <v>40</v>
      </c>
      <c r="B8" s="28" t="s">
        <v>20</v>
      </c>
      <c r="C8" s="29">
        <v>8.4171480609538676E-2</v>
      </c>
      <c r="D8" s="29">
        <v>8.4171480603587062E-2</v>
      </c>
      <c r="E8" s="29">
        <v>7.1286729315433964E-2</v>
      </c>
      <c r="F8" s="29">
        <v>7.1034196101051439E-2</v>
      </c>
      <c r="G8" s="29">
        <v>6.8021139319748847E-2</v>
      </c>
      <c r="H8" s="29">
        <v>7.6959550610849969E-2</v>
      </c>
      <c r="I8" s="29">
        <v>7.3902948334111221E-2</v>
      </c>
      <c r="J8" s="29">
        <v>0.11599272111925063</v>
      </c>
      <c r="K8" s="29">
        <v>6.8788515574265074E-2</v>
      </c>
      <c r="L8" s="29">
        <v>6.8451521067547164E-2</v>
      </c>
      <c r="M8" s="29">
        <v>7.1131207229008231E-2</v>
      </c>
      <c r="N8" s="29">
        <v>7.4485671394311809E-2</v>
      </c>
      <c r="O8" s="29">
        <v>7.2058461697895509E-2</v>
      </c>
      <c r="P8" s="29">
        <v>6.8567646787366696E-2</v>
      </c>
      <c r="Q8" s="29">
        <v>7.019388792052636E-2</v>
      </c>
      <c r="R8" s="29">
        <v>8.0210605277646063E-2</v>
      </c>
      <c r="S8" s="29">
        <v>8.5217184307898736E-2</v>
      </c>
      <c r="T8" s="29">
        <v>0.10971511193775987</v>
      </c>
      <c r="U8" s="29">
        <v>0.15157366277482187</v>
      </c>
      <c r="V8" s="29">
        <v>0.18650913108265244</v>
      </c>
      <c r="W8" s="29">
        <v>0.14615791389282531</v>
      </c>
      <c r="X8" s="29">
        <v>0.20923310065228592</v>
      </c>
      <c r="Y8" s="29">
        <v>0.20269151647409339</v>
      </c>
      <c r="Z8" s="29">
        <v>0.22660283697872718</v>
      </c>
      <c r="AA8" s="29">
        <v>0.26698318467914811</v>
      </c>
      <c r="AB8" s="29">
        <v>0.28260005182896425</v>
      </c>
      <c r="AC8" s="29">
        <v>0.28337432889051217</v>
      </c>
      <c r="AD8" s="29">
        <v>0.282600064167775</v>
      </c>
      <c r="AE8" s="29">
        <v>0.28260006301054436</v>
      </c>
    </row>
    <row r="9" spans="1:31" x14ac:dyDescent="0.35">
      <c r="A9" s="28" t="s">
        <v>40</v>
      </c>
      <c r="B9" s="28" t="s">
        <v>32</v>
      </c>
      <c r="C9" s="29">
        <v>5.5374461861918342E-2</v>
      </c>
      <c r="D9" s="29">
        <v>5.7342418937163478E-2</v>
      </c>
      <c r="E9" s="29">
        <v>5.6933373568110429E-2</v>
      </c>
      <c r="F9" s="29">
        <v>1.3617187293794689E-2</v>
      </c>
      <c r="G9" s="29">
        <v>1.2941983645445652E-2</v>
      </c>
      <c r="H9" s="29">
        <v>1.3700963308654666E-2</v>
      </c>
      <c r="I9" s="29">
        <v>1.3224607797529493E-2</v>
      </c>
      <c r="J9" s="29">
        <v>1.855846604706099E-2</v>
      </c>
      <c r="K9" s="29">
        <v>1.2733352905315841E-2</v>
      </c>
      <c r="L9" s="29">
        <v>1.273335288901207E-2</v>
      </c>
      <c r="M9" s="29">
        <v>1.2921068547588881E-2</v>
      </c>
      <c r="N9" s="29">
        <v>1.3362372235199392E-2</v>
      </c>
      <c r="O9" s="29">
        <v>1.2897241781481758E-2</v>
      </c>
      <c r="P9" s="29">
        <v>1.2807118957360029E-2</v>
      </c>
      <c r="Q9" s="29">
        <v>1.6544359675048474E-2</v>
      </c>
      <c r="R9" s="29">
        <v>1.6355497826358898E-2</v>
      </c>
      <c r="S9" s="29">
        <v>1.8710491923125024E-2</v>
      </c>
      <c r="T9" s="29">
        <v>1.6174186839306919E-2</v>
      </c>
      <c r="U9" s="29">
        <v>9.9211064905414204E-2</v>
      </c>
      <c r="V9" s="29">
        <v>9.9248185746901488E-2</v>
      </c>
      <c r="W9" s="29">
        <v>9.8940000543596307E-2</v>
      </c>
      <c r="X9" s="29">
        <v>0.12417538459447705</v>
      </c>
      <c r="Y9" s="29">
        <v>0.16915655577299413</v>
      </c>
      <c r="Z9" s="29">
        <v>0.15419327571211133</v>
      </c>
      <c r="AA9" s="29">
        <v>0.21789388997608172</v>
      </c>
      <c r="AB9" s="29" t="s">
        <v>169</v>
      </c>
      <c r="AC9" s="29" t="s">
        <v>169</v>
      </c>
      <c r="AD9" s="29" t="s">
        <v>169</v>
      </c>
      <c r="AE9" s="29" t="s">
        <v>169</v>
      </c>
    </row>
    <row r="10" spans="1:31" x14ac:dyDescent="0.35">
      <c r="A10" s="28" t="s">
        <v>40</v>
      </c>
      <c r="B10" s="28" t="s">
        <v>66</v>
      </c>
      <c r="C10" s="29">
        <v>3.9026840644463276E-4</v>
      </c>
      <c r="D10" s="29">
        <v>2.3598653549242098E-4</v>
      </c>
      <c r="E10" s="29">
        <v>1.1539549461081506E-3</v>
      </c>
      <c r="F10" s="29">
        <v>9.181162852276223E-4</v>
      </c>
      <c r="G10" s="29">
        <v>2.5946345119740461E-4</v>
      </c>
      <c r="H10" s="29">
        <v>1.0817305030036087E-3</v>
      </c>
      <c r="I10" s="29">
        <v>4.5162122841281793E-4</v>
      </c>
      <c r="J10" s="29">
        <v>3.3178987527207608E-3</v>
      </c>
      <c r="K10" s="29">
        <v>9.22794287506997E-5</v>
      </c>
      <c r="L10" s="29">
        <v>5.0297894666706316E-5</v>
      </c>
      <c r="M10" s="29">
        <v>8.4557044245727711E-5</v>
      </c>
      <c r="N10" s="29">
        <v>1.128610103373731E-3</v>
      </c>
      <c r="O10" s="29">
        <v>6.9572189100898518E-4</v>
      </c>
      <c r="P10" s="29">
        <v>2.6452405503855713E-4</v>
      </c>
      <c r="Q10" s="29">
        <v>1.3665212116020663E-3</v>
      </c>
      <c r="R10" s="29">
        <v>1.3229940200721621E-3</v>
      </c>
      <c r="S10" s="29">
        <v>3.4988303032293081E-3</v>
      </c>
      <c r="T10" s="29">
        <v>2.5662301048754903E-3</v>
      </c>
      <c r="U10" s="29">
        <v>7.8150848313087284E-3</v>
      </c>
      <c r="V10" s="29">
        <v>1.281444106774276E-2</v>
      </c>
      <c r="W10" s="29">
        <v>1.0375970409668599E-2</v>
      </c>
      <c r="X10" s="29">
        <v>8.5949031105933132E-3</v>
      </c>
      <c r="Y10" s="29">
        <v>3.5305051923540158E-2</v>
      </c>
      <c r="Z10" s="29">
        <v>2.2027771754630832E-2</v>
      </c>
      <c r="AA10" s="29">
        <v>3.416068664363283E-2</v>
      </c>
      <c r="AB10" s="29">
        <v>4.1489148981946493E-2</v>
      </c>
      <c r="AC10" s="29">
        <v>8.4698963247125475E-2</v>
      </c>
      <c r="AD10" s="29">
        <v>9.0847916684906813E-2</v>
      </c>
      <c r="AE10" s="29">
        <v>0.10258942039878413</v>
      </c>
    </row>
    <row r="11" spans="1:31" x14ac:dyDescent="0.35">
      <c r="A11" s="28" t="s">
        <v>40</v>
      </c>
      <c r="B11" s="28" t="s">
        <v>65</v>
      </c>
      <c r="C11" s="29">
        <v>0.20334716403337949</v>
      </c>
      <c r="D11" s="29">
        <v>0.20129634946953218</v>
      </c>
      <c r="E11" s="29">
        <v>0.19336028806053468</v>
      </c>
      <c r="F11" s="29">
        <v>0.24951150597773192</v>
      </c>
      <c r="G11" s="29">
        <v>0.2459871227871151</v>
      </c>
      <c r="H11" s="29">
        <v>0.18580877442351618</v>
      </c>
      <c r="I11" s="29">
        <v>0.22322932474187415</v>
      </c>
      <c r="J11" s="29">
        <v>0.24913848956847198</v>
      </c>
      <c r="K11" s="29">
        <v>0.25256735996465141</v>
      </c>
      <c r="L11" s="29">
        <v>0.23084955221810263</v>
      </c>
      <c r="M11" s="29">
        <v>0.20632438649663923</v>
      </c>
      <c r="N11" s="29">
        <v>0.21444178705185277</v>
      </c>
      <c r="O11" s="29">
        <v>0.21892270595027807</v>
      </c>
      <c r="P11" s="29">
        <v>0.2355331208142335</v>
      </c>
      <c r="Q11" s="29">
        <v>0.20985568964856721</v>
      </c>
      <c r="R11" s="29">
        <v>0.2020715553305282</v>
      </c>
      <c r="S11" s="29">
        <v>0.25531843625653888</v>
      </c>
      <c r="T11" s="29">
        <v>0.22511053489467062</v>
      </c>
      <c r="U11" s="29">
        <v>0.20525860777467056</v>
      </c>
      <c r="V11" s="29">
        <v>0.20345485825180532</v>
      </c>
      <c r="W11" s="29">
        <v>0.1937395249810703</v>
      </c>
      <c r="X11" s="29">
        <v>0.21024342128133616</v>
      </c>
      <c r="Y11" s="29">
        <v>0.22638628418445908</v>
      </c>
      <c r="Z11" s="29">
        <v>0.20788914423798988</v>
      </c>
      <c r="AA11" s="29">
        <v>0.20675202845195037</v>
      </c>
      <c r="AB11" s="29">
        <v>0.24296290409390173</v>
      </c>
      <c r="AC11" s="29">
        <v>0.20762146433063083</v>
      </c>
      <c r="AD11" s="29">
        <v>0.18752760819756867</v>
      </c>
      <c r="AE11" s="29">
        <v>0.18268144250924084</v>
      </c>
    </row>
    <row r="12" spans="1:31" x14ac:dyDescent="0.35">
      <c r="A12" s="28" t="s">
        <v>40</v>
      </c>
      <c r="B12" s="28" t="s">
        <v>69</v>
      </c>
      <c r="C12" s="29">
        <v>0.33359310729983493</v>
      </c>
      <c r="D12" s="29">
        <v>0.34364948769942261</v>
      </c>
      <c r="E12" s="29">
        <v>0.31632443435541296</v>
      </c>
      <c r="F12" s="29">
        <v>0.3396193930575846</v>
      </c>
      <c r="G12" s="29">
        <v>0.36210124490375178</v>
      </c>
      <c r="H12" s="29">
        <v>0.37786847424774495</v>
      </c>
      <c r="I12" s="29">
        <v>0.38341540830288978</v>
      </c>
      <c r="J12" s="29">
        <v>0.35289681476762624</v>
      </c>
      <c r="K12" s="29">
        <v>0.3471745319100204</v>
      </c>
      <c r="L12" s="29">
        <v>0.35167149228764427</v>
      </c>
      <c r="M12" s="29">
        <v>0.35691802512959797</v>
      </c>
      <c r="N12" s="29">
        <v>0.33361311351678846</v>
      </c>
      <c r="O12" s="29">
        <v>0.32694426870314902</v>
      </c>
      <c r="P12" s="29">
        <v>0.34680869320392765</v>
      </c>
      <c r="Q12" s="29">
        <v>0.35804585227870855</v>
      </c>
      <c r="R12" s="29">
        <v>0.36422801191083043</v>
      </c>
      <c r="S12" s="29">
        <v>0.35411757155338658</v>
      </c>
      <c r="T12" s="29">
        <v>0.34766052307703449</v>
      </c>
      <c r="U12" s="29">
        <v>0.35433189201341969</v>
      </c>
      <c r="V12" s="29">
        <v>0.36633401821243966</v>
      </c>
      <c r="W12" s="29">
        <v>0.34422916648659463</v>
      </c>
      <c r="X12" s="29">
        <v>0.32752684718738673</v>
      </c>
      <c r="Y12" s="29">
        <v>0.34646467259887481</v>
      </c>
      <c r="Z12" s="29">
        <v>0.3703007531237853</v>
      </c>
      <c r="AA12" s="29">
        <v>0.37935770783211192</v>
      </c>
      <c r="AB12" s="29">
        <v>0.36181273167365496</v>
      </c>
      <c r="AC12" s="29">
        <v>0.34866096738509894</v>
      </c>
      <c r="AD12" s="29">
        <v>0.34424583688826582</v>
      </c>
      <c r="AE12" s="29">
        <v>0.33835417141208618</v>
      </c>
    </row>
    <row r="13" spans="1:31" x14ac:dyDescent="0.35">
      <c r="A13" s="28" t="s">
        <v>40</v>
      </c>
      <c r="B13" s="28" t="s">
        <v>68</v>
      </c>
      <c r="C13" s="29">
        <v>0.2955392178656629</v>
      </c>
      <c r="D13" s="29">
        <v>0.29155816885062102</v>
      </c>
      <c r="E13" s="29">
        <v>0.2957616321645376</v>
      </c>
      <c r="F13" s="29">
        <v>0.2843654969736924</v>
      </c>
      <c r="G13" s="29">
        <v>0.27849153119029368</v>
      </c>
      <c r="H13" s="29">
        <v>0.2949700772231485</v>
      </c>
      <c r="I13" s="29">
        <v>0.29905605247400568</v>
      </c>
      <c r="J13" s="29">
        <v>0.26343247069174791</v>
      </c>
      <c r="K13" s="29">
        <v>0.27708102631346854</v>
      </c>
      <c r="L13" s="29">
        <v>0.289344060809756</v>
      </c>
      <c r="M13" s="29">
        <v>0.29313557833393178</v>
      </c>
      <c r="N13" s="29">
        <v>0.29226362936435663</v>
      </c>
      <c r="O13" s="29">
        <v>0.28236503291755405</v>
      </c>
      <c r="P13" s="29">
        <v>0.27566836107077297</v>
      </c>
      <c r="Q13" s="29">
        <v>0.29399903716188541</v>
      </c>
      <c r="R13" s="29">
        <v>0.29530639622301291</v>
      </c>
      <c r="S13" s="29">
        <v>0.26210289246946722</v>
      </c>
      <c r="T13" s="29">
        <v>0.2739555899404596</v>
      </c>
      <c r="U13" s="29">
        <v>0.28861374785858368</v>
      </c>
      <c r="V13" s="29">
        <v>0.29346509112237501</v>
      </c>
      <c r="W13" s="29">
        <v>0.29326159702113891</v>
      </c>
      <c r="X13" s="29">
        <v>0.28074911069210945</v>
      </c>
      <c r="Y13" s="29">
        <v>0.27251867360041671</v>
      </c>
      <c r="Z13" s="29">
        <v>0.2900268744754424</v>
      </c>
      <c r="AA13" s="29">
        <v>0.29204329395353174</v>
      </c>
      <c r="AB13" s="29">
        <v>0.2566221900745671</v>
      </c>
      <c r="AC13" s="29">
        <v>0.26018328907671617</v>
      </c>
      <c r="AD13" s="29">
        <v>0.26934122966052304</v>
      </c>
      <c r="AE13" s="29">
        <v>0.26967799557578054</v>
      </c>
    </row>
    <row r="14" spans="1:31" x14ac:dyDescent="0.35">
      <c r="A14" s="28" t="s">
        <v>40</v>
      </c>
      <c r="B14" s="28" t="s">
        <v>36</v>
      </c>
      <c r="C14" s="29">
        <v>6.4166823523323979E-2</v>
      </c>
      <c r="D14" s="29">
        <v>4.2904730915629512E-2</v>
      </c>
      <c r="E14" s="29">
        <v>4.92922824253317E-2</v>
      </c>
      <c r="F14" s="29">
        <v>6.7305234903953987E-2</v>
      </c>
      <c r="G14" s="29">
        <v>6.7951453456219918E-2</v>
      </c>
      <c r="H14" s="29">
        <v>7.0704279936235584E-2</v>
      </c>
      <c r="I14" s="29">
        <v>6.8131745859252066E-2</v>
      </c>
      <c r="J14" s="29">
        <v>6.3701694474917775E-2</v>
      </c>
      <c r="K14" s="29">
        <v>5.965100597610086E-2</v>
      </c>
      <c r="L14" s="29">
        <v>6.3612184543558964E-2</v>
      </c>
      <c r="M14" s="29">
        <v>6.1096266909135777E-2</v>
      </c>
      <c r="N14" s="29">
        <v>6.5294404139559378E-2</v>
      </c>
      <c r="O14" s="29">
        <v>6.2742131375371032E-2</v>
      </c>
      <c r="P14" s="29">
        <v>6.3174253572608335E-2</v>
      </c>
      <c r="Q14" s="29">
        <v>6.3344233580663503E-2</v>
      </c>
      <c r="R14" s="29">
        <v>6.3922381264609085E-2</v>
      </c>
      <c r="S14" s="29">
        <v>0.1043309879295708</v>
      </c>
      <c r="T14" s="29">
        <v>0.10364803759639497</v>
      </c>
      <c r="U14" s="29">
        <v>0.11571193609528226</v>
      </c>
      <c r="V14" s="29">
        <v>0.11434704243557992</v>
      </c>
      <c r="W14" s="29">
        <v>0.13190957276484699</v>
      </c>
      <c r="X14" s="29">
        <v>0.14607670573228609</v>
      </c>
      <c r="Y14" s="29">
        <v>0.14599149428372932</v>
      </c>
      <c r="Z14" s="29">
        <v>0.14547516867999408</v>
      </c>
      <c r="AA14" s="29">
        <v>0.14490732546220467</v>
      </c>
      <c r="AB14" s="29">
        <v>0.13957883062581883</v>
      </c>
      <c r="AC14" s="29">
        <v>0.13984132753060341</v>
      </c>
      <c r="AD14" s="29">
        <v>0.13735799252571582</v>
      </c>
      <c r="AE14" s="29">
        <v>0.13188948770123837</v>
      </c>
    </row>
    <row r="15" spans="1:31" x14ac:dyDescent="0.35">
      <c r="A15" s="28" t="s">
        <v>40</v>
      </c>
      <c r="B15" s="28" t="s">
        <v>73</v>
      </c>
      <c r="C15" s="29">
        <v>1.1746378459890634E-2</v>
      </c>
      <c r="D15" s="29">
        <v>2.9138205789503355E-2</v>
      </c>
      <c r="E15" s="29">
        <v>3.3952734581226815E-2</v>
      </c>
      <c r="F15" s="29">
        <v>0.14795700849127716</v>
      </c>
      <c r="G15" s="29">
        <v>0.19602091376492453</v>
      </c>
      <c r="H15" s="29">
        <v>0.22941406412198159</v>
      </c>
      <c r="I15" s="29">
        <v>0.19843147106456879</v>
      </c>
      <c r="J15" s="29">
        <v>0.23479324084214043</v>
      </c>
      <c r="K15" s="29">
        <v>0.17356554616832984</v>
      </c>
      <c r="L15" s="29">
        <v>0.19757015970402203</v>
      </c>
      <c r="M15" s="29">
        <v>0.2255982190221667</v>
      </c>
      <c r="N15" s="29">
        <v>0.25092881265539169</v>
      </c>
      <c r="O15" s="29">
        <v>0.2281870563895361</v>
      </c>
      <c r="P15" s="29">
        <v>0.24562386829998342</v>
      </c>
      <c r="Q15" s="29">
        <v>0.24894336249367566</v>
      </c>
      <c r="R15" s="29">
        <v>0.24221658398160847</v>
      </c>
      <c r="S15" s="29">
        <v>0.24350931017763855</v>
      </c>
      <c r="T15" s="29">
        <v>0.23260172023300735</v>
      </c>
      <c r="U15" s="29">
        <v>0.24499229965504318</v>
      </c>
      <c r="V15" s="29">
        <v>0.22901201772130156</v>
      </c>
      <c r="W15" s="29">
        <v>0.23993815386982759</v>
      </c>
      <c r="X15" s="29">
        <v>0.23658839104295928</v>
      </c>
      <c r="Y15" s="29">
        <v>0.23673364711378192</v>
      </c>
      <c r="Z15" s="29">
        <v>0.2457805463369559</v>
      </c>
      <c r="AA15" s="29">
        <v>0.23946008192130991</v>
      </c>
      <c r="AB15" s="29">
        <v>0.24203380111358661</v>
      </c>
      <c r="AC15" s="29">
        <v>0.23558531284689052</v>
      </c>
      <c r="AD15" s="29">
        <v>0.24145229467657922</v>
      </c>
      <c r="AE15" s="29">
        <v>0.21973394613668351</v>
      </c>
    </row>
    <row r="16" spans="1:31" x14ac:dyDescent="0.35">
      <c r="A16" s="28" t="s">
        <v>40</v>
      </c>
      <c r="B16" s="28" t="s">
        <v>56</v>
      </c>
      <c r="C16" s="29">
        <v>8.0628349173962874E-2</v>
      </c>
      <c r="D16" s="29">
        <v>8.3754858440195409E-2</v>
      </c>
      <c r="E16" s="29">
        <v>8.3271822251663241E-2</v>
      </c>
      <c r="F16" s="29">
        <v>9.2922927932637248E-2</v>
      </c>
      <c r="G16" s="29">
        <v>0.10229818882240825</v>
      </c>
      <c r="H16" s="29">
        <v>0.10290245446525687</v>
      </c>
      <c r="I16" s="29">
        <v>9.8469852114274004E-2</v>
      </c>
      <c r="J16" s="29">
        <v>9.2775814591603153E-2</v>
      </c>
      <c r="K16" s="29">
        <v>8.6697499639726089E-2</v>
      </c>
      <c r="L16" s="29">
        <v>8.5964996008854072E-2</v>
      </c>
      <c r="M16" s="29">
        <v>8.3892846929274956E-2</v>
      </c>
      <c r="N16" s="29">
        <v>8.8216726038405011E-2</v>
      </c>
      <c r="O16" s="29">
        <v>8.6091073631607243E-2</v>
      </c>
      <c r="P16" s="29">
        <v>8.9150413265607728E-2</v>
      </c>
      <c r="Q16" s="29">
        <v>8.6840349434344419E-2</v>
      </c>
      <c r="R16" s="29">
        <v>8.6531613324795545E-2</v>
      </c>
      <c r="S16" s="29">
        <v>8.4764577087150808E-2</v>
      </c>
      <c r="T16" s="29">
        <v>8.2478206183697764E-2</v>
      </c>
      <c r="U16" s="29">
        <v>7.9560962471608654E-2</v>
      </c>
      <c r="V16" s="29">
        <v>7.7512405960618161E-2</v>
      </c>
      <c r="W16" s="29">
        <v>6.9668939022265078E-2</v>
      </c>
      <c r="X16" s="29">
        <v>6.9362826129685307E-2</v>
      </c>
      <c r="Y16" s="29">
        <v>6.5512833066820833E-2</v>
      </c>
      <c r="Z16" s="29">
        <v>6.2589625776210328E-2</v>
      </c>
      <c r="AA16" s="29">
        <v>6.1712452680441808E-2</v>
      </c>
      <c r="AB16" s="29">
        <v>5.8752614557623102E-2</v>
      </c>
      <c r="AC16" s="29">
        <v>5.7488234397271749E-2</v>
      </c>
      <c r="AD16" s="29">
        <v>5.5428343137227401E-2</v>
      </c>
      <c r="AE16" s="29">
        <v>4.3490092445503593E-2</v>
      </c>
    </row>
    <row r="19" spans="1:31"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row>
    <row r="20" spans="1:31" x14ac:dyDescent="0.35">
      <c r="A20" s="28" t="s">
        <v>130</v>
      </c>
      <c r="B20" s="28" t="s">
        <v>64</v>
      </c>
      <c r="C20" s="29">
        <v>0.44532361787421498</v>
      </c>
      <c r="D20" s="29">
        <v>0.4182486854318494</v>
      </c>
      <c r="E20" s="29">
        <v>0.42815827508523768</v>
      </c>
      <c r="F20" s="29">
        <v>0.56260403112458168</v>
      </c>
      <c r="G20" s="29">
        <v>0.69474849189332422</v>
      </c>
      <c r="H20" s="29">
        <v>0.6729174827868567</v>
      </c>
      <c r="I20" s="29">
        <v>0.61991675916741662</v>
      </c>
      <c r="J20" s="29">
        <v>0.68976951611776749</v>
      </c>
      <c r="K20" s="29">
        <v>0.70500001191988504</v>
      </c>
      <c r="L20" s="29">
        <v>0.7002591761549547</v>
      </c>
      <c r="M20" s="29">
        <v>0.49345114087189673</v>
      </c>
      <c r="N20" s="29">
        <v>0.4782838999122091</v>
      </c>
      <c r="O20" s="29">
        <v>0.66398629379946938</v>
      </c>
      <c r="P20" s="29">
        <v>0.57252830545603761</v>
      </c>
      <c r="Q20" s="29">
        <v>0.45520240148824631</v>
      </c>
      <c r="R20" s="29">
        <v>0.61845055809233895</v>
      </c>
      <c r="S20" s="29">
        <v>0.70499998308811096</v>
      </c>
      <c r="T20" s="29">
        <v>0.70499999999999996</v>
      </c>
      <c r="U20" s="29">
        <v>0.66941594791138181</v>
      </c>
      <c r="V20" s="29">
        <v>0.54566839167935055</v>
      </c>
      <c r="W20" s="29">
        <v>0.48152994249957715</v>
      </c>
      <c r="X20" s="29" t="s">
        <v>169</v>
      </c>
      <c r="Y20" s="29" t="s">
        <v>169</v>
      </c>
      <c r="Z20" s="29" t="s">
        <v>169</v>
      </c>
      <c r="AA20" s="29" t="s">
        <v>169</v>
      </c>
      <c r="AB20" s="29" t="s">
        <v>169</v>
      </c>
      <c r="AC20" s="29" t="s">
        <v>169</v>
      </c>
      <c r="AD20" s="29" t="s">
        <v>169</v>
      </c>
      <c r="AE20" s="29" t="s">
        <v>169</v>
      </c>
    </row>
    <row r="21" spans="1:31" s="27" customFormat="1" x14ac:dyDescent="0.35">
      <c r="A21" s="28" t="s">
        <v>130</v>
      </c>
      <c r="B21" s="28" t="s">
        <v>71</v>
      </c>
      <c r="C21" s="29" t="s">
        <v>169</v>
      </c>
      <c r="D21" s="29" t="s">
        <v>169</v>
      </c>
      <c r="E21" s="29" t="s">
        <v>169</v>
      </c>
      <c r="F21" s="29" t="s">
        <v>169</v>
      </c>
      <c r="G21" s="29" t="s">
        <v>169</v>
      </c>
      <c r="H21" s="29" t="s">
        <v>169</v>
      </c>
      <c r="I21" s="29" t="s">
        <v>169</v>
      </c>
      <c r="J21" s="29" t="s">
        <v>169</v>
      </c>
      <c r="K21" s="29" t="s">
        <v>169</v>
      </c>
      <c r="L21" s="29" t="s">
        <v>169</v>
      </c>
      <c r="M21" s="29" t="s">
        <v>169</v>
      </c>
      <c r="N21" s="29" t="s">
        <v>169</v>
      </c>
      <c r="O21" s="29" t="s">
        <v>169</v>
      </c>
      <c r="P21" s="29" t="s">
        <v>169</v>
      </c>
      <c r="Q21" s="29" t="s">
        <v>169</v>
      </c>
      <c r="R21" s="29" t="s">
        <v>169</v>
      </c>
      <c r="S21" s="29" t="s">
        <v>169</v>
      </c>
      <c r="T21" s="29" t="s">
        <v>169</v>
      </c>
      <c r="U21" s="29" t="s">
        <v>169</v>
      </c>
      <c r="V21" s="29" t="s">
        <v>169</v>
      </c>
      <c r="W21" s="29" t="s">
        <v>169</v>
      </c>
      <c r="X21" s="29" t="s">
        <v>169</v>
      </c>
      <c r="Y21" s="29" t="s">
        <v>169</v>
      </c>
      <c r="Z21" s="29" t="s">
        <v>169</v>
      </c>
      <c r="AA21" s="29" t="s">
        <v>169</v>
      </c>
      <c r="AB21" s="29" t="s">
        <v>169</v>
      </c>
      <c r="AC21" s="29" t="s">
        <v>169</v>
      </c>
      <c r="AD21" s="29" t="s">
        <v>169</v>
      </c>
      <c r="AE21" s="29" t="s">
        <v>169</v>
      </c>
    </row>
    <row r="22" spans="1:31" s="27" customFormat="1" x14ac:dyDescent="0.35">
      <c r="A22" s="28" t="s">
        <v>130</v>
      </c>
      <c r="B22" s="28" t="s">
        <v>20</v>
      </c>
      <c r="C22" s="29">
        <v>6.1459227949308675E-3</v>
      </c>
      <c r="D22" s="29">
        <v>6.1459227899431593E-3</v>
      </c>
      <c r="E22" s="29">
        <v>1.8488277409910426E-2</v>
      </c>
      <c r="F22" s="29">
        <v>1.1608962571768073E-2</v>
      </c>
      <c r="G22" s="29">
        <v>1.1608962750922375E-2</v>
      </c>
      <c r="H22" s="29">
        <v>1.160896274790621E-2</v>
      </c>
      <c r="I22" s="29">
        <v>1.1640768219182284E-2</v>
      </c>
      <c r="J22" s="29">
        <v>1.1608962878883069E-2</v>
      </c>
      <c r="K22" s="29">
        <v>1.1608962868358722E-2</v>
      </c>
      <c r="L22" s="29">
        <v>1.1608962891782685E-2</v>
      </c>
      <c r="M22" s="29">
        <v>1.1640768318643233E-2</v>
      </c>
      <c r="N22" s="29">
        <v>1.1608963115963983E-2</v>
      </c>
      <c r="O22" s="29">
        <v>1.160896310038643E-2</v>
      </c>
      <c r="P22" s="29">
        <v>1.1608963364156292E-2</v>
      </c>
      <c r="Q22" s="29">
        <v>1.1640768787057058E-2</v>
      </c>
      <c r="R22" s="29">
        <v>1.1608963422051744E-2</v>
      </c>
      <c r="S22" s="29">
        <v>1.1648956517250595E-2</v>
      </c>
      <c r="T22" s="29">
        <v>5.821974621396786E-2</v>
      </c>
      <c r="U22" s="29">
        <v>0.13016016079631909</v>
      </c>
      <c r="V22" s="29">
        <v>0.20179893286636985</v>
      </c>
      <c r="W22" s="29">
        <v>0.12164877555226465</v>
      </c>
      <c r="X22" s="29">
        <v>0.19703422813661553</v>
      </c>
      <c r="Y22" s="29">
        <v>5.1567754082438601E-4</v>
      </c>
      <c r="Z22" s="29" t="s">
        <v>169</v>
      </c>
      <c r="AA22" s="29" t="s">
        <v>169</v>
      </c>
      <c r="AB22" s="29" t="s">
        <v>169</v>
      </c>
      <c r="AC22" s="29" t="s">
        <v>169</v>
      </c>
      <c r="AD22" s="29" t="s">
        <v>169</v>
      </c>
      <c r="AE22" s="29" t="s">
        <v>169</v>
      </c>
    </row>
    <row r="23" spans="1:31" s="27" customFormat="1" x14ac:dyDescent="0.35">
      <c r="A23" s="28" t="s">
        <v>130</v>
      </c>
      <c r="B23" s="28" t="s">
        <v>32</v>
      </c>
      <c r="C23" s="29" t="s">
        <v>169</v>
      </c>
      <c r="D23" s="29" t="s">
        <v>169</v>
      </c>
      <c r="E23" s="29" t="s">
        <v>169</v>
      </c>
      <c r="F23" s="29" t="s">
        <v>169</v>
      </c>
      <c r="G23" s="29" t="s">
        <v>169</v>
      </c>
      <c r="H23" s="29" t="s">
        <v>169</v>
      </c>
      <c r="I23" s="29" t="s">
        <v>169</v>
      </c>
      <c r="J23" s="29" t="s">
        <v>169</v>
      </c>
      <c r="K23" s="29" t="s">
        <v>169</v>
      </c>
      <c r="L23" s="29" t="s">
        <v>169</v>
      </c>
      <c r="M23" s="29" t="s">
        <v>169</v>
      </c>
      <c r="N23" s="29" t="s">
        <v>169</v>
      </c>
      <c r="O23" s="29" t="s">
        <v>169</v>
      </c>
      <c r="P23" s="29" t="s">
        <v>169</v>
      </c>
      <c r="Q23" s="29" t="s">
        <v>169</v>
      </c>
      <c r="R23" s="29" t="s">
        <v>169</v>
      </c>
      <c r="S23" s="29" t="s">
        <v>169</v>
      </c>
      <c r="T23" s="29" t="s">
        <v>169</v>
      </c>
      <c r="U23" s="29" t="s">
        <v>169</v>
      </c>
      <c r="V23" s="29" t="s">
        <v>169</v>
      </c>
      <c r="W23" s="29" t="s">
        <v>169</v>
      </c>
      <c r="X23" s="29" t="s">
        <v>169</v>
      </c>
      <c r="Y23" s="29" t="s">
        <v>169</v>
      </c>
      <c r="Z23" s="29" t="s">
        <v>169</v>
      </c>
      <c r="AA23" s="29" t="s">
        <v>169</v>
      </c>
      <c r="AB23" s="29" t="s">
        <v>169</v>
      </c>
      <c r="AC23" s="29" t="s">
        <v>169</v>
      </c>
      <c r="AD23" s="29" t="s">
        <v>169</v>
      </c>
      <c r="AE23" s="29" t="s">
        <v>169</v>
      </c>
    </row>
    <row r="24" spans="1:31" s="27" customFormat="1" x14ac:dyDescent="0.35">
      <c r="A24" s="28" t="s">
        <v>130</v>
      </c>
      <c r="B24" s="28" t="s">
        <v>66</v>
      </c>
      <c r="C24" s="29">
        <v>8.898946961469815E-10</v>
      </c>
      <c r="D24" s="29">
        <v>8.8164708483370474E-10</v>
      </c>
      <c r="E24" s="29">
        <v>2.5182805693588093E-4</v>
      </c>
      <c r="F24" s="29">
        <v>2.179516753467906E-3</v>
      </c>
      <c r="G24" s="29">
        <v>4.0677450162104656E-4</v>
      </c>
      <c r="H24" s="29">
        <v>1.2155636517381311E-3</v>
      </c>
      <c r="I24" s="29">
        <v>4.0288624055390945E-4</v>
      </c>
      <c r="J24" s="29">
        <v>5.584215810912305E-4</v>
      </c>
      <c r="K24" s="29">
        <v>1.1622192717561799E-9</v>
      </c>
      <c r="L24" s="29">
        <v>4.9193705664815416E-6</v>
      </c>
      <c r="M24" s="29">
        <v>1.1444144184909279E-9</v>
      </c>
      <c r="N24" s="29">
        <v>1.1159696331181277E-3</v>
      </c>
      <c r="O24" s="29">
        <v>1.6807268158395571E-4</v>
      </c>
      <c r="P24" s="29">
        <v>2.7340311926148304E-4</v>
      </c>
      <c r="Q24" s="29">
        <v>9.2715039118362885E-4</v>
      </c>
      <c r="R24" s="29">
        <v>4.8046966869407372E-4</v>
      </c>
      <c r="S24" s="29">
        <v>1.7423657924357588E-3</v>
      </c>
      <c r="T24" s="29">
        <v>4.0151246498553318E-4</v>
      </c>
      <c r="U24" s="29">
        <v>5.6217737391057402E-3</v>
      </c>
      <c r="V24" s="29">
        <v>7.7970362968601548E-3</v>
      </c>
      <c r="W24" s="29">
        <v>3.6327586276612561E-3</v>
      </c>
      <c r="X24" s="29">
        <v>4.4156856142111775E-3</v>
      </c>
      <c r="Y24" s="29">
        <v>4.6677417733137584E-2</v>
      </c>
      <c r="Z24" s="29">
        <v>3.6584553796548271E-2</v>
      </c>
      <c r="AA24" s="29">
        <v>5.0365624167679895E-2</v>
      </c>
      <c r="AB24" s="29">
        <v>3.8764938806020263E-2</v>
      </c>
      <c r="AC24" s="29">
        <v>0.14233346666674612</v>
      </c>
      <c r="AD24" s="29">
        <v>0.12164740486599337</v>
      </c>
      <c r="AE24" s="29">
        <v>0.16245653363215556</v>
      </c>
    </row>
    <row r="25" spans="1:31" s="27" customFormat="1" x14ac:dyDescent="0.35">
      <c r="A25" s="28" t="s">
        <v>130</v>
      </c>
      <c r="B25" s="28" t="s">
        <v>65</v>
      </c>
      <c r="C25" s="29">
        <v>9.0638022751561034E-2</v>
      </c>
      <c r="D25" s="29">
        <v>9.6018886180369606E-2</v>
      </c>
      <c r="E25" s="29">
        <v>8.6725655123075646E-2</v>
      </c>
      <c r="F25" s="29">
        <v>0.11641055112477143</v>
      </c>
      <c r="G25" s="29">
        <v>0.12560739690698886</v>
      </c>
      <c r="H25" s="29">
        <v>0.11474454439469009</v>
      </c>
      <c r="I25" s="29">
        <v>0.10440275098699028</v>
      </c>
      <c r="J25" s="29">
        <v>0.14477223201116379</v>
      </c>
      <c r="K25" s="29">
        <v>0.10553990863163844</v>
      </c>
      <c r="L25" s="29">
        <v>9.5203690062973065E-2</v>
      </c>
      <c r="M25" s="29">
        <v>0.10211195163526847</v>
      </c>
      <c r="N25" s="29">
        <v>0.10394021576888088</v>
      </c>
      <c r="O25" s="29">
        <v>0.1170676724252139</v>
      </c>
      <c r="P25" s="29">
        <v>0.13314867937609851</v>
      </c>
      <c r="Q25" s="29">
        <v>0.11799664290824298</v>
      </c>
      <c r="R25" s="29">
        <v>0.11359782508854201</v>
      </c>
      <c r="S25" s="29">
        <v>0.15604018176518908</v>
      </c>
      <c r="T25" s="29">
        <v>0.13181242724534759</v>
      </c>
      <c r="U25" s="29">
        <v>0.1119639432800756</v>
      </c>
      <c r="V25" s="29">
        <v>0.10860832202820982</v>
      </c>
      <c r="W25" s="29">
        <v>9.932329093912004E-2</v>
      </c>
      <c r="X25" s="29">
        <v>0.12848723890022345</v>
      </c>
      <c r="Y25" s="29">
        <v>0.13468763170910503</v>
      </c>
      <c r="Z25" s="29">
        <v>0.12715401574768376</v>
      </c>
      <c r="AA25" s="29">
        <v>0.1261146339524655</v>
      </c>
      <c r="AB25" s="29">
        <v>0.16615168622982951</v>
      </c>
      <c r="AC25" s="29">
        <v>0.13427586687333837</v>
      </c>
      <c r="AD25" s="29">
        <v>0.11727855047119398</v>
      </c>
      <c r="AE25" s="29">
        <v>0.10466724848308204</v>
      </c>
    </row>
    <row r="26" spans="1:31" s="27" customFormat="1" x14ac:dyDescent="0.35">
      <c r="A26" s="28" t="s">
        <v>130</v>
      </c>
      <c r="B26" s="28" t="s">
        <v>69</v>
      </c>
      <c r="C26" s="29">
        <v>0.32115974958842075</v>
      </c>
      <c r="D26" s="29">
        <v>0.36747662726239616</v>
      </c>
      <c r="E26" s="29">
        <v>0.35098343873244264</v>
      </c>
      <c r="F26" s="29">
        <v>0.34717655934512837</v>
      </c>
      <c r="G26" s="29">
        <v>0.37835078207473249</v>
      </c>
      <c r="H26" s="29">
        <v>0.38961445591353705</v>
      </c>
      <c r="I26" s="29">
        <v>0.38669090861064392</v>
      </c>
      <c r="J26" s="29">
        <v>0.34557631772815084</v>
      </c>
      <c r="K26" s="29">
        <v>0.31990335573626955</v>
      </c>
      <c r="L26" s="29">
        <v>0.34059967865683072</v>
      </c>
      <c r="M26" s="29">
        <v>0.34436455198824045</v>
      </c>
      <c r="N26" s="29">
        <v>0.33970503853455203</v>
      </c>
      <c r="O26" s="29">
        <v>0.33229066157736153</v>
      </c>
      <c r="P26" s="29">
        <v>0.35584962606040477</v>
      </c>
      <c r="Q26" s="29">
        <v>0.36789789687860186</v>
      </c>
      <c r="R26" s="29">
        <v>0.3675683066059669</v>
      </c>
      <c r="S26" s="29">
        <v>0.33917910742569235</v>
      </c>
      <c r="T26" s="29">
        <v>0.30805316232973323</v>
      </c>
      <c r="U26" s="29">
        <v>0.33218921707113036</v>
      </c>
      <c r="V26" s="29">
        <v>0.34441737093477004</v>
      </c>
      <c r="W26" s="29">
        <v>0.33772577154537348</v>
      </c>
      <c r="X26" s="29">
        <v>0.32376861503152177</v>
      </c>
      <c r="Y26" s="29">
        <v>0.34682623051566924</v>
      </c>
      <c r="Z26" s="29">
        <v>0.36411321365425675</v>
      </c>
      <c r="AA26" s="29">
        <v>0.36518545809752473</v>
      </c>
      <c r="AB26" s="29">
        <v>0.32532954025514327</v>
      </c>
      <c r="AC26" s="29">
        <v>0.29634822095068225</v>
      </c>
      <c r="AD26" s="29">
        <v>0.31125013138481311</v>
      </c>
      <c r="AE26" s="29">
        <v>0.3132950364842223</v>
      </c>
    </row>
    <row r="27" spans="1:31" s="27" customFormat="1" x14ac:dyDescent="0.35">
      <c r="A27" s="28" t="s">
        <v>130</v>
      </c>
      <c r="B27" s="28" t="s">
        <v>68</v>
      </c>
      <c r="C27" s="29">
        <v>0.28629391443752683</v>
      </c>
      <c r="D27" s="29">
        <v>0.28533024502391413</v>
      </c>
      <c r="E27" s="29">
        <v>0.28723690741381225</v>
      </c>
      <c r="F27" s="29">
        <v>0.27653118773495933</v>
      </c>
      <c r="G27" s="29">
        <v>0.26316254882645668</v>
      </c>
      <c r="H27" s="29">
        <v>0.28478264811615667</v>
      </c>
      <c r="I27" s="29">
        <v>0.28932354500754642</v>
      </c>
      <c r="J27" s="29">
        <v>0.26125666709691509</v>
      </c>
      <c r="K27" s="29">
        <v>0.27101972568122329</v>
      </c>
      <c r="L27" s="29">
        <v>0.28748360313836391</v>
      </c>
      <c r="M27" s="29">
        <v>0.29187772864372352</v>
      </c>
      <c r="N27" s="29">
        <v>0.28762828131260904</v>
      </c>
      <c r="O27" s="29">
        <v>0.27954588186795609</v>
      </c>
      <c r="P27" s="29">
        <v>0.26929104428918305</v>
      </c>
      <c r="Q27" s="29">
        <v>0.29049699387672412</v>
      </c>
      <c r="R27" s="29">
        <v>0.290518816018489</v>
      </c>
      <c r="S27" s="29">
        <v>0.26107392632012377</v>
      </c>
      <c r="T27" s="29">
        <v>0.26936696108673569</v>
      </c>
      <c r="U27" s="29">
        <v>0.28668142629939319</v>
      </c>
      <c r="V27" s="29">
        <v>0.29325785645244407</v>
      </c>
      <c r="W27" s="29">
        <v>0.28909457456905202</v>
      </c>
      <c r="X27" s="29">
        <v>0.27925750926053122</v>
      </c>
      <c r="Y27" s="29">
        <v>0.26896108643986499</v>
      </c>
      <c r="Z27" s="29">
        <v>0.28857962131187903</v>
      </c>
      <c r="AA27" s="29">
        <v>0.28966826384323807</v>
      </c>
      <c r="AB27" s="29">
        <v>0.25703471365287373</v>
      </c>
      <c r="AC27" s="29">
        <v>0.25990240921814955</v>
      </c>
      <c r="AD27" s="29">
        <v>0.27498155199606306</v>
      </c>
      <c r="AE27" s="29">
        <v>0.27595488527489581</v>
      </c>
    </row>
    <row r="28" spans="1:31" s="27" customFormat="1" x14ac:dyDescent="0.35">
      <c r="A28" s="28" t="s">
        <v>130</v>
      </c>
      <c r="B28" s="28" t="s">
        <v>36</v>
      </c>
      <c r="C28" s="29" t="s">
        <v>169</v>
      </c>
      <c r="D28" s="29" t="s">
        <v>169</v>
      </c>
      <c r="E28" s="29" t="s">
        <v>169</v>
      </c>
      <c r="F28" s="29" t="s">
        <v>169</v>
      </c>
      <c r="G28" s="29" t="s">
        <v>169</v>
      </c>
      <c r="H28" s="29" t="s">
        <v>169</v>
      </c>
      <c r="I28" s="29" t="s">
        <v>169</v>
      </c>
      <c r="J28" s="29" t="s">
        <v>169</v>
      </c>
      <c r="K28" s="29" t="s">
        <v>169</v>
      </c>
      <c r="L28" s="29" t="s">
        <v>169</v>
      </c>
      <c r="M28" s="29" t="s">
        <v>169</v>
      </c>
      <c r="N28" s="29" t="s">
        <v>169</v>
      </c>
      <c r="O28" s="29" t="s">
        <v>169</v>
      </c>
      <c r="P28" s="29" t="s">
        <v>169</v>
      </c>
      <c r="Q28" s="29" t="s">
        <v>169</v>
      </c>
      <c r="R28" s="29" t="s">
        <v>169</v>
      </c>
      <c r="S28" s="29" t="s">
        <v>169</v>
      </c>
      <c r="T28" s="29" t="s">
        <v>169</v>
      </c>
      <c r="U28" s="29" t="s">
        <v>169</v>
      </c>
      <c r="V28" s="29" t="s">
        <v>169</v>
      </c>
      <c r="W28" s="29" t="s">
        <v>169</v>
      </c>
      <c r="X28" s="29" t="s">
        <v>169</v>
      </c>
      <c r="Y28" s="29">
        <v>0.15351442590304515</v>
      </c>
      <c r="Z28" s="29">
        <v>0.15370102988460901</v>
      </c>
      <c r="AA28" s="29">
        <v>0.1523158359768095</v>
      </c>
      <c r="AB28" s="29">
        <v>0.15044077567250128</v>
      </c>
      <c r="AC28" s="29">
        <v>0.14739257698716776</v>
      </c>
      <c r="AD28" s="29">
        <v>0.15063251523545873</v>
      </c>
      <c r="AE28" s="29">
        <v>0.14491707255873876</v>
      </c>
    </row>
    <row r="29" spans="1:31" s="27" customFormat="1" x14ac:dyDescent="0.35">
      <c r="A29" s="28" t="s">
        <v>130</v>
      </c>
      <c r="B29" s="28" t="s">
        <v>73</v>
      </c>
      <c r="C29" s="29">
        <v>2.0139906773211567E-2</v>
      </c>
      <c r="D29" s="29">
        <v>4.4437491914003049E-2</v>
      </c>
      <c r="E29" s="29">
        <v>5.3450410479559549E-2</v>
      </c>
      <c r="F29" s="29">
        <v>0.31645808423387983</v>
      </c>
      <c r="G29" s="29">
        <v>0.21741953087017871</v>
      </c>
      <c r="H29" s="29">
        <v>0.25720829689034624</v>
      </c>
      <c r="I29" s="29">
        <v>0.22506353240346572</v>
      </c>
      <c r="J29" s="29">
        <v>0.25998465424869599</v>
      </c>
      <c r="K29" s="29">
        <v>0.18632254307143228</v>
      </c>
      <c r="L29" s="29">
        <v>0.21236759804903568</v>
      </c>
      <c r="M29" s="29">
        <v>0.24339438964447174</v>
      </c>
      <c r="N29" s="29">
        <v>0.26746104833832723</v>
      </c>
      <c r="O29" s="29">
        <v>0.24451697014214013</v>
      </c>
      <c r="P29" s="29">
        <v>0.26128259635288908</v>
      </c>
      <c r="Q29" s="29">
        <v>0.26649872940156949</v>
      </c>
      <c r="R29" s="29">
        <v>0.25932244414910999</v>
      </c>
      <c r="S29" s="29">
        <v>0.25855575395987818</v>
      </c>
      <c r="T29" s="29">
        <v>0.24617198318365741</v>
      </c>
      <c r="U29" s="29">
        <v>0.25835561540895263</v>
      </c>
      <c r="V29" s="29">
        <v>0.24146723020178912</v>
      </c>
      <c r="W29" s="29">
        <v>0.25449585215981013</v>
      </c>
      <c r="X29" s="29">
        <v>0.24808849302829214</v>
      </c>
      <c r="Y29" s="29">
        <v>0.25135161522584282</v>
      </c>
      <c r="Z29" s="29">
        <v>0.26431074307044516</v>
      </c>
      <c r="AA29" s="29">
        <v>0.25732435402358345</v>
      </c>
      <c r="AB29" s="29">
        <v>0.27687525491165582</v>
      </c>
      <c r="AC29" s="29">
        <v>0.25860447980899037</v>
      </c>
      <c r="AD29" s="29">
        <v>0.2723481738175153</v>
      </c>
      <c r="AE29" s="29">
        <v>0.25497467025951859</v>
      </c>
    </row>
    <row r="30" spans="1:31" s="27" customFormat="1" x14ac:dyDescent="0.35">
      <c r="A30" s="28" t="s">
        <v>130</v>
      </c>
      <c r="B30" s="28" t="s">
        <v>56</v>
      </c>
      <c r="C30" s="29">
        <v>0.10173863289783049</v>
      </c>
      <c r="D30" s="29">
        <v>0.10320328158222158</v>
      </c>
      <c r="E30" s="29">
        <v>8.889836263832504E-2</v>
      </c>
      <c r="F30" s="29">
        <v>8.4712192507592321E-2</v>
      </c>
      <c r="G30" s="29">
        <v>9.6385570383490715E-2</v>
      </c>
      <c r="H30" s="29">
        <v>9.8302749844732459E-2</v>
      </c>
      <c r="I30" s="29">
        <v>9.4413193074950136E-2</v>
      </c>
      <c r="J30" s="29">
        <v>9.0235523733757567E-2</v>
      </c>
      <c r="K30" s="29">
        <v>8.3927450607860818E-2</v>
      </c>
      <c r="L30" s="29">
        <v>8.0843023511173021E-2</v>
      </c>
      <c r="M30" s="29">
        <v>7.9403208199886957E-2</v>
      </c>
      <c r="N30" s="29">
        <v>8.251218410895142E-2</v>
      </c>
      <c r="O30" s="29">
        <v>8.1494331936532688E-2</v>
      </c>
      <c r="P30" s="29">
        <v>8.1896806059207752E-2</v>
      </c>
      <c r="Q30" s="29">
        <v>8.1239788664814114E-2</v>
      </c>
      <c r="R30" s="29">
        <v>8.1402704759885411E-2</v>
      </c>
      <c r="S30" s="29">
        <v>8.0069367848581957E-2</v>
      </c>
      <c r="T30" s="29">
        <v>7.6278902482358607E-2</v>
      </c>
      <c r="U30" s="29">
        <v>7.5149295205805614E-2</v>
      </c>
      <c r="V30" s="29">
        <v>7.1242897700822608E-2</v>
      </c>
      <c r="W30" s="29">
        <v>7.3589458438791708E-2</v>
      </c>
      <c r="X30" s="29">
        <v>7.3809116850119663E-2</v>
      </c>
      <c r="Y30" s="29">
        <v>6.956760426280878E-2</v>
      </c>
      <c r="Z30" s="29">
        <v>6.5631992627678742E-2</v>
      </c>
      <c r="AA30" s="29">
        <v>6.4698029640731805E-2</v>
      </c>
      <c r="AB30" s="29">
        <v>6.3416642533854414E-2</v>
      </c>
      <c r="AC30" s="29">
        <v>6.0074371919214192E-2</v>
      </c>
      <c r="AD30" s="29">
        <v>6.0266158603358502E-2</v>
      </c>
      <c r="AE30" s="29">
        <v>4.6875611883626857E-2</v>
      </c>
    </row>
    <row r="32" spans="1:31" s="27" customFormat="1" x14ac:dyDescent="0.35"/>
    <row r="33" spans="1:31" s="27" customFormat="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s="27" customFormat="1" x14ac:dyDescent="0.35">
      <c r="A34" s="28" t="s">
        <v>131</v>
      </c>
      <c r="B34" s="28" t="s">
        <v>64</v>
      </c>
      <c r="C34" s="29">
        <v>0.56488035894704069</v>
      </c>
      <c r="D34" s="29">
        <v>0.509518621241699</v>
      </c>
      <c r="E34" s="29">
        <v>0.55923254967144209</v>
      </c>
      <c r="F34" s="29">
        <v>0.68935855629596055</v>
      </c>
      <c r="G34" s="29">
        <v>0.73059143968432116</v>
      </c>
      <c r="H34" s="29">
        <v>0.74934382541976696</v>
      </c>
      <c r="I34" s="29">
        <v>0.70421673270023566</v>
      </c>
      <c r="J34" s="29">
        <v>0.76742661462100636</v>
      </c>
      <c r="K34" s="29">
        <v>0.71882395431026758</v>
      </c>
      <c r="L34" s="29">
        <v>0.69007192591859867</v>
      </c>
      <c r="M34" s="29">
        <v>0.58934455743028358</v>
      </c>
      <c r="N34" s="29">
        <v>0.64800280440801328</v>
      </c>
      <c r="O34" s="29">
        <v>0.66371986648466075</v>
      </c>
      <c r="P34" s="29">
        <v>0.65271925108621043</v>
      </c>
      <c r="Q34" s="29">
        <v>0.63865324879179541</v>
      </c>
      <c r="R34" s="29">
        <v>0.65545855949320952</v>
      </c>
      <c r="S34" s="29">
        <v>0.68671722934230883</v>
      </c>
      <c r="T34" s="29">
        <v>0.6879684512416836</v>
      </c>
      <c r="U34" s="29">
        <v>0.64101757465247089</v>
      </c>
      <c r="V34" s="29">
        <v>0.63532425621540023</v>
      </c>
      <c r="W34" s="29">
        <v>0.61048088981788706</v>
      </c>
      <c r="X34" s="29">
        <v>0.68247436280006923</v>
      </c>
      <c r="Y34" s="29">
        <v>0.60182995741808432</v>
      </c>
      <c r="Z34" s="29">
        <v>0.59161102658657894</v>
      </c>
      <c r="AA34" s="29">
        <v>0.61233345653443083</v>
      </c>
      <c r="AB34" s="29">
        <v>0.58917019522437042</v>
      </c>
      <c r="AC34" s="29">
        <v>0.55227015798223111</v>
      </c>
      <c r="AD34" s="29">
        <v>0.52219686113539876</v>
      </c>
      <c r="AE34" s="29">
        <v>0.4800637299351232</v>
      </c>
    </row>
    <row r="35" spans="1:31" s="27" customFormat="1" x14ac:dyDescent="0.35">
      <c r="A35" s="28" t="s">
        <v>131</v>
      </c>
      <c r="B35" s="28" t="s">
        <v>71</v>
      </c>
      <c r="C35" s="29" t="s">
        <v>169</v>
      </c>
      <c r="D35" s="29" t="s">
        <v>169</v>
      </c>
      <c r="E35" s="29" t="s">
        <v>169</v>
      </c>
      <c r="F35" s="29" t="s">
        <v>169</v>
      </c>
      <c r="G35" s="29" t="s">
        <v>169</v>
      </c>
      <c r="H35" s="29" t="s">
        <v>169</v>
      </c>
      <c r="I35" s="29" t="s">
        <v>169</v>
      </c>
      <c r="J35" s="29" t="s">
        <v>169</v>
      </c>
      <c r="K35" s="29" t="s">
        <v>169</v>
      </c>
      <c r="L35" s="29" t="s">
        <v>169</v>
      </c>
      <c r="M35" s="29" t="s">
        <v>169</v>
      </c>
      <c r="N35" s="29" t="s">
        <v>169</v>
      </c>
      <c r="O35" s="29" t="s">
        <v>169</v>
      </c>
      <c r="P35" s="29" t="s">
        <v>169</v>
      </c>
      <c r="Q35" s="29" t="s">
        <v>169</v>
      </c>
      <c r="R35" s="29" t="s">
        <v>169</v>
      </c>
      <c r="S35" s="29" t="s">
        <v>169</v>
      </c>
      <c r="T35" s="29" t="s">
        <v>169</v>
      </c>
      <c r="U35" s="29" t="s">
        <v>169</v>
      </c>
      <c r="V35" s="29" t="s">
        <v>169</v>
      </c>
      <c r="W35" s="29" t="s">
        <v>169</v>
      </c>
      <c r="X35" s="29" t="s">
        <v>169</v>
      </c>
      <c r="Y35" s="29" t="s">
        <v>169</v>
      </c>
      <c r="Z35" s="29" t="s">
        <v>169</v>
      </c>
      <c r="AA35" s="29" t="s">
        <v>169</v>
      </c>
      <c r="AB35" s="29" t="s">
        <v>169</v>
      </c>
      <c r="AC35" s="29" t="s">
        <v>169</v>
      </c>
      <c r="AD35" s="29" t="s">
        <v>169</v>
      </c>
      <c r="AE35" s="29" t="s">
        <v>169</v>
      </c>
    </row>
    <row r="36" spans="1:31" s="27" customFormat="1" x14ac:dyDescent="0.35">
      <c r="A36" s="28" t="s">
        <v>131</v>
      </c>
      <c r="B36" s="28" t="s">
        <v>20</v>
      </c>
      <c r="C36" s="29">
        <v>8.3303757403228165E-2</v>
      </c>
      <c r="D36" s="29">
        <v>8.3303757404744716E-2</v>
      </c>
      <c r="E36" s="29">
        <v>9.2980895660953619E-2</v>
      </c>
      <c r="F36" s="29">
        <v>9.6270478873413723E-2</v>
      </c>
      <c r="G36" s="29">
        <v>9.0544894100668183E-2</v>
      </c>
      <c r="H36" s="29">
        <v>0.10753017976384179</v>
      </c>
      <c r="I36" s="29">
        <v>0.10161578281964413</v>
      </c>
      <c r="J36" s="29">
        <v>0.18170326579469637</v>
      </c>
      <c r="K36" s="29">
        <v>9.2003106594119463E-2</v>
      </c>
      <c r="L36" s="29">
        <v>9.1362730121495817E-2</v>
      </c>
      <c r="M36" s="29">
        <v>9.6348760018667073E-2</v>
      </c>
      <c r="N36" s="29">
        <v>0.10282917096672028</v>
      </c>
      <c r="O36" s="29">
        <v>9.8216846830112212E-2</v>
      </c>
      <c r="P36" s="29">
        <v>9.1583398315579323E-2</v>
      </c>
      <c r="Q36" s="29">
        <v>9.4567611100265778E-2</v>
      </c>
      <c r="R36" s="29">
        <v>0.12514210619488769</v>
      </c>
      <c r="S36" s="29">
        <v>0.14169853097476259</v>
      </c>
      <c r="T36" s="29">
        <v>0.15848303516411272</v>
      </c>
      <c r="U36" s="29">
        <v>0.19719149196200988</v>
      </c>
      <c r="V36" s="29">
        <v>0.21620721627626707</v>
      </c>
      <c r="W36" s="29">
        <v>0.19259676483057714</v>
      </c>
      <c r="X36" s="29">
        <v>0.2611830969331585</v>
      </c>
      <c r="Y36" s="29">
        <v>0.28350650369975605</v>
      </c>
      <c r="Z36" s="29">
        <v>0.27447828084035775</v>
      </c>
      <c r="AA36" s="29">
        <v>0.4303140269046784</v>
      </c>
      <c r="AB36" s="29">
        <v>0.60916000602580733</v>
      </c>
      <c r="AC36" s="29">
        <v>0.61082899470126972</v>
      </c>
      <c r="AD36" s="29">
        <v>0.60916000579978125</v>
      </c>
      <c r="AE36" s="29">
        <v>0.60916000478270871</v>
      </c>
    </row>
    <row r="37" spans="1:31" s="27" customFormat="1" x14ac:dyDescent="0.35">
      <c r="A37" s="28" t="s">
        <v>131</v>
      </c>
      <c r="B37" s="28" t="s">
        <v>32</v>
      </c>
      <c r="C37" s="29">
        <v>5.044000054359643E-2</v>
      </c>
      <c r="D37" s="29">
        <v>5.044000054359643E-2</v>
      </c>
      <c r="E37" s="29">
        <v>0.10018372200478365</v>
      </c>
      <c r="F37" s="29">
        <v>9.8940000543596307E-2</v>
      </c>
      <c r="G37" s="29">
        <v>9.8940000543596307E-2</v>
      </c>
      <c r="H37" s="29">
        <v>9.8940000543596307E-2</v>
      </c>
      <c r="I37" s="29">
        <v>9.9211064905414204E-2</v>
      </c>
      <c r="J37" s="29">
        <v>0.1863747553816047</v>
      </c>
      <c r="K37" s="29">
        <v>9.8940000543596307E-2</v>
      </c>
      <c r="L37" s="29">
        <v>9.8940000543596307E-2</v>
      </c>
      <c r="M37" s="29">
        <v>9.9211064905414204E-2</v>
      </c>
      <c r="N37" s="29">
        <v>9.8940000543596307E-2</v>
      </c>
      <c r="O37" s="29">
        <v>9.8940000543596307E-2</v>
      </c>
      <c r="P37" s="29">
        <v>9.8940000543596307E-2</v>
      </c>
      <c r="Q37" s="29">
        <v>9.9211064905414204E-2</v>
      </c>
      <c r="R37" s="29">
        <v>9.8940000543596307E-2</v>
      </c>
      <c r="S37" s="29">
        <v>9.8940000543596307E-2</v>
      </c>
      <c r="T37" s="29">
        <v>9.8940000543596307E-2</v>
      </c>
      <c r="U37" s="29">
        <v>9.9211064905414204E-2</v>
      </c>
      <c r="V37" s="29">
        <v>9.9248185746901488E-2</v>
      </c>
      <c r="W37" s="29">
        <v>9.8940000543596307E-2</v>
      </c>
      <c r="X37" s="29">
        <v>0.12417538459447705</v>
      </c>
      <c r="Y37" s="29">
        <v>0.16915655577299413</v>
      </c>
      <c r="Z37" s="29">
        <v>0.15419327571211133</v>
      </c>
      <c r="AA37" s="29">
        <v>0.21789388997608172</v>
      </c>
      <c r="AB37" s="29" t="s">
        <v>169</v>
      </c>
      <c r="AC37" s="29" t="s">
        <v>169</v>
      </c>
      <c r="AD37" s="29" t="s">
        <v>169</v>
      </c>
      <c r="AE37" s="29" t="s">
        <v>169</v>
      </c>
    </row>
    <row r="38" spans="1:31" s="27" customFormat="1" x14ac:dyDescent="0.35">
      <c r="A38" s="28" t="s">
        <v>131</v>
      </c>
      <c r="B38" s="28" t="s">
        <v>66</v>
      </c>
      <c r="C38" s="29">
        <v>1.1521898025293445E-9</v>
      </c>
      <c r="D38" s="29">
        <v>1.1513491423414376E-9</v>
      </c>
      <c r="E38" s="29">
        <v>1.2028660809486237E-9</v>
      </c>
      <c r="F38" s="29">
        <v>8.8811987682552184E-4</v>
      </c>
      <c r="G38" s="29">
        <v>2.9015883457155872E-4</v>
      </c>
      <c r="H38" s="29">
        <v>1.8290503752741677E-3</v>
      </c>
      <c r="I38" s="29">
        <v>9.0626822435231516E-4</v>
      </c>
      <c r="J38" s="29">
        <v>1.0862481381497197E-2</v>
      </c>
      <c r="K38" s="29">
        <v>3.315790679431429E-4</v>
      </c>
      <c r="L38" s="29">
        <v>1.0854199241566258E-4</v>
      </c>
      <c r="M38" s="29">
        <v>2.0662617207388415E-4</v>
      </c>
      <c r="N38" s="29">
        <v>2.0657535405208408E-3</v>
      </c>
      <c r="O38" s="29">
        <v>2.1189429257566844E-3</v>
      </c>
      <c r="P38" s="29">
        <v>5.1278969737127221E-4</v>
      </c>
      <c r="Q38" s="29">
        <v>1.736221099649587E-3</v>
      </c>
      <c r="R38" s="29">
        <v>2.1402423122635823E-3</v>
      </c>
      <c r="S38" s="29">
        <v>4.466107733054836E-3</v>
      </c>
      <c r="T38" s="29">
        <v>2.2654622929081146E-3</v>
      </c>
      <c r="U38" s="29">
        <v>8.4759091734440736E-3</v>
      </c>
      <c r="V38" s="29">
        <v>3.6544249289490417E-3</v>
      </c>
      <c r="W38" s="29">
        <v>8.5003588705685491E-3</v>
      </c>
      <c r="X38" s="29">
        <v>6.1384970687041202E-3</v>
      </c>
      <c r="Y38" s="29">
        <v>1.5455737657554848E-2</v>
      </c>
      <c r="Z38" s="29">
        <v>2.6701091798213797E-2</v>
      </c>
      <c r="AA38" s="29">
        <v>5.2524016429383001E-2</v>
      </c>
      <c r="AB38" s="29">
        <v>8.2884096128574503E-2</v>
      </c>
      <c r="AC38" s="29">
        <v>8.7810804759998654E-2</v>
      </c>
      <c r="AD38" s="29">
        <v>8.9463653593391326E-2</v>
      </c>
      <c r="AE38" s="29">
        <v>8.7342201848444309E-2</v>
      </c>
    </row>
    <row r="39" spans="1:31" s="27" customFormat="1" x14ac:dyDescent="0.35">
      <c r="A39" s="28" t="s">
        <v>131</v>
      </c>
      <c r="B39" s="28" t="s">
        <v>65</v>
      </c>
      <c r="C39" s="29">
        <v>0.50692079934453704</v>
      </c>
      <c r="D39" s="29">
        <v>0.50416178530200206</v>
      </c>
      <c r="E39" s="29">
        <v>0.50375655663601371</v>
      </c>
      <c r="F39" s="29">
        <v>0.49890346041067907</v>
      </c>
      <c r="G39" s="29">
        <v>0.49624580035027954</v>
      </c>
      <c r="H39" s="29">
        <v>0.49367043843500552</v>
      </c>
      <c r="I39" s="29">
        <v>0.49287248275081258</v>
      </c>
      <c r="J39" s="29">
        <v>0.48857470237940887</v>
      </c>
      <c r="K39" s="29">
        <v>0.48570297875375601</v>
      </c>
      <c r="L39" s="29">
        <v>0.47780838667565456</v>
      </c>
      <c r="M39" s="29">
        <v>0.4817073877032631</v>
      </c>
      <c r="N39" s="29">
        <v>0.47749446722865962</v>
      </c>
      <c r="O39" s="29">
        <v>0.47460421959163818</v>
      </c>
      <c r="P39" s="29">
        <v>0.47196165289270497</v>
      </c>
      <c r="Q39" s="29">
        <v>0.47100904081436956</v>
      </c>
      <c r="R39" s="29">
        <v>0.46667652698533901</v>
      </c>
      <c r="S39" s="29">
        <v>0.40263591393385745</v>
      </c>
      <c r="T39" s="29">
        <v>0.40104951916424519</v>
      </c>
      <c r="U39" s="29">
        <v>0.39922121903971219</v>
      </c>
      <c r="V39" s="29">
        <v>0.39588980559014803</v>
      </c>
      <c r="W39" s="29">
        <v>0.39403352013283521</v>
      </c>
      <c r="X39" s="29" t="s">
        <v>169</v>
      </c>
      <c r="Y39" s="29" t="s">
        <v>169</v>
      </c>
      <c r="Z39" s="29" t="s">
        <v>169</v>
      </c>
      <c r="AA39" s="29" t="s">
        <v>169</v>
      </c>
      <c r="AB39" s="29" t="s">
        <v>169</v>
      </c>
      <c r="AC39" s="29" t="s">
        <v>169</v>
      </c>
      <c r="AD39" s="29" t="s">
        <v>169</v>
      </c>
      <c r="AE39" s="29" t="s">
        <v>169</v>
      </c>
    </row>
    <row r="40" spans="1:31" s="27" customFormat="1" x14ac:dyDescent="0.35">
      <c r="A40" s="28" t="s">
        <v>131</v>
      </c>
      <c r="B40" s="28" t="s">
        <v>69</v>
      </c>
      <c r="C40" s="29">
        <v>0.35912820553345831</v>
      </c>
      <c r="D40" s="29">
        <v>0.3465606037439326</v>
      </c>
      <c r="E40" s="29">
        <v>0.34495270914938331</v>
      </c>
      <c r="F40" s="29">
        <v>0.3608226185405084</v>
      </c>
      <c r="G40" s="29">
        <v>0.42987040758969136</v>
      </c>
      <c r="H40" s="29">
        <v>0.44447749028391798</v>
      </c>
      <c r="I40" s="29">
        <v>0.46266551993423544</v>
      </c>
      <c r="J40" s="29">
        <v>0.44068283082259518</v>
      </c>
      <c r="K40" s="29">
        <v>0.43605445538597087</v>
      </c>
      <c r="L40" s="29">
        <v>0.44449421896984359</v>
      </c>
      <c r="M40" s="29">
        <v>0.41422813172926543</v>
      </c>
      <c r="N40" s="29">
        <v>0.39244064149670843</v>
      </c>
      <c r="O40" s="29">
        <v>0.34549481435076701</v>
      </c>
      <c r="P40" s="29">
        <v>0.41529573732933145</v>
      </c>
      <c r="Q40" s="29">
        <v>0.40734010443577612</v>
      </c>
      <c r="R40" s="29">
        <v>0.43550817292414168</v>
      </c>
      <c r="S40" s="29">
        <v>0.43987834447739621</v>
      </c>
      <c r="T40" s="29">
        <v>0.43697609010856997</v>
      </c>
      <c r="U40" s="29">
        <v>0.44545675039028554</v>
      </c>
      <c r="V40" s="29">
        <v>0.42271537665913006</v>
      </c>
      <c r="W40" s="29">
        <v>0.3975741728230936</v>
      </c>
      <c r="X40" s="29">
        <v>0.34641078900536904</v>
      </c>
      <c r="Y40" s="29">
        <v>0.4033284855267249</v>
      </c>
      <c r="Z40" s="29">
        <v>0.4175448936998466</v>
      </c>
      <c r="AA40" s="29">
        <v>0.44471001126745907</v>
      </c>
      <c r="AB40" s="29">
        <v>0.44907004828626207</v>
      </c>
      <c r="AC40" s="29">
        <v>0.44821993332501608</v>
      </c>
      <c r="AD40" s="29">
        <v>0.44967481970024381</v>
      </c>
      <c r="AE40" s="29">
        <v>0.40790080969312226</v>
      </c>
    </row>
    <row r="41" spans="1:31" s="27" customFormat="1" x14ac:dyDescent="0.35">
      <c r="A41" s="28" t="s">
        <v>131</v>
      </c>
      <c r="B41" s="28" t="s">
        <v>68</v>
      </c>
      <c r="C41" s="29">
        <v>0.31430043871921981</v>
      </c>
      <c r="D41" s="29">
        <v>0.3043345223660448</v>
      </c>
      <c r="E41" s="29">
        <v>0.30984696927441313</v>
      </c>
      <c r="F41" s="29">
        <v>0.29648766561248957</v>
      </c>
      <c r="G41" s="29">
        <v>0.3006935895890282</v>
      </c>
      <c r="H41" s="29">
        <v>0.31492079213536844</v>
      </c>
      <c r="I41" s="29">
        <v>0.31866086080933265</v>
      </c>
      <c r="J41" s="29">
        <v>0.26618411507687562</v>
      </c>
      <c r="K41" s="29">
        <v>0.28831604359914464</v>
      </c>
      <c r="L41" s="29">
        <v>0.29984946130165141</v>
      </c>
      <c r="M41" s="29">
        <v>0.3046430866608838</v>
      </c>
      <c r="N41" s="29">
        <v>0.30913816096604246</v>
      </c>
      <c r="O41" s="29">
        <v>0.29573330147664889</v>
      </c>
      <c r="P41" s="29">
        <v>0.30044717119723396</v>
      </c>
      <c r="Q41" s="29">
        <v>0.31525324320425935</v>
      </c>
      <c r="R41" s="29">
        <v>0.317609892289546</v>
      </c>
      <c r="S41" s="29">
        <v>0.26503525201104738</v>
      </c>
      <c r="T41" s="29">
        <v>0.28757900836786932</v>
      </c>
      <c r="U41" s="29">
        <v>0.29974684619971942</v>
      </c>
      <c r="V41" s="29">
        <v>0.30269184251888842</v>
      </c>
      <c r="W41" s="29">
        <v>0.30848209393936127</v>
      </c>
      <c r="X41" s="29">
        <v>0.2866263244520757</v>
      </c>
      <c r="Y41" s="29">
        <v>0.28664636546272476</v>
      </c>
      <c r="Z41" s="29">
        <v>0.30127565417608382</v>
      </c>
      <c r="AA41" s="29">
        <v>0.30340560136413225</v>
      </c>
      <c r="AB41" s="29">
        <v>0.25525882967985153</v>
      </c>
      <c r="AC41" s="29">
        <v>0.2692433531811057</v>
      </c>
      <c r="AD41" s="29">
        <v>0.27924897732597642</v>
      </c>
      <c r="AE41" s="29">
        <v>0.27893335759336063</v>
      </c>
    </row>
    <row r="42" spans="1:31" s="27" customFormat="1" x14ac:dyDescent="0.35">
      <c r="A42" s="28" t="s">
        <v>131</v>
      </c>
      <c r="B42" s="28" t="s">
        <v>36</v>
      </c>
      <c r="C42" s="29" t="s">
        <v>169</v>
      </c>
      <c r="D42" s="29">
        <v>0.16782445029800228</v>
      </c>
      <c r="E42" s="29">
        <v>0.16380253867726541</v>
      </c>
      <c r="F42" s="29">
        <v>0.18079795868215753</v>
      </c>
      <c r="G42" s="29">
        <v>0.20111312783677512</v>
      </c>
      <c r="H42" s="29">
        <v>0.20156415567142638</v>
      </c>
      <c r="I42" s="29">
        <v>0.19618724557323058</v>
      </c>
      <c r="J42" s="29">
        <v>0.19405514451678024</v>
      </c>
      <c r="K42" s="29">
        <v>0.1841989961175228</v>
      </c>
      <c r="L42" s="29">
        <v>0.18481473355684877</v>
      </c>
      <c r="M42" s="29">
        <v>0.18123848269080994</v>
      </c>
      <c r="N42" s="29">
        <v>0.18346969166840751</v>
      </c>
      <c r="O42" s="29">
        <v>0.18276661979623232</v>
      </c>
      <c r="P42" s="29">
        <v>0.1900781027355023</v>
      </c>
      <c r="Q42" s="29">
        <v>0.18487556607180364</v>
      </c>
      <c r="R42" s="29">
        <v>0.18440939777734017</v>
      </c>
      <c r="S42" s="29">
        <v>0.16866579354774466</v>
      </c>
      <c r="T42" s="29">
        <v>0.16848865928036469</v>
      </c>
      <c r="U42" s="29">
        <v>0.16839378803893404</v>
      </c>
      <c r="V42" s="29">
        <v>0.17144317138485679</v>
      </c>
      <c r="W42" s="29">
        <v>0.1547486708284399</v>
      </c>
      <c r="X42" s="29">
        <v>0.15174749742910029</v>
      </c>
      <c r="Y42" s="29">
        <v>0.15364929595500346</v>
      </c>
      <c r="Z42" s="29">
        <v>0.14690927316507718</v>
      </c>
      <c r="AA42" s="29">
        <v>0.14642495115983062</v>
      </c>
      <c r="AB42" s="29">
        <v>0.1401046346134481</v>
      </c>
      <c r="AC42" s="29">
        <v>0.14336908534336179</v>
      </c>
      <c r="AD42" s="29">
        <v>0.14156712098962881</v>
      </c>
      <c r="AE42" s="29">
        <v>0.13971737013784741</v>
      </c>
    </row>
    <row r="43" spans="1:31" s="27" customFormat="1" x14ac:dyDescent="0.35">
      <c r="A43" s="28" t="s">
        <v>131</v>
      </c>
      <c r="B43" s="28" t="s">
        <v>73</v>
      </c>
      <c r="C43" s="29">
        <v>8.2122612753344534E-3</v>
      </c>
      <c r="D43" s="29">
        <v>2.2696401105503486E-2</v>
      </c>
      <c r="E43" s="29">
        <v>2.5743153563957587E-2</v>
      </c>
      <c r="F43" s="29">
        <v>7.7009152733506767E-2</v>
      </c>
      <c r="G43" s="29">
        <v>0.11042640871715935</v>
      </c>
      <c r="H43" s="29">
        <v>0.11823709268210365</v>
      </c>
      <c r="I43" s="29">
        <v>9.1903184528988033E-2</v>
      </c>
      <c r="J43" s="29">
        <v>0.13402754525215774</v>
      </c>
      <c r="K43" s="29">
        <v>7.7776120635851764E-2</v>
      </c>
      <c r="L43" s="29">
        <v>8.6459520289748057E-2</v>
      </c>
      <c r="M43" s="29">
        <v>9.1970780038786767E-2</v>
      </c>
      <c r="N43" s="29">
        <v>0.12679195900787191</v>
      </c>
      <c r="O43" s="29">
        <v>0.10556938739920289</v>
      </c>
      <c r="P43" s="29">
        <v>0.12804596199392876</v>
      </c>
      <c r="Q43" s="29">
        <v>0.11712401820354783</v>
      </c>
      <c r="R43" s="29">
        <v>0.11377245000828445</v>
      </c>
      <c r="S43" s="29">
        <v>0.13052880938347652</v>
      </c>
      <c r="T43" s="29">
        <v>0.12945360304731374</v>
      </c>
      <c r="U43" s="29">
        <v>0.12441552464819169</v>
      </c>
      <c r="V43" s="29">
        <v>0.11384343002277653</v>
      </c>
      <c r="W43" s="29">
        <v>0.12154382218793265</v>
      </c>
      <c r="X43" s="29">
        <v>0.17456917111202322</v>
      </c>
      <c r="Y43" s="29">
        <v>0.16440040192621977</v>
      </c>
      <c r="Z43" s="29">
        <v>0.15537994197306051</v>
      </c>
      <c r="AA43" s="29">
        <v>0.18171594216746464</v>
      </c>
      <c r="AB43" s="29">
        <v>0.1829957815093709</v>
      </c>
      <c r="AC43" s="29">
        <v>0.19152611928731281</v>
      </c>
      <c r="AD43" s="29">
        <v>0.1875168485231847</v>
      </c>
      <c r="AE43" s="29">
        <v>0.15884081243679474</v>
      </c>
    </row>
    <row r="44" spans="1:31" s="27" customFormat="1" x14ac:dyDescent="0.35">
      <c r="A44" s="28" t="s">
        <v>131</v>
      </c>
      <c r="B44" s="28" t="s">
        <v>56</v>
      </c>
      <c r="C44" s="29">
        <v>8.0580898462666237E-2</v>
      </c>
      <c r="D44" s="29">
        <v>8.6936203859188738E-2</v>
      </c>
      <c r="E44" s="29">
        <v>7.93471764039127E-2</v>
      </c>
      <c r="F44" s="29">
        <v>8.9538202224675567E-2</v>
      </c>
      <c r="G44" s="29">
        <v>0.10689775227215945</v>
      </c>
      <c r="H44" s="29">
        <v>0.10490534237421469</v>
      </c>
      <c r="I44" s="29">
        <v>0.1023215179707205</v>
      </c>
      <c r="J44" s="29">
        <v>9.8520327267485233E-2</v>
      </c>
      <c r="K44" s="29">
        <v>8.9677458644390182E-2</v>
      </c>
      <c r="L44" s="29">
        <v>8.7910121658179935E-2</v>
      </c>
      <c r="M44" s="29">
        <v>8.871916153364523E-2</v>
      </c>
      <c r="N44" s="29">
        <v>8.9752940407742815E-2</v>
      </c>
      <c r="O44" s="29">
        <v>8.8135013026357692E-2</v>
      </c>
      <c r="P44" s="29">
        <v>9.3565469500592496E-2</v>
      </c>
      <c r="Q44" s="29">
        <v>8.7771067183752591E-2</v>
      </c>
      <c r="R44" s="29">
        <v>8.7882867103584644E-2</v>
      </c>
      <c r="S44" s="29">
        <v>7.9837486086202364E-2</v>
      </c>
      <c r="T44" s="29">
        <v>7.6948133385333087E-2</v>
      </c>
      <c r="U44" s="29">
        <v>7.6969750345690299E-2</v>
      </c>
      <c r="V44" s="29">
        <v>7.7695564275610876E-2</v>
      </c>
      <c r="W44" s="29">
        <v>6.3466262764052178E-2</v>
      </c>
      <c r="X44" s="29">
        <v>6.2406661284098823E-2</v>
      </c>
      <c r="Y44" s="29">
        <v>6.1517123096294909E-2</v>
      </c>
      <c r="Z44" s="29">
        <v>5.8534338502361137E-2</v>
      </c>
      <c r="AA44" s="29">
        <v>5.83826583493482E-2</v>
      </c>
      <c r="AB44" s="29">
        <v>5.122551660265702E-2</v>
      </c>
      <c r="AC44" s="29">
        <v>5.3547837212068711E-2</v>
      </c>
      <c r="AD44" s="29">
        <v>5.1865516719671198E-2</v>
      </c>
      <c r="AE44" s="29">
        <v>3.4642591603911178E-2</v>
      </c>
    </row>
    <row r="46" spans="1:31" s="27" customFormat="1" x14ac:dyDescent="0.35"/>
    <row r="47" spans="1:31" s="27" customFormat="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s="27" customFormat="1" x14ac:dyDescent="0.35">
      <c r="A48" s="28" t="s">
        <v>132</v>
      </c>
      <c r="B48" s="28" t="s">
        <v>64</v>
      </c>
      <c r="C48" s="29" t="s">
        <v>169</v>
      </c>
      <c r="D48" s="29" t="s">
        <v>169</v>
      </c>
      <c r="E48" s="29" t="s">
        <v>169</v>
      </c>
      <c r="F48" s="29" t="s">
        <v>169</v>
      </c>
      <c r="G48" s="29" t="s">
        <v>169</v>
      </c>
      <c r="H48" s="29" t="s">
        <v>169</v>
      </c>
      <c r="I48" s="29" t="s">
        <v>169</v>
      </c>
      <c r="J48" s="29" t="s">
        <v>169</v>
      </c>
      <c r="K48" s="29" t="s">
        <v>169</v>
      </c>
      <c r="L48" s="29" t="s">
        <v>169</v>
      </c>
      <c r="M48" s="29" t="s">
        <v>169</v>
      </c>
      <c r="N48" s="29" t="s">
        <v>169</v>
      </c>
      <c r="O48" s="29" t="s">
        <v>169</v>
      </c>
      <c r="P48" s="29" t="s">
        <v>169</v>
      </c>
      <c r="Q48" s="29" t="s">
        <v>169</v>
      </c>
      <c r="R48" s="29" t="s">
        <v>169</v>
      </c>
      <c r="S48" s="29" t="s">
        <v>169</v>
      </c>
      <c r="T48" s="29" t="s">
        <v>169</v>
      </c>
      <c r="U48" s="29" t="s">
        <v>169</v>
      </c>
      <c r="V48" s="29" t="s">
        <v>169</v>
      </c>
      <c r="W48" s="29" t="s">
        <v>169</v>
      </c>
      <c r="X48" s="29" t="s">
        <v>169</v>
      </c>
      <c r="Y48" s="29" t="s">
        <v>169</v>
      </c>
      <c r="Z48" s="29" t="s">
        <v>169</v>
      </c>
      <c r="AA48" s="29" t="s">
        <v>169</v>
      </c>
      <c r="AB48" s="29" t="s">
        <v>169</v>
      </c>
      <c r="AC48" s="29" t="s">
        <v>169</v>
      </c>
      <c r="AD48" s="29" t="s">
        <v>169</v>
      </c>
      <c r="AE48" s="29" t="s">
        <v>169</v>
      </c>
    </row>
    <row r="49" spans="1:31" s="27" customFormat="1" x14ac:dyDescent="0.35">
      <c r="A49" s="28" t="s">
        <v>132</v>
      </c>
      <c r="B49" s="28" t="s">
        <v>71</v>
      </c>
      <c r="C49" s="29">
        <v>0.62250999990467193</v>
      </c>
      <c r="D49" s="29">
        <v>0.54103499489995288</v>
      </c>
      <c r="E49" s="29">
        <v>0.59484931268529373</v>
      </c>
      <c r="F49" s="29">
        <v>0.71568872031743758</v>
      </c>
      <c r="G49" s="29">
        <v>0.74253195506084213</v>
      </c>
      <c r="H49" s="29">
        <v>0.72814823717640631</v>
      </c>
      <c r="I49" s="29">
        <v>0.65892962205953653</v>
      </c>
      <c r="J49" s="29">
        <v>0.72649714268255439</v>
      </c>
      <c r="K49" s="29">
        <v>0.67776580571576217</v>
      </c>
      <c r="L49" s="29">
        <v>0.72556312786222654</v>
      </c>
      <c r="M49" s="29">
        <v>0.65780932833971795</v>
      </c>
      <c r="N49" s="29">
        <v>0.68538577034619708</v>
      </c>
      <c r="O49" s="29">
        <v>0.7136179625434611</v>
      </c>
      <c r="P49" s="29">
        <v>0.68501007723782914</v>
      </c>
      <c r="Q49" s="29">
        <v>0.68809155466141814</v>
      </c>
      <c r="R49" s="29">
        <v>0.68234616021845607</v>
      </c>
      <c r="S49" s="29">
        <v>0.64122642584374512</v>
      </c>
      <c r="T49" s="29">
        <v>0.69296972245207478</v>
      </c>
      <c r="U49" s="29">
        <v>0.65106013221572245</v>
      </c>
      <c r="V49" s="29">
        <v>0.5976310285016968</v>
      </c>
      <c r="W49" s="29">
        <v>0.67326241023864608</v>
      </c>
      <c r="X49" s="29">
        <v>0.68952820341995791</v>
      </c>
      <c r="Y49" s="29">
        <v>0.64795051937934989</v>
      </c>
      <c r="Z49" s="29">
        <v>0.66036638229904243</v>
      </c>
      <c r="AA49" s="29">
        <v>0.63264555948925194</v>
      </c>
      <c r="AB49" s="29">
        <v>0.66745708183097208</v>
      </c>
      <c r="AC49" s="29">
        <v>0.64744637450777476</v>
      </c>
      <c r="AD49" s="29" t="s">
        <v>169</v>
      </c>
      <c r="AE49" s="29" t="s">
        <v>169</v>
      </c>
    </row>
    <row r="50" spans="1:31" s="27" customFormat="1" x14ac:dyDescent="0.35">
      <c r="A50" s="28" t="s">
        <v>132</v>
      </c>
      <c r="B50" s="28" t="s">
        <v>20</v>
      </c>
      <c r="C50" s="29" t="s">
        <v>169</v>
      </c>
      <c r="D50" s="29" t="s">
        <v>169</v>
      </c>
      <c r="E50" s="29" t="s">
        <v>169</v>
      </c>
      <c r="F50" s="29" t="s">
        <v>169</v>
      </c>
      <c r="G50" s="29" t="s">
        <v>169</v>
      </c>
      <c r="H50" s="29" t="s">
        <v>169</v>
      </c>
      <c r="I50" s="29" t="s">
        <v>169</v>
      </c>
      <c r="J50" s="29" t="s">
        <v>169</v>
      </c>
      <c r="K50" s="29" t="s">
        <v>169</v>
      </c>
      <c r="L50" s="29" t="s">
        <v>169</v>
      </c>
      <c r="M50" s="29" t="s">
        <v>169</v>
      </c>
      <c r="N50" s="29" t="s">
        <v>169</v>
      </c>
      <c r="O50" s="29" t="s">
        <v>169</v>
      </c>
      <c r="P50" s="29" t="s">
        <v>169</v>
      </c>
      <c r="Q50" s="29" t="s">
        <v>169</v>
      </c>
      <c r="R50" s="29" t="s">
        <v>169</v>
      </c>
      <c r="S50" s="29" t="s">
        <v>169</v>
      </c>
      <c r="T50" s="29" t="s">
        <v>169</v>
      </c>
      <c r="U50" s="29" t="s">
        <v>169</v>
      </c>
      <c r="V50" s="29" t="s">
        <v>169</v>
      </c>
      <c r="W50" s="29" t="s">
        <v>169</v>
      </c>
      <c r="X50" s="29" t="s">
        <v>169</v>
      </c>
      <c r="Y50" s="29" t="s">
        <v>169</v>
      </c>
      <c r="Z50" s="29" t="s">
        <v>169</v>
      </c>
      <c r="AA50" s="29" t="s">
        <v>169</v>
      </c>
      <c r="AB50" s="29" t="s">
        <v>169</v>
      </c>
      <c r="AC50" s="29" t="s">
        <v>169</v>
      </c>
      <c r="AD50" s="29" t="s">
        <v>169</v>
      </c>
      <c r="AE50" s="29" t="s">
        <v>169</v>
      </c>
    </row>
    <row r="51" spans="1:31" s="27" customFormat="1" x14ac:dyDescent="0.35">
      <c r="A51" s="28" t="s">
        <v>132</v>
      </c>
      <c r="B51" s="28" t="s">
        <v>32</v>
      </c>
      <c r="C51" s="29">
        <v>3.51677100456621E-4</v>
      </c>
      <c r="D51" s="29">
        <v>5.4957534246575344E-10</v>
      </c>
      <c r="E51" s="29">
        <v>7.5581776255707759E-4</v>
      </c>
      <c r="F51" s="29">
        <v>2.4464543378995432E-3</v>
      </c>
      <c r="G51" s="29">
        <v>5.7749063926940635E-4</v>
      </c>
      <c r="H51" s="29">
        <v>2.6783463470319633E-3</v>
      </c>
      <c r="I51" s="29">
        <v>1.2632303652968012E-3</v>
      </c>
      <c r="J51" s="29">
        <v>1.4348751141552512E-3</v>
      </c>
      <c r="K51" s="29">
        <v>7.5059009132420095E-10</v>
      </c>
      <c r="L51" s="29">
        <v>7.0546125570776248E-10</v>
      </c>
      <c r="M51" s="29">
        <v>4.2303372146118719E-4</v>
      </c>
      <c r="N51" s="29">
        <v>1.7411262557077626E-3</v>
      </c>
      <c r="O51" s="29">
        <v>4.536451598173516E-4</v>
      </c>
      <c r="P51" s="29">
        <v>2.0418518264840162E-4</v>
      </c>
      <c r="Q51" s="29">
        <v>2.6563531963470317E-3</v>
      </c>
      <c r="R51" s="29">
        <v>2.4813013698630139E-3</v>
      </c>
      <c r="S51" s="29">
        <v>5.2319344748858448E-3</v>
      </c>
      <c r="T51" s="29">
        <v>2.2695301369863017E-3</v>
      </c>
      <c r="U51" s="29" t="s">
        <v>169</v>
      </c>
      <c r="V51" s="29" t="s">
        <v>169</v>
      </c>
      <c r="W51" s="29" t="s">
        <v>169</v>
      </c>
      <c r="X51" s="29" t="s">
        <v>169</v>
      </c>
      <c r="Y51" s="29" t="s">
        <v>169</v>
      </c>
      <c r="Z51" s="29" t="s">
        <v>169</v>
      </c>
      <c r="AA51" s="29" t="s">
        <v>169</v>
      </c>
      <c r="AB51" s="29" t="s">
        <v>169</v>
      </c>
      <c r="AC51" s="29" t="s">
        <v>169</v>
      </c>
      <c r="AD51" s="29" t="s">
        <v>169</v>
      </c>
      <c r="AE51" s="29" t="s">
        <v>169</v>
      </c>
    </row>
    <row r="52" spans="1:31" s="27" customFormat="1" x14ac:dyDescent="0.35">
      <c r="A52" s="28" t="s">
        <v>132</v>
      </c>
      <c r="B52" s="28" t="s">
        <v>66</v>
      </c>
      <c r="C52" s="29">
        <v>2.7500104311944247E-6</v>
      </c>
      <c r="D52" s="29">
        <v>1.044474749459264E-9</v>
      </c>
      <c r="E52" s="29">
        <v>1.0084710885028839E-4</v>
      </c>
      <c r="F52" s="29">
        <v>6.7848458526466001E-5</v>
      </c>
      <c r="G52" s="29">
        <v>5.0129404470319626E-6</v>
      </c>
      <c r="H52" s="29">
        <v>2.4705047349451997E-4</v>
      </c>
      <c r="I52" s="29">
        <v>8.6605760675042041E-5</v>
      </c>
      <c r="J52" s="29">
        <v>1.4856015380918014E-9</v>
      </c>
      <c r="K52" s="29">
        <v>1.4464072819033871E-9</v>
      </c>
      <c r="L52" s="29">
        <v>1.4567762196587352E-9</v>
      </c>
      <c r="M52" s="29">
        <v>3.6754441233477472E-7</v>
      </c>
      <c r="N52" s="29">
        <v>2.1807821297378032E-4</v>
      </c>
      <c r="O52" s="29">
        <v>5.7327127356349142E-5</v>
      </c>
      <c r="P52" s="29">
        <v>1.68920309736849E-9</v>
      </c>
      <c r="Q52" s="29">
        <v>3.5953374291060249E-4</v>
      </c>
      <c r="R52" s="29">
        <v>4.3850552681071338E-4</v>
      </c>
      <c r="S52" s="29">
        <v>3.2162534233374243E-4</v>
      </c>
      <c r="T52" s="29">
        <v>1.6925490482827156E-4</v>
      </c>
      <c r="U52" s="29">
        <v>1.3732459889095412E-3</v>
      </c>
      <c r="V52" s="29">
        <v>2.7244234442543366E-3</v>
      </c>
      <c r="W52" s="29">
        <v>2.4256816706650476E-3</v>
      </c>
      <c r="X52" s="29">
        <v>7.474041640849826E-4</v>
      </c>
      <c r="Y52" s="29">
        <v>1.8600252663022101E-3</v>
      </c>
      <c r="Z52" s="29">
        <v>5.4693841844889049E-3</v>
      </c>
      <c r="AA52" s="29">
        <v>4.8358473577328727E-3</v>
      </c>
      <c r="AB52" s="29">
        <v>2.8013088112624263E-3</v>
      </c>
      <c r="AC52" s="29">
        <v>4.8812586640715003E-3</v>
      </c>
      <c r="AD52" s="29">
        <v>2.5016674946154532E-2</v>
      </c>
      <c r="AE52" s="29">
        <v>1.5138062724227398E-2</v>
      </c>
    </row>
    <row r="53" spans="1:31" s="27" customFormat="1" x14ac:dyDescent="0.35">
      <c r="A53" s="28" t="s">
        <v>132</v>
      </c>
      <c r="B53" s="28" t="s">
        <v>65</v>
      </c>
      <c r="C53" s="29">
        <v>0.13887051239708531</v>
      </c>
      <c r="D53" s="29">
        <v>0.13990883280757097</v>
      </c>
      <c r="E53" s="29">
        <v>0.12633083066336592</v>
      </c>
      <c r="F53" s="29">
        <v>0.15507067007434749</v>
      </c>
      <c r="G53" s="29">
        <v>0.15857903926446756</v>
      </c>
      <c r="H53" s="29">
        <v>0.14966648043773059</v>
      </c>
      <c r="I53" s="29">
        <v>0.15067845413520836</v>
      </c>
      <c r="J53" s="29">
        <v>0.18970653046232103</v>
      </c>
      <c r="K53" s="29">
        <v>0.15634933616072069</v>
      </c>
      <c r="L53" s="29">
        <v>0.13410445606746221</v>
      </c>
      <c r="M53" s="29">
        <v>0.13476220735820363</v>
      </c>
      <c r="N53" s="29">
        <v>0.12144320171783334</v>
      </c>
      <c r="O53" s="29">
        <v>0.14894819646020974</v>
      </c>
      <c r="P53" s="29">
        <v>0.15322291449313827</v>
      </c>
      <c r="Q53" s="29">
        <v>0.14494434090389963</v>
      </c>
      <c r="R53" s="29">
        <v>0.14491190085212594</v>
      </c>
      <c r="S53" s="29">
        <v>0.18199100416494327</v>
      </c>
      <c r="T53" s="29">
        <v>0.15079749270003143</v>
      </c>
      <c r="U53" s="29">
        <v>0.1294667421871302</v>
      </c>
      <c r="V53" s="29">
        <v>0.12883896819909418</v>
      </c>
      <c r="W53" s="29">
        <v>0.11691288601348669</v>
      </c>
      <c r="X53" s="29">
        <v>0.14264893479106341</v>
      </c>
      <c r="Y53" s="29">
        <v>0.14751479372830323</v>
      </c>
      <c r="Z53" s="29">
        <v>0.13889802113749861</v>
      </c>
      <c r="AA53" s="29">
        <v>0.13937864643459044</v>
      </c>
      <c r="AB53" s="29">
        <v>0.17418830986437173</v>
      </c>
      <c r="AC53" s="29">
        <v>0.14492307016406661</v>
      </c>
      <c r="AD53" s="29">
        <v>0.12430484040900391</v>
      </c>
      <c r="AE53" s="29">
        <v>0.12450712505736046</v>
      </c>
    </row>
    <row r="54" spans="1:31" s="27" customFormat="1" x14ac:dyDescent="0.35">
      <c r="A54" s="28" t="s">
        <v>132</v>
      </c>
      <c r="B54" s="28" t="s">
        <v>69</v>
      </c>
      <c r="C54" s="29">
        <v>0.34575753291424766</v>
      </c>
      <c r="D54" s="29">
        <v>0.34128504525313175</v>
      </c>
      <c r="E54" s="29">
        <v>0.29418724191545514</v>
      </c>
      <c r="F54" s="29">
        <v>0.32284349843634141</v>
      </c>
      <c r="G54" s="29">
        <v>0.32981381576367935</v>
      </c>
      <c r="H54" s="29">
        <v>0.33934259053672083</v>
      </c>
      <c r="I54" s="29">
        <v>0.34163855671147836</v>
      </c>
      <c r="J54" s="29">
        <v>0.30687943967410275</v>
      </c>
      <c r="K54" s="29">
        <v>0.31672941911995772</v>
      </c>
      <c r="L54" s="29">
        <v>0.30183392664246772</v>
      </c>
      <c r="M54" s="29">
        <v>0.33009173980933382</v>
      </c>
      <c r="N54" s="29">
        <v>0.28355751835697585</v>
      </c>
      <c r="O54" s="29">
        <v>0.29173309447546703</v>
      </c>
      <c r="P54" s="29">
        <v>0.2946371523960809</v>
      </c>
      <c r="Q54" s="29">
        <v>0.30873089029548256</v>
      </c>
      <c r="R54" s="29">
        <v>0.31451953741147914</v>
      </c>
      <c r="S54" s="29">
        <v>0.29060172150658181</v>
      </c>
      <c r="T54" s="29">
        <v>0.30944549218228184</v>
      </c>
      <c r="U54" s="29">
        <v>0.30097672174177181</v>
      </c>
      <c r="V54" s="29">
        <v>0.34963812066478805</v>
      </c>
      <c r="W54" s="29">
        <v>0.30867688209040078</v>
      </c>
      <c r="X54" s="29">
        <v>0.31079246584641129</v>
      </c>
      <c r="Y54" s="29">
        <v>0.3092448052527717</v>
      </c>
      <c r="Z54" s="29">
        <v>0.34201419476696399</v>
      </c>
      <c r="AA54" s="29">
        <v>0.35328810419644813</v>
      </c>
      <c r="AB54" s="29">
        <v>0.33578340229340953</v>
      </c>
      <c r="AC54" s="29">
        <v>0.34727569807025749</v>
      </c>
      <c r="AD54" s="29">
        <v>0.3262636652170412</v>
      </c>
      <c r="AE54" s="29">
        <v>0.33191157562505824</v>
      </c>
    </row>
    <row r="55" spans="1:31" s="27" customFormat="1" x14ac:dyDescent="0.35">
      <c r="A55" s="28" t="s">
        <v>132</v>
      </c>
      <c r="B55" s="28" t="s">
        <v>68</v>
      </c>
      <c r="C55" s="29">
        <v>0.27582273256459261</v>
      </c>
      <c r="D55" s="29">
        <v>0.27367207384220577</v>
      </c>
      <c r="E55" s="29">
        <v>0.28186088372611362</v>
      </c>
      <c r="F55" s="29">
        <v>0.2726652247026381</v>
      </c>
      <c r="G55" s="29">
        <v>0.25897691689772334</v>
      </c>
      <c r="H55" s="29">
        <v>0.27298819592902379</v>
      </c>
      <c r="I55" s="29">
        <v>0.27851114707430713</v>
      </c>
      <c r="J55" s="29">
        <v>0.2585922678175897</v>
      </c>
      <c r="K55" s="29">
        <v>0.26835619117265613</v>
      </c>
      <c r="L55" s="29">
        <v>0.27089328979386662</v>
      </c>
      <c r="M55" s="29">
        <v>0.27317378441542045</v>
      </c>
      <c r="N55" s="29">
        <v>0.28074697803385223</v>
      </c>
      <c r="O55" s="29">
        <v>0.26843379308188875</v>
      </c>
      <c r="P55" s="29">
        <v>0.25768516702670968</v>
      </c>
      <c r="Q55" s="29">
        <v>0.26923635287759529</v>
      </c>
      <c r="R55" s="29">
        <v>0.27671697961265462</v>
      </c>
      <c r="S55" s="29">
        <v>0.25694054932562743</v>
      </c>
      <c r="T55" s="29">
        <v>0.26783060238165696</v>
      </c>
      <c r="U55" s="29">
        <v>0.27441744492602183</v>
      </c>
      <c r="V55" s="29">
        <v>0.27353824561432577</v>
      </c>
      <c r="W55" s="29">
        <v>0.28455009639858581</v>
      </c>
      <c r="X55" s="29">
        <v>0.27253100477943093</v>
      </c>
      <c r="Y55" s="29">
        <v>0.25929136009470249</v>
      </c>
      <c r="Z55" s="29">
        <v>0.27793031361698972</v>
      </c>
      <c r="AA55" s="29">
        <v>0.28326572943437212</v>
      </c>
      <c r="AB55" s="29">
        <v>0.26522813868623035</v>
      </c>
      <c r="AC55" s="29">
        <v>0.26249757975495513</v>
      </c>
      <c r="AD55" s="29">
        <v>0.25633450265661573</v>
      </c>
      <c r="AE55" s="29">
        <v>0.24638091987738459</v>
      </c>
    </row>
    <row r="56" spans="1:31" s="27" customFormat="1" x14ac:dyDescent="0.35">
      <c r="A56" s="28" t="s">
        <v>132</v>
      </c>
      <c r="B56" s="28" t="s">
        <v>36</v>
      </c>
      <c r="C56" s="29">
        <v>0.12641602416656619</v>
      </c>
      <c r="D56" s="29">
        <v>3.5237387182343281E-2</v>
      </c>
      <c r="E56" s="29">
        <v>3.8308326885043695E-2</v>
      </c>
      <c r="F56" s="29">
        <v>6.3158745324589621E-2</v>
      </c>
      <c r="G56" s="29">
        <v>6.2276004249031361E-2</v>
      </c>
      <c r="H56" s="29">
        <v>6.490913572456633E-2</v>
      </c>
      <c r="I56" s="29">
        <v>6.3036301985496396E-2</v>
      </c>
      <c r="J56" s="29">
        <v>5.7888706700002013E-2</v>
      </c>
      <c r="K56" s="29">
        <v>5.5537226401493472E-2</v>
      </c>
      <c r="L56" s="29">
        <v>5.6254840178188742E-2</v>
      </c>
      <c r="M56" s="29">
        <v>5.3703682762259647E-2</v>
      </c>
      <c r="N56" s="29">
        <v>5.8609562698492525E-2</v>
      </c>
      <c r="O56" s="29">
        <v>5.4063003800700983E-2</v>
      </c>
      <c r="P56" s="29">
        <v>5.583789731839648E-2</v>
      </c>
      <c r="Q56" s="29">
        <v>5.6754853218011561E-2</v>
      </c>
      <c r="R56" s="29">
        <v>5.7061194528824195E-2</v>
      </c>
      <c r="S56" s="29">
        <v>5.5686556703242726E-2</v>
      </c>
      <c r="T56" s="29">
        <v>5.4743015627989437E-2</v>
      </c>
      <c r="U56" s="29">
        <v>5.4865899940112484E-2</v>
      </c>
      <c r="V56" s="29">
        <v>5.4512460151107375E-2</v>
      </c>
      <c r="W56" s="29">
        <v>0.10164722994870121</v>
      </c>
      <c r="X56" s="29">
        <v>0.15767232861168559</v>
      </c>
      <c r="Y56" s="29">
        <v>0.15140638748600294</v>
      </c>
      <c r="Z56" s="29">
        <v>0.15709853126610568</v>
      </c>
      <c r="AA56" s="29">
        <v>0.15388660509535862</v>
      </c>
      <c r="AB56" s="29">
        <v>0.14665932671074849</v>
      </c>
      <c r="AC56" s="29">
        <v>0.14308828491072859</v>
      </c>
      <c r="AD56" s="29">
        <v>0.13634247783538139</v>
      </c>
      <c r="AE56" s="29">
        <v>0.12807941891719687</v>
      </c>
    </row>
    <row r="57" spans="1:31" s="27" customFormat="1" x14ac:dyDescent="0.35">
      <c r="A57" s="28" t="s">
        <v>132</v>
      </c>
      <c r="B57" s="28" t="s">
        <v>73</v>
      </c>
      <c r="C57" s="29" t="s">
        <v>169</v>
      </c>
      <c r="D57" s="29" t="s">
        <v>169</v>
      </c>
      <c r="E57" s="29" t="s">
        <v>169</v>
      </c>
      <c r="F57" s="29" t="s">
        <v>169</v>
      </c>
      <c r="G57" s="29" t="s">
        <v>169</v>
      </c>
      <c r="H57" s="29" t="s">
        <v>169</v>
      </c>
      <c r="I57" s="29" t="s">
        <v>169</v>
      </c>
      <c r="J57" s="29" t="s">
        <v>169</v>
      </c>
      <c r="K57" s="29" t="s">
        <v>169</v>
      </c>
      <c r="L57" s="29" t="s">
        <v>169</v>
      </c>
      <c r="M57" s="29" t="s">
        <v>169</v>
      </c>
      <c r="N57" s="29" t="s">
        <v>169</v>
      </c>
      <c r="O57" s="29" t="s">
        <v>169</v>
      </c>
      <c r="P57" s="29" t="s">
        <v>169</v>
      </c>
      <c r="Q57" s="29" t="s">
        <v>169</v>
      </c>
      <c r="R57" s="29" t="s">
        <v>169</v>
      </c>
      <c r="S57" s="29" t="s">
        <v>169</v>
      </c>
      <c r="T57" s="29" t="s">
        <v>169</v>
      </c>
      <c r="U57" s="29">
        <v>0.31885118200157148</v>
      </c>
      <c r="V57" s="29">
        <v>0.30173926986537741</v>
      </c>
      <c r="W57" s="29">
        <v>0.30022640520313421</v>
      </c>
      <c r="X57" s="29">
        <v>0.28959425406167183</v>
      </c>
      <c r="Y57" s="29">
        <v>0.2679013602467496</v>
      </c>
      <c r="Z57" s="29">
        <v>0.27843685307877519</v>
      </c>
      <c r="AA57" s="29">
        <v>0.27525515093756364</v>
      </c>
      <c r="AB57" s="29">
        <v>0.26816094477102825</v>
      </c>
      <c r="AC57" s="29">
        <v>0.26369217511072274</v>
      </c>
      <c r="AD57" s="29">
        <v>0.25116444232382124</v>
      </c>
      <c r="AE57" s="29">
        <v>0.22931065625518662</v>
      </c>
    </row>
    <row r="58" spans="1:31" s="27" customFormat="1" x14ac:dyDescent="0.35">
      <c r="A58" s="28" t="s">
        <v>132</v>
      </c>
      <c r="B58" s="28" t="s">
        <v>56</v>
      </c>
      <c r="C58" s="29">
        <v>4.7355135369414075E-2</v>
      </c>
      <c r="D58" s="29">
        <v>6.0858530639942371E-2</v>
      </c>
      <c r="E58" s="29">
        <v>6.5083493995388098E-2</v>
      </c>
      <c r="F58" s="29">
        <v>0.10786265012729622</v>
      </c>
      <c r="G58" s="29">
        <v>0.11325647114671489</v>
      </c>
      <c r="H58" s="29">
        <v>0.11334514796785293</v>
      </c>
      <c r="I58" s="29">
        <v>0.10749786749841249</v>
      </c>
      <c r="J58" s="29">
        <v>9.6705558848103793E-2</v>
      </c>
      <c r="K58" s="29">
        <v>9.1373837858268192E-2</v>
      </c>
      <c r="L58" s="29">
        <v>9.228339620119981E-2</v>
      </c>
      <c r="M58" s="29">
        <v>8.753613264894429E-2</v>
      </c>
      <c r="N58" s="29">
        <v>9.6299639944660148E-2</v>
      </c>
      <c r="O58" s="29">
        <v>9.2062030847932047E-2</v>
      </c>
      <c r="P58" s="29">
        <v>9.7052838380700571E-2</v>
      </c>
      <c r="Q58" s="29">
        <v>9.4270249687267257E-2</v>
      </c>
      <c r="R58" s="29">
        <v>9.2111188165129115E-2</v>
      </c>
      <c r="S58" s="29">
        <v>9.1835886271095873E-2</v>
      </c>
      <c r="T58" s="29">
        <v>9.0959927610508889E-2</v>
      </c>
      <c r="U58" s="29">
        <v>8.8930987961272745E-2</v>
      </c>
      <c r="V58" s="29">
        <v>8.777833975686597E-2</v>
      </c>
      <c r="W58" s="29">
        <v>7.1596040736708888E-2</v>
      </c>
      <c r="X58" s="29">
        <v>7.088401592778365E-2</v>
      </c>
      <c r="Y58" s="29">
        <v>6.5336767762621442E-2</v>
      </c>
      <c r="Z58" s="29">
        <v>6.3643744881213035E-2</v>
      </c>
      <c r="AA58" s="29">
        <v>6.133999979321221E-2</v>
      </c>
      <c r="AB58" s="29">
        <v>5.8627023313513625E-2</v>
      </c>
      <c r="AC58" s="29">
        <v>5.69153521863143E-2</v>
      </c>
      <c r="AD58" s="29">
        <v>5.1461005169581429E-2</v>
      </c>
      <c r="AE58" s="29">
        <v>4.3427295439284051E-2</v>
      </c>
    </row>
    <row r="60" spans="1:31" s="27" customFormat="1" x14ac:dyDescent="0.35"/>
    <row r="61" spans="1:31" s="27" customFormat="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s="27" customFormat="1" x14ac:dyDescent="0.35">
      <c r="A62" s="28" t="s">
        <v>133</v>
      </c>
      <c r="B62" s="28" t="s">
        <v>64</v>
      </c>
      <c r="C62" s="29" t="s">
        <v>169</v>
      </c>
      <c r="D62" s="29" t="s">
        <v>169</v>
      </c>
      <c r="E62" s="29" t="s">
        <v>169</v>
      </c>
      <c r="F62" s="29" t="s">
        <v>169</v>
      </c>
      <c r="G62" s="29" t="s">
        <v>169</v>
      </c>
      <c r="H62" s="29" t="s">
        <v>169</v>
      </c>
      <c r="I62" s="29" t="s">
        <v>169</v>
      </c>
      <c r="J62" s="29" t="s">
        <v>169</v>
      </c>
      <c r="K62" s="29" t="s">
        <v>169</v>
      </c>
      <c r="L62" s="29" t="s">
        <v>169</v>
      </c>
      <c r="M62" s="29" t="s">
        <v>169</v>
      </c>
      <c r="N62" s="29" t="s">
        <v>169</v>
      </c>
      <c r="O62" s="29" t="s">
        <v>169</v>
      </c>
      <c r="P62" s="29" t="s">
        <v>169</v>
      </c>
      <c r="Q62" s="29" t="s">
        <v>169</v>
      </c>
      <c r="R62" s="29" t="s">
        <v>169</v>
      </c>
      <c r="S62" s="29" t="s">
        <v>169</v>
      </c>
      <c r="T62" s="29" t="s">
        <v>169</v>
      </c>
      <c r="U62" s="29" t="s">
        <v>169</v>
      </c>
      <c r="V62" s="29" t="s">
        <v>169</v>
      </c>
      <c r="W62" s="29" t="s">
        <v>169</v>
      </c>
      <c r="X62" s="29" t="s">
        <v>169</v>
      </c>
      <c r="Y62" s="29" t="s">
        <v>169</v>
      </c>
      <c r="Z62" s="29" t="s">
        <v>169</v>
      </c>
      <c r="AA62" s="29" t="s">
        <v>169</v>
      </c>
      <c r="AB62" s="29" t="s">
        <v>169</v>
      </c>
      <c r="AC62" s="29" t="s">
        <v>169</v>
      </c>
      <c r="AD62" s="29" t="s">
        <v>169</v>
      </c>
      <c r="AE62" s="29" t="s">
        <v>169</v>
      </c>
    </row>
    <row r="63" spans="1:31" s="27" customFormat="1" x14ac:dyDescent="0.35">
      <c r="A63" s="28" t="s">
        <v>133</v>
      </c>
      <c r="B63" s="28" t="s">
        <v>71</v>
      </c>
      <c r="C63" s="29" t="s">
        <v>169</v>
      </c>
      <c r="D63" s="29" t="s">
        <v>169</v>
      </c>
      <c r="E63" s="29" t="s">
        <v>169</v>
      </c>
      <c r="F63" s="29" t="s">
        <v>169</v>
      </c>
      <c r="G63" s="29" t="s">
        <v>169</v>
      </c>
      <c r="H63" s="29" t="s">
        <v>169</v>
      </c>
      <c r="I63" s="29" t="s">
        <v>169</v>
      </c>
      <c r="J63" s="29" t="s">
        <v>169</v>
      </c>
      <c r="K63" s="29" t="s">
        <v>169</v>
      </c>
      <c r="L63" s="29" t="s">
        <v>169</v>
      </c>
      <c r="M63" s="29" t="s">
        <v>169</v>
      </c>
      <c r="N63" s="29" t="s">
        <v>169</v>
      </c>
      <c r="O63" s="29" t="s">
        <v>169</v>
      </c>
      <c r="P63" s="29" t="s">
        <v>169</v>
      </c>
      <c r="Q63" s="29" t="s">
        <v>169</v>
      </c>
      <c r="R63" s="29" t="s">
        <v>169</v>
      </c>
      <c r="S63" s="29" t="s">
        <v>169</v>
      </c>
      <c r="T63" s="29" t="s">
        <v>169</v>
      </c>
      <c r="U63" s="29" t="s">
        <v>169</v>
      </c>
      <c r="V63" s="29" t="s">
        <v>169</v>
      </c>
      <c r="W63" s="29" t="s">
        <v>169</v>
      </c>
      <c r="X63" s="29" t="s">
        <v>169</v>
      </c>
      <c r="Y63" s="29" t="s">
        <v>169</v>
      </c>
      <c r="Z63" s="29" t="s">
        <v>169</v>
      </c>
      <c r="AA63" s="29" t="s">
        <v>169</v>
      </c>
      <c r="AB63" s="29" t="s">
        <v>169</v>
      </c>
      <c r="AC63" s="29" t="s">
        <v>169</v>
      </c>
      <c r="AD63" s="29" t="s">
        <v>169</v>
      </c>
      <c r="AE63" s="29" t="s">
        <v>169</v>
      </c>
    </row>
    <row r="64" spans="1:31" s="27" customFormat="1" x14ac:dyDescent="0.35">
      <c r="A64" s="28" t="s">
        <v>133</v>
      </c>
      <c r="B64" s="28" t="s">
        <v>20</v>
      </c>
      <c r="C64" s="29">
        <v>0.17949788105873796</v>
      </c>
      <c r="D64" s="29">
        <v>0.17949788105608841</v>
      </c>
      <c r="E64" s="29">
        <v>9.9652638396609997E-2</v>
      </c>
      <c r="F64" s="29">
        <v>9.6999998357130829E-2</v>
      </c>
      <c r="G64" s="29">
        <v>9.6999998487915962E-2</v>
      </c>
      <c r="H64" s="29">
        <v>9.6999998462523412E-2</v>
      </c>
      <c r="I64" s="29">
        <v>9.7265757919429277E-2</v>
      </c>
      <c r="J64" s="29">
        <v>9.6999998576261529E-2</v>
      </c>
      <c r="K64" s="29">
        <v>9.6999998568241527E-2</v>
      </c>
      <c r="L64" s="29">
        <v>9.6999998589846995E-2</v>
      </c>
      <c r="M64" s="29">
        <v>9.7265758025916263E-2</v>
      </c>
      <c r="N64" s="29">
        <v>9.6999998864888096E-2</v>
      </c>
      <c r="O64" s="29">
        <v>9.699999885272742E-2</v>
      </c>
      <c r="P64" s="29">
        <v>9.6999999146509086E-2</v>
      </c>
      <c r="Q64" s="29">
        <v>9.726575856838289E-2</v>
      </c>
      <c r="R64" s="29">
        <v>9.6999999306336376E-2</v>
      </c>
      <c r="S64" s="29" t="s">
        <v>169</v>
      </c>
      <c r="T64" s="29" t="s">
        <v>169</v>
      </c>
      <c r="U64" s="29" t="s">
        <v>169</v>
      </c>
      <c r="V64" s="29" t="s">
        <v>169</v>
      </c>
      <c r="W64" s="29" t="s">
        <v>169</v>
      </c>
      <c r="X64" s="29" t="s">
        <v>169</v>
      </c>
      <c r="Y64" s="29" t="s">
        <v>169</v>
      </c>
      <c r="Z64" s="29" t="s">
        <v>169</v>
      </c>
      <c r="AA64" s="29" t="s">
        <v>169</v>
      </c>
      <c r="AB64" s="29" t="s">
        <v>169</v>
      </c>
      <c r="AC64" s="29" t="s">
        <v>169</v>
      </c>
      <c r="AD64" s="29" t="s">
        <v>169</v>
      </c>
      <c r="AE64" s="29" t="s">
        <v>169</v>
      </c>
    </row>
    <row r="65" spans="1:31" s="27" customFormat="1" x14ac:dyDescent="0.35">
      <c r="A65" s="28" t="s">
        <v>133</v>
      </c>
      <c r="B65" s="28" t="s">
        <v>32</v>
      </c>
      <c r="C65" s="29">
        <v>9.0281820776255711E-2</v>
      </c>
      <c r="D65" s="29">
        <v>9.3906184360730602E-2</v>
      </c>
      <c r="E65" s="29">
        <v>8.7503059360730606E-2</v>
      </c>
      <c r="F65" s="29">
        <v>1.1639999999999987E-2</v>
      </c>
      <c r="G65" s="29">
        <v>1.1639999999999987E-2</v>
      </c>
      <c r="H65" s="29">
        <v>1.1639999999999987E-2</v>
      </c>
      <c r="I65" s="29">
        <v>1.1671890696347033E-2</v>
      </c>
      <c r="J65" s="29">
        <v>1.1639999999999987E-2</v>
      </c>
      <c r="K65" s="29">
        <v>1.1639999999999987E-2</v>
      </c>
      <c r="L65" s="29">
        <v>1.1639999999999987E-2</v>
      </c>
      <c r="M65" s="29">
        <v>1.1671890696347033E-2</v>
      </c>
      <c r="N65" s="29">
        <v>1.1639999999999987E-2</v>
      </c>
      <c r="O65" s="29">
        <v>1.1639999999999987E-2</v>
      </c>
      <c r="P65" s="29">
        <v>1.1639999999999987E-2</v>
      </c>
      <c r="Q65" s="29" t="s">
        <v>169</v>
      </c>
      <c r="R65" s="29" t="s">
        <v>169</v>
      </c>
      <c r="S65" s="29" t="s">
        <v>169</v>
      </c>
      <c r="T65" s="29" t="s">
        <v>169</v>
      </c>
      <c r="U65" s="29" t="s">
        <v>169</v>
      </c>
      <c r="V65" s="29" t="s">
        <v>169</v>
      </c>
      <c r="W65" s="29" t="s">
        <v>169</v>
      </c>
      <c r="X65" s="29" t="s">
        <v>169</v>
      </c>
      <c r="Y65" s="29" t="s">
        <v>169</v>
      </c>
      <c r="Z65" s="29" t="s">
        <v>169</v>
      </c>
      <c r="AA65" s="29" t="s">
        <v>169</v>
      </c>
      <c r="AB65" s="29" t="s">
        <v>169</v>
      </c>
      <c r="AC65" s="29" t="s">
        <v>169</v>
      </c>
      <c r="AD65" s="29" t="s">
        <v>169</v>
      </c>
      <c r="AE65" s="29" t="s">
        <v>169</v>
      </c>
    </row>
    <row r="66" spans="1:31" s="27" customFormat="1" x14ac:dyDescent="0.35">
      <c r="A66" s="28" t="s">
        <v>133</v>
      </c>
      <c r="B66" s="28" t="s">
        <v>66</v>
      </c>
      <c r="C66" s="29">
        <v>1.8601092671784534E-3</v>
      </c>
      <c r="D66" s="29">
        <v>1.1269621740403644E-3</v>
      </c>
      <c r="E66" s="29">
        <v>5.1254666039219363E-3</v>
      </c>
      <c r="F66" s="29">
        <v>9.3365553429707591E-4</v>
      </c>
      <c r="G66" s="29">
        <v>4.3980650508424694E-4</v>
      </c>
      <c r="H66" s="29">
        <v>1.1920929341909508E-3</v>
      </c>
      <c r="I66" s="29">
        <v>4.3465857013126873E-4</v>
      </c>
      <c r="J66" s="29">
        <v>8.4949988870900892E-4</v>
      </c>
      <c r="K66" s="29">
        <v>3.6620993893957036E-9</v>
      </c>
      <c r="L66" s="29">
        <v>1.0578923458256671E-4</v>
      </c>
      <c r="M66" s="29">
        <v>1.4471937138861284E-4</v>
      </c>
      <c r="N66" s="29">
        <v>1.33125265692407E-3</v>
      </c>
      <c r="O66" s="29">
        <v>2.9364410809914403E-4</v>
      </c>
      <c r="P66" s="29">
        <v>4.1643169562737903E-4</v>
      </c>
      <c r="Q66" s="29">
        <v>4.2592692423462902E-3</v>
      </c>
      <c r="R66" s="29">
        <v>3.7452129723622289E-3</v>
      </c>
      <c r="S66" s="29">
        <v>1.3573188048951367E-2</v>
      </c>
      <c r="T66" s="29">
        <v>1.3993474436541196E-2</v>
      </c>
      <c r="U66" s="29">
        <v>2.4467802156389839E-2</v>
      </c>
      <c r="V66" s="29">
        <v>6.1687724421932412E-2</v>
      </c>
      <c r="W66" s="29">
        <v>4.302106291560831E-2</v>
      </c>
      <c r="X66" s="29">
        <v>3.6061132270517493E-2</v>
      </c>
      <c r="Y66" s="29">
        <v>0.11469137594148347</v>
      </c>
      <c r="Z66" s="29">
        <v>1.7919579860070988E-2</v>
      </c>
      <c r="AA66" s="29">
        <v>1.8180115282957803E-2</v>
      </c>
      <c r="AB66" s="29">
        <v>2.1353945987006483E-2</v>
      </c>
      <c r="AC66" s="29">
        <v>4.5642797735227655E-2</v>
      </c>
      <c r="AD66" s="29">
        <v>8.8409801429688142E-2</v>
      </c>
      <c r="AE66" s="29">
        <v>7.7677861429518422E-2</v>
      </c>
    </row>
    <row r="67" spans="1:31" s="27" customFormat="1" x14ac:dyDescent="0.35">
      <c r="A67" s="28" t="s">
        <v>133</v>
      </c>
      <c r="B67" s="28" t="s">
        <v>65</v>
      </c>
      <c r="C67" s="29" t="s">
        <v>169</v>
      </c>
      <c r="D67" s="29" t="s">
        <v>169</v>
      </c>
      <c r="E67" s="29" t="s">
        <v>169</v>
      </c>
      <c r="F67" s="29" t="s">
        <v>169</v>
      </c>
      <c r="G67" s="29" t="s">
        <v>169</v>
      </c>
      <c r="H67" s="29" t="s">
        <v>169</v>
      </c>
      <c r="I67" s="29" t="s">
        <v>169</v>
      </c>
      <c r="J67" s="29" t="s">
        <v>169</v>
      </c>
      <c r="K67" s="29" t="s">
        <v>169</v>
      </c>
      <c r="L67" s="29" t="s">
        <v>169</v>
      </c>
      <c r="M67" s="29" t="s">
        <v>169</v>
      </c>
      <c r="N67" s="29" t="s">
        <v>169</v>
      </c>
      <c r="O67" s="29" t="s">
        <v>169</v>
      </c>
      <c r="P67" s="29" t="s">
        <v>169</v>
      </c>
      <c r="Q67" s="29" t="s">
        <v>169</v>
      </c>
      <c r="R67" s="29" t="s">
        <v>169</v>
      </c>
      <c r="S67" s="29" t="s">
        <v>169</v>
      </c>
      <c r="T67" s="29" t="s">
        <v>169</v>
      </c>
      <c r="U67" s="29" t="s">
        <v>169</v>
      </c>
      <c r="V67" s="29" t="s">
        <v>169</v>
      </c>
      <c r="W67" s="29" t="s">
        <v>169</v>
      </c>
      <c r="X67" s="29" t="s">
        <v>169</v>
      </c>
      <c r="Y67" s="29" t="s">
        <v>169</v>
      </c>
      <c r="Z67" s="29" t="s">
        <v>169</v>
      </c>
      <c r="AA67" s="29" t="s">
        <v>169</v>
      </c>
      <c r="AB67" s="29" t="s">
        <v>169</v>
      </c>
      <c r="AC67" s="29" t="s">
        <v>169</v>
      </c>
      <c r="AD67" s="29" t="s">
        <v>169</v>
      </c>
      <c r="AE67" s="29" t="s">
        <v>169</v>
      </c>
    </row>
    <row r="68" spans="1:31" s="27" customFormat="1" x14ac:dyDescent="0.35">
      <c r="A68" s="28" t="s">
        <v>133</v>
      </c>
      <c r="B68" s="28" t="s">
        <v>69</v>
      </c>
      <c r="C68" s="29">
        <v>0.33679116188518088</v>
      </c>
      <c r="D68" s="29">
        <v>0.32302473293387973</v>
      </c>
      <c r="E68" s="29">
        <v>0.28951983462078901</v>
      </c>
      <c r="F68" s="29">
        <v>0.33859982666282545</v>
      </c>
      <c r="G68" s="29">
        <v>0.33131244879271732</v>
      </c>
      <c r="H68" s="29">
        <v>0.3669796771639674</v>
      </c>
      <c r="I68" s="29">
        <v>0.37137587416181561</v>
      </c>
      <c r="J68" s="29">
        <v>0.34576769728571355</v>
      </c>
      <c r="K68" s="29">
        <v>0.35042046419175621</v>
      </c>
      <c r="L68" s="29">
        <v>0.35558319477061545</v>
      </c>
      <c r="M68" s="29">
        <v>0.35399728137921649</v>
      </c>
      <c r="N68" s="29">
        <v>0.31633245417985917</v>
      </c>
      <c r="O68" s="29">
        <v>0.32433492670396485</v>
      </c>
      <c r="P68" s="29">
        <v>0.31141828901472901</v>
      </c>
      <c r="Q68" s="29">
        <v>0.34928264450325203</v>
      </c>
      <c r="R68" s="29">
        <v>0.35634927119594634</v>
      </c>
      <c r="S68" s="29">
        <v>0.34931378656776413</v>
      </c>
      <c r="T68" s="29">
        <v>0.35658661760792937</v>
      </c>
      <c r="U68" s="29">
        <v>0.35869082769340732</v>
      </c>
      <c r="V68" s="29">
        <v>0.38374705725956731</v>
      </c>
      <c r="W68" s="29">
        <v>0.34637880066379106</v>
      </c>
      <c r="X68" s="29">
        <v>0.34072594456335464</v>
      </c>
      <c r="Y68" s="29">
        <v>0.32387885880307105</v>
      </c>
      <c r="Z68" s="29">
        <v>0.37020469117359622</v>
      </c>
      <c r="AA68" s="29">
        <v>0.3737017827323284</v>
      </c>
      <c r="AB68" s="29">
        <v>0.36170827545944961</v>
      </c>
      <c r="AC68" s="29">
        <v>0.35039144839607123</v>
      </c>
      <c r="AD68" s="29">
        <v>0.32625585591234785</v>
      </c>
      <c r="AE68" s="29">
        <v>0.34140809812830497</v>
      </c>
    </row>
    <row r="69" spans="1:31" s="27" customFormat="1" x14ac:dyDescent="0.35">
      <c r="A69" s="28" t="s">
        <v>133</v>
      </c>
      <c r="B69" s="28" t="s">
        <v>68</v>
      </c>
      <c r="C69" s="29">
        <v>0.3054838104734855</v>
      </c>
      <c r="D69" s="29">
        <v>0.29092079037027646</v>
      </c>
      <c r="E69" s="29">
        <v>0.29024553878086445</v>
      </c>
      <c r="F69" s="29">
        <v>0.28194403460029815</v>
      </c>
      <c r="G69" s="29">
        <v>0.27508562576440632</v>
      </c>
      <c r="H69" s="29">
        <v>0.28163242423390544</v>
      </c>
      <c r="I69" s="29">
        <v>0.29034641419044993</v>
      </c>
      <c r="J69" s="29">
        <v>0.27606458340664186</v>
      </c>
      <c r="K69" s="29">
        <v>0.28763311080341414</v>
      </c>
      <c r="L69" s="29">
        <v>0.28983970882318583</v>
      </c>
      <c r="M69" s="29">
        <v>0.29145397784414351</v>
      </c>
      <c r="N69" s="29">
        <v>0.29534318218257449</v>
      </c>
      <c r="O69" s="29">
        <v>0.28153459884794629</v>
      </c>
      <c r="P69" s="29">
        <v>0.27511853372271244</v>
      </c>
      <c r="Q69" s="29">
        <v>0.28152120878798198</v>
      </c>
      <c r="R69" s="29">
        <v>0.28986103636750626</v>
      </c>
      <c r="S69" s="29">
        <v>0.27589484711621082</v>
      </c>
      <c r="T69" s="29">
        <v>0.28754135524752433</v>
      </c>
      <c r="U69" s="29">
        <v>0.29070530703642095</v>
      </c>
      <c r="V69" s="29">
        <v>0.2911115753413987</v>
      </c>
      <c r="W69" s="29">
        <v>0.29609602624512199</v>
      </c>
      <c r="X69" s="29">
        <v>0.27946904082302382</v>
      </c>
      <c r="Y69" s="29">
        <v>0.26253557080906503</v>
      </c>
      <c r="Z69" s="29">
        <v>0.26658954046141647</v>
      </c>
      <c r="AA69" s="29">
        <v>0.2697550561479567</v>
      </c>
      <c r="AB69" s="29">
        <v>0.24946686538915547</v>
      </c>
      <c r="AC69" s="29">
        <v>0.21928030472221571</v>
      </c>
      <c r="AD69" s="29">
        <v>0.20847767216760196</v>
      </c>
      <c r="AE69" s="29">
        <v>0.21309022639984002</v>
      </c>
    </row>
    <row r="70" spans="1:31" s="27" customFormat="1" x14ac:dyDescent="0.35">
      <c r="A70" s="28" t="s">
        <v>133</v>
      </c>
      <c r="B70" s="28" t="s">
        <v>36</v>
      </c>
      <c r="C70" s="29">
        <v>4.7365553094279422E-2</v>
      </c>
      <c r="D70" s="29">
        <v>4.4755369422069764E-2</v>
      </c>
      <c r="E70" s="29">
        <v>5.8230790215534525E-2</v>
      </c>
      <c r="F70" s="29">
        <v>6.3824448138765449E-2</v>
      </c>
      <c r="G70" s="29">
        <v>6.5351083987214564E-2</v>
      </c>
      <c r="H70" s="29">
        <v>6.8547621965343586E-2</v>
      </c>
      <c r="I70" s="29">
        <v>6.4967613983915803E-2</v>
      </c>
      <c r="J70" s="29">
        <v>6.1627103395567435E-2</v>
      </c>
      <c r="K70" s="29">
        <v>5.5031685857461848E-2</v>
      </c>
      <c r="L70" s="29">
        <v>6.5539924085958892E-2</v>
      </c>
      <c r="M70" s="29">
        <v>6.322075379954338E-2</v>
      </c>
      <c r="N70" s="29">
        <v>6.6125748116682981E-2</v>
      </c>
      <c r="O70" s="29">
        <v>6.4895275392987603E-2</v>
      </c>
      <c r="P70" s="29">
        <v>6.1904418228698625E-2</v>
      </c>
      <c r="Q70" s="29">
        <v>6.1197169024965768E-2</v>
      </c>
      <c r="R70" s="29">
        <v>6.2494404594505337E-2</v>
      </c>
      <c r="S70" s="29">
        <v>6.4207274610121767E-2</v>
      </c>
      <c r="T70" s="29">
        <v>6.294888330356925E-2</v>
      </c>
      <c r="U70" s="29">
        <v>0.12072769420418797</v>
      </c>
      <c r="V70" s="29">
        <v>0.11751150001774084</v>
      </c>
      <c r="W70" s="29">
        <v>0.13076922886255343</v>
      </c>
      <c r="X70" s="29">
        <v>0.12994894885017116</v>
      </c>
      <c r="Y70" s="29">
        <v>0.12951179800584905</v>
      </c>
      <c r="Z70" s="29">
        <v>0.13134338516575431</v>
      </c>
      <c r="AA70" s="29">
        <v>0.13232584130863892</v>
      </c>
      <c r="AB70" s="29">
        <v>0.12857962611415746</v>
      </c>
      <c r="AC70" s="29">
        <v>0.12845384822909603</v>
      </c>
      <c r="AD70" s="29">
        <v>0.12667222890491259</v>
      </c>
      <c r="AE70" s="29">
        <v>0.11710609718630298</v>
      </c>
    </row>
    <row r="71" spans="1:31" s="27" customFormat="1" x14ac:dyDescent="0.35">
      <c r="A71" s="28" t="s">
        <v>133</v>
      </c>
      <c r="B71" s="28" t="s">
        <v>73</v>
      </c>
      <c r="C71" s="29" t="s">
        <v>169</v>
      </c>
      <c r="D71" s="29" t="s">
        <v>169</v>
      </c>
      <c r="E71" s="29" t="s">
        <v>169</v>
      </c>
      <c r="F71" s="29" t="s">
        <v>169</v>
      </c>
      <c r="G71" s="29" t="s">
        <v>169</v>
      </c>
      <c r="H71" s="29" t="s">
        <v>169</v>
      </c>
      <c r="I71" s="29" t="s">
        <v>169</v>
      </c>
      <c r="J71" s="29" t="s">
        <v>169</v>
      </c>
      <c r="K71" s="29" t="s">
        <v>169</v>
      </c>
      <c r="L71" s="29" t="s">
        <v>169</v>
      </c>
      <c r="M71" s="29" t="s">
        <v>169</v>
      </c>
      <c r="N71" s="29" t="s">
        <v>169</v>
      </c>
      <c r="O71" s="29" t="s">
        <v>169</v>
      </c>
      <c r="P71" s="29" t="s">
        <v>169</v>
      </c>
      <c r="Q71" s="29" t="s">
        <v>169</v>
      </c>
      <c r="R71" s="29" t="s">
        <v>169</v>
      </c>
      <c r="S71" s="29" t="s">
        <v>169</v>
      </c>
      <c r="T71" s="29" t="s">
        <v>169</v>
      </c>
      <c r="U71" s="29" t="s">
        <v>169</v>
      </c>
      <c r="V71" s="29" t="s">
        <v>169</v>
      </c>
      <c r="W71" s="29" t="s">
        <v>169</v>
      </c>
      <c r="X71" s="29" t="s">
        <v>169</v>
      </c>
      <c r="Y71" s="29" t="s">
        <v>169</v>
      </c>
      <c r="Z71" s="29" t="s">
        <v>169</v>
      </c>
      <c r="AA71" s="29" t="s">
        <v>169</v>
      </c>
      <c r="AB71" s="29" t="s">
        <v>169</v>
      </c>
      <c r="AC71" s="29" t="s">
        <v>169</v>
      </c>
      <c r="AD71" s="29" t="s">
        <v>169</v>
      </c>
      <c r="AE71" s="29" t="s">
        <v>169</v>
      </c>
    </row>
    <row r="72" spans="1:31" s="27" customFormat="1" x14ac:dyDescent="0.35">
      <c r="A72" s="28" t="s">
        <v>133</v>
      </c>
      <c r="B72" s="28" t="s">
        <v>56</v>
      </c>
      <c r="C72" s="29">
        <v>8.5401715355334862E-2</v>
      </c>
      <c r="D72" s="29">
        <v>7.9052114146364219E-2</v>
      </c>
      <c r="E72" s="29">
        <v>9.926460656187501E-2</v>
      </c>
      <c r="F72" s="29">
        <v>0.10174860677111068</v>
      </c>
      <c r="G72" s="29">
        <v>0.10636357900810578</v>
      </c>
      <c r="H72" s="29">
        <v>0.10675590059350003</v>
      </c>
      <c r="I72" s="29">
        <v>0.1000935154107138</v>
      </c>
      <c r="J72" s="29">
        <v>9.5066516551988611E-2</v>
      </c>
      <c r="K72" s="29">
        <v>8.6328293753660121E-2</v>
      </c>
      <c r="L72" s="29">
        <v>8.7861044254288728E-2</v>
      </c>
      <c r="M72" s="29">
        <v>8.4105811576157444E-2</v>
      </c>
      <c r="N72" s="29">
        <v>8.7852412542923919E-2</v>
      </c>
      <c r="O72" s="29">
        <v>8.4609863286094114E-2</v>
      </c>
      <c r="P72" s="29">
        <v>8.7993473439676131E-2</v>
      </c>
      <c r="Q72" s="29">
        <v>8.4861864154541944E-2</v>
      </c>
      <c r="R72" s="29">
        <v>8.6639589135452638E-2</v>
      </c>
      <c r="S72" s="29">
        <v>8.9577761272703907E-2</v>
      </c>
      <c r="T72" s="29">
        <v>8.8080709703244317E-2</v>
      </c>
      <c r="U72" s="29">
        <v>7.4668804069925127E-2</v>
      </c>
      <c r="V72" s="29">
        <v>7.3395608387354969E-2</v>
      </c>
      <c r="W72" s="29">
        <v>6.1326660693594111E-2</v>
      </c>
      <c r="X72" s="29">
        <v>6.164482743106605E-2</v>
      </c>
      <c r="Y72" s="29">
        <v>6.0106678252083941E-2</v>
      </c>
      <c r="Z72" s="29">
        <v>5.6521330928177627E-2</v>
      </c>
      <c r="AA72" s="29">
        <v>5.7092496664064789E-2</v>
      </c>
      <c r="AB72" s="29">
        <v>5.4405966937870941E-2</v>
      </c>
      <c r="AC72" s="29">
        <v>5.4671803975877425E-2</v>
      </c>
      <c r="AD72" s="29">
        <v>5.3954388387292697E-2</v>
      </c>
      <c r="AE72" s="29">
        <v>4.2900491264474504E-2</v>
      </c>
    </row>
    <row r="74" spans="1:31" s="27" customFormat="1" x14ac:dyDescent="0.35"/>
    <row r="75" spans="1:31" s="27" customFormat="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s="27" customFormat="1" x14ac:dyDescent="0.35">
      <c r="A76" s="28" t="s">
        <v>134</v>
      </c>
      <c r="B76" s="28" t="s">
        <v>64</v>
      </c>
      <c r="C76" s="29" t="s">
        <v>169</v>
      </c>
      <c r="D76" s="29" t="s">
        <v>169</v>
      </c>
      <c r="E76" s="29" t="s">
        <v>169</v>
      </c>
      <c r="F76" s="29" t="s">
        <v>169</v>
      </c>
      <c r="G76" s="29" t="s">
        <v>169</v>
      </c>
      <c r="H76" s="29" t="s">
        <v>169</v>
      </c>
      <c r="I76" s="29" t="s">
        <v>169</v>
      </c>
      <c r="J76" s="29" t="s">
        <v>169</v>
      </c>
      <c r="K76" s="29" t="s">
        <v>169</v>
      </c>
      <c r="L76" s="29" t="s">
        <v>169</v>
      </c>
      <c r="M76" s="29" t="s">
        <v>169</v>
      </c>
      <c r="N76" s="29" t="s">
        <v>169</v>
      </c>
      <c r="O76" s="29" t="s">
        <v>169</v>
      </c>
      <c r="P76" s="29" t="s">
        <v>169</v>
      </c>
      <c r="Q76" s="29" t="s">
        <v>169</v>
      </c>
      <c r="R76" s="29" t="s">
        <v>169</v>
      </c>
      <c r="S76" s="29" t="s">
        <v>169</v>
      </c>
      <c r="T76" s="29" t="s">
        <v>169</v>
      </c>
      <c r="U76" s="29" t="s">
        <v>169</v>
      </c>
      <c r="V76" s="29" t="s">
        <v>169</v>
      </c>
      <c r="W76" s="29" t="s">
        <v>169</v>
      </c>
      <c r="X76" s="29" t="s">
        <v>169</v>
      </c>
      <c r="Y76" s="29" t="s">
        <v>169</v>
      </c>
      <c r="Z76" s="29" t="s">
        <v>169</v>
      </c>
      <c r="AA76" s="29" t="s">
        <v>169</v>
      </c>
      <c r="AB76" s="29" t="s">
        <v>169</v>
      </c>
      <c r="AC76" s="29" t="s">
        <v>169</v>
      </c>
      <c r="AD76" s="29" t="s">
        <v>169</v>
      </c>
      <c r="AE76" s="29" t="s">
        <v>169</v>
      </c>
    </row>
    <row r="77" spans="1:31" s="27" customFormat="1" x14ac:dyDescent="0.35">
      <c r="A77" s="28" t="s">
        <v>134</v>
      </c>
      <c r="B77" s="28" t="s">
        <v>71</v>
      </c>
      <c r="C77" s="29" t="s">
        <v>169</v>
      </c>
      <c r="D77" s="29" t="s">
        <v>169</v>
      </c>
      <c r="E77" s="29" t="s">
        <v>169</v>
      </c>
      <c r="F77" s="29" t="s">
        <v>169</v>
      </c>
      <c r="G77" s="29" t="s">
        <v>169</v>
      </c>
      <c r="H77" s="29" t="s">
        <v>169</v>
      </c>
      <c r="I77" s="29" t="s">
        <v>169</v>
      </c>
      <c r="J77" s="29" t="s">
        <v>169</v>
      </c>
      <c r="K77" s="29" t="s">
        <v>169</v>
      </c>
      <c r="L77" s="29" t="s">
        <v>169</v>
      </c>
      <c r="M77" s="29" t="s">
        <v>169</v>
      </c>
      <c r="N77" s="29" t="s">
        <v>169</v>
      </c>
      <c r="O77" s="29" t="s">
        <v>169</v>
      </c>
      <c r="P77" s="29" t="s">
        <v>169</v>
      </c>
      <c r="Q77" s="29" t="s">
        <v>169</v>
      </c>
      <c r="R77" s="29" t="s">
        <v>169</v>
      </c>
      <c r="S77" s="29" t="s">
        <v>169</v>
      </c>
      <c r="T77" s="29" t="s">
        <v>169</v>
      </c>
      <c r="U77" s="29" t="s">
        <v>169</v>
      </c>
      <c r="V77" s="29" t="s">
        <v>169</v>
      </c>
      <c r="W77" s="29" t="s">
        <v>169</v>
      </c>
      <c r="X77" s="29" t="s">
        <v>169</v>
      </c>
      <c r="Y77" s="29" t="s">
        <v>169</v>
      </c>
      <c r="Z77" s="29" t="s">
        <v>169</v>
      </c>
      <c r="AA77" s="29" t="s">
        <v>169</v>
      </c>
      <c r="AB77" s="29" t="s">
        <v>169</v>
      </c>
      <c r="AC77" s="29" t="s">
        <v>169</v>
      </c>
      <c r="AD77" s="29" t="s">
        <v>169</v>
      </c>
      <c r="AE77" s="29" t="s">
        <v>169</v>
      </c>
    </row>
    <row r="78" spans="1:31" s="27" customFormat="1" x14ac:dyDescent="0.35">
      <c r="A78" s="28" t="s">
        <v>134</v>
      </c>
      <c r="B78" s="28" t="s">
        <v>20</v>
      </c>
      <c r="C78" s="29">
        <v>4.6848925403933973E-9</v>
      </c>
      <c r="D78" s="29">
        <v>4.6567269274675097E-9</v>
      </c>
      <c r="E78" s="29">
        <v>4.6654430650684933E-9</v>
      </c>
      <c r="F78" s="29">
        <v>4.6592174877063578E-9</v>
      </c>
      <c r="G78" s="29">
        <v>4.6817093651211794E-9</v>
      </c>
      <c r="H78" s="29">
        <v>4.6970862969792754E-9</v>
      </c>
      <c r="I78" s="29">
        <v>4.874301896733404E-9</v>
      </c>
      <c r="J78" s="29">
        <v>5.0410311292588691E-9</v>
      </c>
      <c r="K78" s="29">
        <v>5.4866613979627677E-9</v>
      </c>
      <c r="L78" s="29">
        <v>5.606718695117668E-9</v>
      </c>
      <c r="M78" s="29">
        <v>5.6281063400070246E-9</v>
      </c>
      <c r="N78" s="29">
        <v>5.9154515718299957E-9</v>
      </c>
      <c r="O78" s="29">
        <v>6.0570463426413772E-9</v>
      </c>
      <c r="P78" s="29">
        <v>6.1777078942746209E-9</v>
      </c>
      <c r="Q78" s="29">
        <v>6.2290069590797329E-9</v>
      </c>
      <c r="R78" s="29">
        <v>6.4103261108184054E-9</v>
      </c>
      <c r="S78" s="29">
        <v>6.7542259395855286E-9</v>
      </c>
      <c r="T78" s="29">
        <v>6.938570205479397E-9</v>
      </c>
      <c r="U78" s="29">
        <v>7.6161365033368456E-9</v>
      </c>
      <c r="V78" s="29">
        <v>7.6355096922198805E-9</v>
      </c>
      <c r="W78" s="29">
        <v>8.166958091851071E-9</v>
      </c>
      <c r="X78" s="29">
        <v>8.32126059229013E-9</v>
      </c>
      <c r="Y78" s="29">
        <v>8.6973019845450802E-9</v>
      </c>
      <c r="Z78" s="29">
        <v>8.6269241745697208E-9</v>
      </c>
      <c r="AA78" s="29">
        <v>8.7079733052335791E-9</v>
      </c>
      <c r="AB78" s="29">
        <v>9.1509126931858092E-9</v>
      </c>
      <c r="AC78" s="29">
        <v>9.4237344134176324E-9</v>
      </c>
      <c r="AD78" s="29">
        <v>1.0612739286968739E-8</v>
      </c>
      <c r="AE78" s="29">
        <v>1.0735534663681068E-8</v>
      </c>
    </row>
    <row r="79" spans="1:31" s="27" customFormat="1" x14ac:dyDescent="0.35">
      <c r="A79" s="28" t="s">
        <v>134</v>
      </c>
      <c r="B79" s="28" t="s">
        <v>32</v>
      </c>
      <c r="C79" s="29" t="s">
        <v>169</v>
      </c>
      <c r="D79" s="29" t="s">
        <v>169</v>
      </c>
      <c r="E79" s="29" t="s">
        <v>169</v>
      </c>
      <c r="F79" s="29" t="s">
        <v>169</v>
      </c>
      <c r="G79" s="29" t="s">
        <v>169</v>
      </c>
      <c r="H79" s="29" t="s">
        <v>169</v>
      </c>
      <c r="I79" s="29" t="s">
        <v>169</v>
      </c>
      <c r="J79" s="29" t="s">
        <v>169</v>
      </c>
      <c r="K79" s="29" t="s">
        <v>169</v>
      </c>
      <c r="L79" s="29" t="s">
        <v>169</v>
      </c>
      <c r="M79" s="29" t="s">
        <v>169</v>
      </c>
      <c r="N79" s="29" t="s">
        <v>169</v>
      </c>
      <c r="O79" s="29" t="s">
        <v>169</v>
      </c>
      <c r="P79" s="29" t="s">
        <v>169</v>
      </c>
      <c r="Q79" s="29" t="s">
        <v>169</v>
      </c>
      <c r="R79" s="29" t="s">
        <v>169</v>
      </c>
      <c r="S79" s="29" t="s">
        <v>169</v>
      </c>
      <c r="T79" s="29" t="s">
        <v>169</v>
      </c>
      <c r="U79" s="29" t="s">
        <v>169</v>
      </c>
      <c r="V79" s="29" t="s">
        <v>169</v>
      </c>
      <c r="W79" s="29" t="s">
        <v>169</v>
      </c>
      <c r="X79" s="29" t="s">
        <v>169</v>
      </c>
      <c r="Y79" s="29" t="s">
        <v>169</v>
      </c>
      <c r="Z79" s="29" t="s">
        <v>169</v>
      </c>
      <c r="AA79" s="29" t="s">
        <v>169</v>
      </c>
      <c r="AB79" s="29" t="s">
        <v>169</v>
      </c>
      <c r="AC79" s="29" t="s">
        <v>169</v>
      </c>
      <c r="AD79" s="29" t="s">
        <v>169</v>
      </c>
      <c r="AE79" s="29" t="s">
        <v>169</v>
      </c>
    </row>
    <row r="80" spans="1:31" s="27" customFormat="1" x14ac:dyDescent="0.35">
      <c r="A80" s="28" t="s">
        <v>134</v>
      </c>
      <c r="B80" s="28" t="s">
        <v>66</v>
      </c>
      <c r="C80" s="29">
        <v>4.4422153173259317E-9</v>
      </c>
      <c r="D80" s="29">
        <v>4.3165904776563537E-9</v>
      </c>
      <c r="E80" s="29">
        <v>4.2485000769585896E-9</v>
      </c>
      <c r="F80" s="29">
        <v>4.2693346288030303E-9</v>
      </c>
      <c r="G80" s="29">
        <v>4.3652138166333175E-9</v>
      </c>
      <c r="H80" s="29">
        <v>4.4844813631932555E-9</v>
      </c>
      <c r="I80" s="29">
        <v>4.6754994612898193E-9</v>
      </c>
      <c r="J80" s="29">
        <v>4.8339211046123849E-9</v>
      </c>
      <c r="K80" s="29">
        <v>5.2567959571084021E-9</v>
      </c>
      <c r="L80" s="29">
        <v>5.4040819480785939E-9</v>
      </c>
      <c r="M80" s="29">
        <v>5.3773178646554827E-9</v>
      </c>
      <c r="N80" s="29">
        <v>5.7587727669180587E-9</v>
      </c>
      <c r="O80" s="29">
        <v>5.8861157713816562E-9</v>
      </c>
      <c r="P80" s="29">
        <v>6.0771865861166688E-9</v>
      </c>
      <c r="Q80" s="29">
        <v>6.1260725463034214E-9</v>
      </c>
      <c r="R80" s="29">
        <v>6.3263284977681934E-9</v>
      </c>
      <c r="S80" s="29">
        <v>6.8718902313888407E-9</v>
      </c>
      <c r="T80" s="29">
        <v>7.0217178441331911E-9</v>
      </c>
      <c r="U80" s="29">
        <v>4.6709055903942841E-5</v>
      </c>
      <c r="V80" s="29">
        <v>4.0962699272161868E-5</v>
      </c>
      <c r="W80" s="29">
        <v>1.3734544291115573E-4</v>
      </c>
      <c r="X80" s="29">
        <v>2.0233247520075559E-8</v>
      </c>
      <c r="Y80" s="29">
        <v>1.1335844257069751E-3</v>
      </c>
      <c r="Z80" s="29">
        <v>8.3473512692095733E-5</v>
      </c>
      <c r="AA80" s="29">
        <v>2.0848082585419601E-8</v>
      </c>
      <c r="AB80" s="29">
        <v>5.6680254150606204E-4</v>
      </c>
      <c r="AC80" s="29">
        <v>2.3594268793064084E-4</v>
      </c>
      <c r="AD80" s="29">
        <v>1.051616236893796E-3</v>
      </c>
      <c r="AE80" s="29">
        <v>7.8509102795327503E-4</v>
      </c>
    </row>
    <row r="81" spans="1:31" s="27" customFormat="1" x14ac:dyDescent="0.35">
      <c r="A81" s="28" t="s">
        <v>134</v>
      </c>
      <c r="B81" s="28" t="s">
        <v>65</v>
      </c>
      <c r="C81" s="29">
        <v>0.36448386488991186</v>
      </c>
      <c r="D81" s="29">
        <v>0.35165728189101209</v>
      </c>
      <c r="E81" s="29">
        <v>0.34989833499421868</v>
      </c>
      <c r="F81" s="29">
        <v>0.46356059487093709</v>
      </c>
      <c r="G81" s="29">
        <v>0.43985183575886444</v>
      </c>
      <c r="H81" s="29">
        <v>0.27588418953565857</v>
      </c>
      <c r="I81" s="29">
        <v>0.38384591743843555</v>
      </c>
      <c r="J81" s="29">
        <v>0.38647957598868965</v>
      </c>
      <c r="K81" s="29">
        <v>0.46244508727239397</v>
      </c>
      <c r="L81" s="29">
        <v>0.42930959076502989</v>
      </c>
      <c r="M81" s="29">
        <v>0.3515789093095712</v>
      </c>
      <c r="N81" s="29">
        <v>0.38440725954037303</v>
      </c>
      <c r="O81" s="29">
        <v>0.36168957797369006</v>
      </c>
      <c r="P81" s="29">
        <v>0.3902130340259603</v>
      </c>
      <c r="Q81" s="29">
        <v>0.33836527946253514</v>
      </c>
      <c r="R81" s="29">
        <v>0.3206228617364632</v>
      </c>
      <c r="S81" s="29">
        <v>0.40937647043796088</v>
      </c>
      <c r="T81" s="29">
        <v>0.37346672611927739</v>
      </c>
      <c r="U81" s="29">
        <v>0.35439822416643529</v>
      </c>
      <c r="V81" s="29">
        <v>0.35315971761257697</v>
      </c>
      <c r="W81" s="29">
        <v>0.3446759551246395</v>
      </c>
      <c r="X81" s="29">
        <v>0.34613867789366853</v>
      </c>
      <c r="Y81" s="29">
        <v>0.381358962704478</v>
      </c>
      <c r="Z81" s="29">
        <v>0.34395729653327201</v>
      </c>
      <c r="AA81" s="29">
        <v>0.34137506816738306</v>
      </c>
      <c r="AB81" s="29">
        <v>0.37503549937016672</v>
      </c>
      <c r="AC81" s="29">
        <v>0.33125383367031996</v>
      </c>
      <c r="AD81" s="29">
        <v>0.30858712028316515</v>
      </c>
      <c r="AE81" s="29">
        <v>0.30707705826861265</v>
      </c>
    </row>
    <row r="82" spans="1:31" s="27" customFormat="1" x14ac:dyDescent="0.35">
      <c r="A82" s="28" t="s">
        <v>134</v>
      </c>
      <c r="B82" s="28" t="s">
        <v>69</v>
      </c>
      <c r="C82" s="29">
        <v>0.26664337683710632</v>
      </c>
      <c r="D82" s="29">
        <v>0.32224454613392534</v>
      </c>
      <c r="E82" s="29">
        <v>0.32454871391415735</v>
      </c>
      <c r="F82" s="29">
        <v>0.34744517813862186</v>
      </c>
      <c r="G82" s="29">
        <v>0.37815799265715389</v>
      </c>
      <c r="H82" s="29">
        <v>0.38234685818809871</v>
      </c>
      <c r="I82" s="29">
        <v>0.3891288158980909</v>
      </c>
      <c r="J82" s="29">
        <v>0.38120550189140895</v>
      </c>
      <c r="K82" s="29">
        <v>0.38590990772461214</v>
      </c>
      <c r="L82" s="29">
        <v>0.37571045509932183</v>
      </c>
      <c r="M82" s="29">
        <v>0.39458133008844953</v>
      </c>
      <c r="N82" s="29">
        <v>0.36654651654280945</v>
      </c>
      <c r="O82" s="29">
        <v>0.36142554180168779</v>
      </c>
      <c r="P82" s="29">
        <v>0.37412872254848717</v>
      </c>
      <c r="Q82" s="29">
        <v>0.37280337821850651</v>
      </c>
      <c r="R82" s="29">
        <v>0.3742159027941685</v>
      </c>
      <c r="S82" s="29">
        <v>0.36245667350766408</v>
      </c>
      <c r="T82" s="29">
        <v>0.35128625669016011</v>
      </c>
      <c r="U82" s="29">
        <v>0.33599344261048925</v>
      </c>
      <c r="V82" s="29">
        <v>0.33287937850875382</v>
      </c>
      <c r="W82" s="29">
        <v>0.3210125549988303</v>
      </c>
      <c r="X82" s="29">
        <v>0.31287659683468655</v>
      </c>
      <c r="Y82" s="29">
        <v>0.3081142962835885</v>
      </c>
      <c r="Z82" s="29">
        <v>0.34092509266648136</v>
      </c>
      <c r="AA82" s="29">
        <v>0.34407078085594778</v>
      </c>
      <c r="AB82" s="29">
        <v>0.33384728984556405</v>
      </c>
      <c r="AC82" s="29">
        <v>0.31911569499830222</v>
      </c>
      <c r="AD82" s="29">
        <v>0.29398259378985475</v>
      </c>
      <c r="AE82" s="29">
        <v>0.27346953042847061</v>
      </c>
    </row>
    <row r="83" spans="1:31" s="27" customFormat="1" x14ac:dyDescent="0.35">
      <c r="A83" s="28" t="s">
        <v>134</v>
      </c>
      <c r="B83" s="28" t="s">
        <v>68</v>
      </c>
      <c r="C83" s="29" t="s">
        <v>169</v>
      </c>
      <c r="D83" s="29" t="s">
        <v>169</v>
      </c>
      <c r="E83" s="29" t="s">
        <v>169</v>
      </c>
      <c r="F83" s="29" t="s">
        <v>169</v>
      </c>
      <c r="G83" s="29" t="s">
        <v>169</v>
      </c>
      <c r="H83" s="29" t="s">
        <v>169</v>
      </c>
      <c r="I83" s="29" t="s">
        <v>169</v>
      </c>
      <c r="J83" s="29" t="s">
        <v>169</v>
      </c>
      <c r="K83" s="29" t="s">
        <v>169</v>
      </c>
      <c r="L83" s="29" t="s">
        <v>169</v>
      </c>
      <c r="M83" s="29" t="s">
        <v>169</v>
      </c>
      <c r="N83" s="29" t="s">
        <v>169</v>
      </c>
      <c r="O83" s="29" t="s">
        <v>169</v>
      </c>
      <c r="P83" s="29" t="s">
        <v>169</v>
      </c>
      <c r="Q83" s="29" t="s">
        <v>169</v>
      </c>
      <c r="R83" s="29" t="s">
        <v>169</v>
      </c>
      <c r="S83" s="29" t="s">
        <v>169</v>
      </c>
      <c r="T83" s="29" t="s">
        <v>169</v>
      </c>
      <c r="U83" s="29" t="s">
        <v>169</v>
      </c>
      <c r="V83" s="29" t="s">
        <v>169</v>
      </c>
      <c r="W83" s="29" t="s">
        <v>169</v>
      </c>
      <c r="X83" s="29" t="s">
        <v>169</v>
      </c>
      <c r="Y83" s="29" t="s">
        <v>169</v>
      </c>
      <c r="Z83" s="29" t="s">
        <v>169</v>
      </c>
      <c r="AA83" s="29" t="s">
        <v>169</v>
      </c>
      <c r="AB83" s="29" t="s">
        <v>169</v>
      </c>
      <c r="AC83" s="29" t="s">
        <v>169</v>
      </c>
      <c r="AD83" s="29" t="s">
        <v>169</v>
      </c>
      <c r="AE83" s="29" t="s">
        <v>169</v>
      </c>
    </row>
    <row r="84" spans="1:31" s="27" customFormat="1" x14ac:dyDescent="0.35">
      <c r="A84" s="28" t="s">
        <v>134</v>
      </c>
      <c r="B84" s="28" t="s">
        <v>36</v>
      </c>
      <c r="C84" s="29" t="s">
        <v>169</v>
      </c>
      <c r="D84" s="29" t="s">
        <v>169</v>
      </c>
      <c r="E84" s="29" t="s">
        <v>169</v>
      </c>
      <c r="F84" s="29" t="s">
        <v>169</v>
      </c>
      <c r="G84" s="29" t="s">
        <v>169</v>
      </c>
      <c r="H84" s="29" t="s">
        <v>169</v>
      </c>
      <c r="I84" s="29" t="s">
        <v>169</v>
      </c>
      <c r="J84" s="29" t="s">
        <v>169</v>
      </c>
      <c r="K84" s="29" t="s">
        <v>169</v>
      </c>
      <c r="L84" s="29" t="s">
        <v>169</v>
      </c>
      <c r="M84" s="29" t="s">
        <v>169</v>
      </c>
      <c r="N84" s="29" t="s">
        <v>169</v>
      </c>
      <c r="O84" s="29" t="s">
        <v>169</v>
      </c>
      <c r="P84" s="29" t="s">
        <v>169</v>
      </c>
      <c r="Q84" s="29" t="s">
        <v>169</v>
      </c>
      <c r="R84" s="29" t="s">
        <v>169</v>
      </c>
      <c r="S84" s="29" t="s">
        <v>169</v>
      </c>
      <c r="T84" s="29" t="s">
        <v>169</v>
      </c>
      <c r="U84" s="29" t="s">
        <v>169</v>
      </c>
      <c r="V84" s="29" t="s">
        <v>169</v>
      </c>
      <c r="W84" s="29" t="s">
        <v>169</v>
      </c>
      <c r="X84" s="29" t="s">
        <v>169</v>
      </c>
      <c r="Y84" s="29" t="s">
        <v>169</v>
      </c>
      <c r="Z84" s="29" t="s">
        <v>169</v>
      </c>
      <c r="AA84" s="29" t="s">
        <v>169</v>
      </c>
      <c r="AB84" s="29" t="s">
        <v>169</v>
      </c>
      <c r="AC84" s="29" t="s">
        <v>169</v>
      </c>
      <c r="AD84" s="29" t="s">
        <v>169</v>
      </c>
      <c r="AE84" s="29" t="s">
        <v>169</v>
      </c>
    </row>
    <row r="85" spans="1:31" s="27" customFormat="1" x14ac:dyDescent="0.35">
      <c r="A85" s="28" t="s">
        <v>134</v>
      </c>
      <c r="B85" s="28" t="s">
        <v>73</v>
      </c>
      <c r="C85" s="29" t="s">
        <v>169</v>
      </c>
      <c r="D85" s="29" t="s">
        <v>169</v>
      </c>
      <c r="E85" s="29" t="s">
        <v>169</v>
      </c>
      <c r="F85" s="29" t="s">
        <v>169</v>
      </c>
      <c r="G85" s="29" t="s">
        <v>169</v>
      </c>
      <c r="H85" s="29" t="s">
        <v>169</v>
      </c>
      <c r="I85" s="29" t="s">
        <v>169</v>
      </c>
      <c r="J85" s="29" t="s">
        <v>169</v>
      </c>
      <c r="K85" s="29" t="s">
        <v>169</v>
      </c>
      <c r="L85" s="29" t="s">
        <v>169</v>
      </c>
      <c r="M85" s="29" t="s">
        <v>169</v>
      </c>
      <c r="N85" s="29" t="s">
        <v>169</v>
      </c>
      <c r="O85" s="29" t="s">
        <v>169</v>
      </c>
      <c r="P85" s="29" t="s">
        <v>169</v>
      </c>
      <c r="Q85" s="29" t="s">
        <v>169</v>
      </c>
      <c r="R85" s="29" t="s">
        <v>169</v>
      </c>
      <c r="S85" s="29" t="s">
        <v>169</v>
      </c>
      <c r="T85" s="29">
        <v>0.30499372839626898</v>
      </c>
      <c r="U85" s="29">
        <v>0.29622809493046015</v>
      </c>
      <c r="V85" s="29">
        <v>0.3057364358591701</v>
      </c>
      <c r="W85" s="29">
        <v>0.30928730905045887</v>
      </c>
      <c r="X85" s="29">
        <v>0.3112076166870279</v>
      </c>
      <c r="Y85" s="29">
        <v>0.29252954340169801</v>
      </c>
      <c r="Z85" s="29">
        <v>0.30756468042868412</v>
      </c>
      <c r="AA85" s="29">
        <v>0.30978970013464824</v>
      </c>
      <c r="AB85" s="29">
        <v>0.29611422120048969</v>
      </c>
      <c r="AC85" s="29">
        <v>0.30701157822968855</v>
      </c>
      <c r="AD85" s="29">
        <v>0.29189246004414177</v>
      </c>
      <c r="AE85" s="29">
        <v>0.2717215005716605</v>
      </c>
    </row>
    <row r="86" spans="1:31" s="27" customFormat="1" x14ac:dyDescent="0.35">
      <c r="A86" s="28" t="s">
        <v>134</v>
      </c>
      <c r="B86" s="28" t="s">
        <v>56</v>
      </c>
      <c r="C86" s="29" t="s">
        <v>169</v>
      </c>
      <c r="D86" s="29" t="s">
        <v>169</v>
      </c>
      <c r="E86" s="29" t="s">
        <v>169</v>
      </c>
      <c r="F86" s="29" t="s">
        <v>169</v>
      </c>
      <c r="G86" s="29">
        <v>2.5222106030936355E-2</v>
      </c>
      <c r="H86" s="29">
        <v>3.1592351050944843E-2</v>
      </c>
      <c r="I86" s="29">
        <v>3.8778675587704654E-2</v>
      </c>
      <c r="J86" s="29">
        <v>4.0080716541117223E-2</v>
      </c>
      <c r="K86" s="29">
        <v>6.8554970198154333E-2</v>
      </c>
      <c r="L86" s="29">
        <v>7.7664094753069304E-2</v>
      </c>
      <c r="M86" s="29">
        <v>8.2456934486347652E-2</v>
      </c>
      <c r="N86" s="29">
        <v>8.3412245014505601E-2</v>
      </c>
      <c r="O86" s="29">
        <v>8.6434053649316195E-2</v>
      </c>
      <c r="P86" s="29">
        <v>9.1062717661593684E-2</v>
      </c>
      <c r="Q86" s="29">
        <v>9.4952515251331832E-2</v>
      </c>
      <c r="R86" s="29">
        <v>9.3186949932583488E-2</v>
      </c>
      <c r="S86" s="29">
        <v>8.0381484218905119E-2</v>
      </c>
      <c r="T86" s="29">
        <v>8.3933849170176614E-2</v>
      </c>
      <c r="U86" s="29">
        <v>8.3491896729480569E-2</v>
      </c>
      <c r="V86" s="29">
        <v>7.5255043996763249E-2</v>
      </c>
      <c r="W86" s="29">
        <v>7.7089741308956128E-2</v>
      </c>
      <c r="X86" s="29">
        <v>7.5025000477231402E-2</v>
      </c>
      <c r="Y86" s="29">
        <v>6.39812982847352E-2</v>
      </c>
      <c r="Z86" s="29">
        <v>6.7081313583240737E-2</v>
      </c>
      <c r="AA86" s="29">
        <v>7.2205124756471339E-2</v>
      </c>
      <c r="AB86" s="29">
        <v>6.6678758989683853E-2</v>
      </c>
      <c r="AC86" s="29">
        <v>7.0790875666248018E-2</v>
      </c>
      <c r="AD86" s="29">
        <v>6.6041670646761114E-2</v>
      </c>
      <c r="AE86" s="29">
        <v>5.720791257681463E-2</v>
      </c>
    </row>
    <row r="88" spans="1:31" s="27" customFormat="1" collapsed="1" x14ac:dyDescent="0.3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c r="AB88" s="12"/>
      <c r="AC88" s="12"/>
      <c r="AD88" s="12"/>
      <c r="AE88" s="12"/>
    </row>
    <row r="89" spans="1:31" s="27" customFormat="1" x14ac:dyDescent="0.3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c r="AB89" s="12"/>
      <c r="AC89" s="12"/>
      <c r="AD89" s="12"/>
      <c r="AE89" s="12"/>
    </row>
    <row r="90" spans="1:31" s="27" customFormat="1" x14ac:dyDescent="0.35">
      <c r="A90" s="17" t="s">
        <v>135</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c r="AB90" s="12"/>
      <c r="AC90" s="12"/>
      <c r="AD90" s="12"/>
      <c r="AE90" s="12"/>
    </row>
    <row r="91" spans="1:31" s="27" customFormat="1" x14ac:dyDescent="0.35">
      <c r="A91" s="18" t="s">
        <v>128</v>
      </c>
      <c r="B91" s="18" t="s">
        <v>129</v>
      </c>
      <c r="C91" s="18" t="s">
        <v>80</v>
      </c>
      <c r="D91" s="18" t="s">
        <v>89</v>
      </c>
      <c r="E91" s="18" t="s">
        <v>90</v>
      </c>
      <c r="F91" s="18" t="s">
        <v>91</v>
      </c>
      <c r="G91" s="18" t="s">
        <v>92</v>
      </c>
      <c r="H91" s="18" t="s">
        <v>93</v>
      </c>
      <c r="I91" s="18" t="s">
        <v>94</v>
      </c>
      <c r="J91" s="18" t="s">
        <v>95</v>
      </c>
      <c r="K91" s="18" t="s">
        <v>96</v>
      </c>
      <c r="L91" s="18" t="s">
        <v>97</v>
      </c>
      <c r="M91" s="18" t="s">
        <v>98</v>
      </c>
      <c r="N91" s="18" t="s">
        <v>99</v>
      </c>
      <c r="O91" s="18" t="s">
        <v>100</v>
      </c>
      <c r="P91" s="18" t="s">
        <v>101</v>
      </c>
      <c r="Q91" s="18" t="s">
        <v>102</v>
      </c>
      <c r="R91" s="18" t="s">
        <v>103</v>
      </c>
      <c r="S91" s="18" t="s">
        <v>104</v>
      </c>
      <c r="T91" s="18" t="s">
        <v>105</v>
      </c>
      <c r="U91" s="18" t="s">
        <v>106</v>
      </c>
      <c r="V91" s="18" t="s">
        <v>107</v>
      </c>
      <c r="W91" s="18" t="s">
        <v>108</v>
      </c>
      <c r="X91" s="18" t="s">
        <v>109</v>
      </c>
      <c r="Y91" s="18" t="s">
        <v>110</v>
      </c>
      <c r="Z91" s="18" t="s">
        <v>111</v>
      </c>
      <c r="AA91" s="18" t="s">
        <v>112</v>
      </c>
      <c r="AB91" s="18" t="s">
        <v>113</v>
      </c>
      <c r="AC91" s="18" t="s">
        <v>114</v>
      </c>
      <c r="AD91" s="18" t="s">
        <v>115</v>
      </c>
      <c r="AE91" s="18" t="s">
        <v>116</v>
      </c>
    </row>
    <row r="92" spans="1:31" s="27" customFormat="1" x14ac:dyDescent="0.35">
      <c r="A92" s="28" t="s">
        <v>40</v>
      </c>
      <c r="B92" s="28" t="s">
        <v>70</v>
      </c>
      <c r="C92" s="30">
        <v>7.8883002000829497E-2</v>
      </c>
      <c r="D92" s="30">
        <v>5.3133202589600366E-2</v>
      </c>
      <c r="E92" s="30">
        <v>6.0783488210879318E-2</v>
      </c>
      <c r="F92" s="30">
        <v>8.3150866609035617E-2</v>
      </c>
      <c r="G92" s="30">
        <v>8.3753220979841628E-2</v>
      </c>
      <c r="H92" s="30">
        <v>8.7256704891503847E-2</v>
      </c>
      <c r="I92" s="30">
        <v>8.4287943916718622E-2</v>
      </c>
      <c r="J92" s="30">
        <v>7.8469384954716823E-2</v>
      </c>
      <c r="K92" s="30">
        <v>7.3783946174826504E-2</v>
      </c>
      <c r="L92" s="30">
        <v>7.8385418308401969E-2</v>
      </c>
      <c r="M92" s="30">
        <v>7.5558210903760623E-2</v>
      </c>
      <c r="N92" s="30">
        <v>8.0479645394361587E-2</v>
      </c>
      <c r="O92" s="30">
        <v>7.7619255521127348E-2</v>
      </c>
      <c r="P92" s="30">
        <v>7.7824899009809434E-2</v>
      </c>
      <c r="Q92" s="30">
        <v>7.8202747521403868E-2</v>
      </c>
      <c r="R92" s="30">
        <v>7.8916511645019075E-2</v>
      </c>
      <c r="S92" s="30">
        <v>0.12517373891469186</v>
      </c>
      <c r="T92" s="30">
        <v>0.12403680299860502</v>
      </c>
      <c r="U92" s="30">
        <v>0.1377499308829995</v>
      </c>
      <c r="V92" s="30">
        <v>0.13622123463131433</v>
      </c>
      <c r="W92" s="30">
        <v>0.15540169254861486</v>
      </c>
      <c r="X92" s="30">
        <v>0.17221025894565206</v>
      </c>
      <c r="Y92" s="30">
        <v>0.17174871166591199</v>
      </c>
      <c r="Z92" s="30">
        <v>0.17130180494251673</v>
      </c>
      <c r="AA92" s="30">
        <v>0.17075692710832899</v>
      </c>
      <c r="AB92" s="30">
        <v>0.16417197500583769</v>
      </c>
      <c r="AC92" s="30">
        <v>0.16473951259003405</v>
      </c>
      <c r="AD92" s="30">
        <v>0.16149857968320108</v>
      </c>
      <c r="AE92" s="30">
        <v>0.15522776602231164</v>
      </c>
    </row>
    <row r="93" spans="1:31" collapsed="1" x14ac:dyDescent="0.35">
      <c r="A93" s="28" t="s">
        <v>40</v>
      </c>
      <c r="B93" s="28" t="s">
        <v>72</v>
      </c>
      <c r="C93" s="30">
        <v>2.307541164555223E-2</v>
      </c>
      <c r="D93" s="30">
        <v>5.8531952140625516E-2</v>
      </c>
      <c r="E93" s="30">
        <v>6.4000457243180819E-2</v>
      </c>
      <c r="F93" s="30">
        <v>0.2160974281587886</v>
      </c>
      <c r="G93" s="30">
        <v>0.23300265537127823</v>
      </c>
      <c r="H93" s="30">
        <v>0.27258595228091581</v>
      </c>
      <c r="I93" s="30">
        <v>0.25024430285844401</v>
      </c>
      <c r="J93" s="30">
        <v>0.27199721786444575</v>
      </c>
      <c r="K93" s="30">
        <v>0.21071374631444678</v>
      </c>
      <c r="L93" s="30">
        <v>0.22956258402788918</v>
      </c>
      <c r="M93" s="30">
        <v>0.28694191692602022</v>
      </c>
      <c r="N93" s="30">
        <v>0.30784369331070605</v>
      </c>
      <c r="O93" s="30">
        <v>0.29154671085390182</v>
      </c>
      <c r="P93" s="30">
        <v>0.30273620929358658</v>
      </c>
      <c r="Q93" s="30">
        <v>0.31075930280116065</v>
      </c>
      <c r="R93" s="30">
        <v>0.30879811757293324</v>
      </c>
      <c r="S93" s="30">
        <v>0.30801192423206836</v>
      </c>
      <c r="T93" s="30">
        <v>0.29378531255442542</v>
      </c>
      <c r="U93" s="30">
        <v>0.30560109908093036</v>
      </c>
      <c r="V93" s="30">
        <v>0.29102961491310975</v>
      </c>
      <c r="W93" s="30">
        <v>0.30194901947892822</v>
      </c>
      <c r="X93" s="30">
        <v>0.31008058239528546</v>
      </c>
      <c r="Y93" s="30">
        <v>0.29599011311775775</v>
      </c>
      <c r="Z93" s="30">
        <v>0.31528891696052697</v>
      </c>
      <c r="AA93" s="30">
        <v>0.31048854319223035</v>
      </c>
      <c r="AB93" s="30">
        <v>0.31271394380564793</v>
      </c>
      <c r="AC93" s="30">
        <v>0.30110720458658857</v>
      </c>
      <c r="AD93" s="30">
        <v>0.30899183713592909</v>
      </c>
      <c r="AE93" s="30">
        <v>0.27466012168708809</v>
      </c>
    </row>
    <row r="94" spans="1:31" x14ac:dyDescent="0.35">
      <c r="A94" s="28" t="s">
        <v>40</v>
      </c>
      <c r="B94" s="28" t="s">
        <v>76</v>
      </c>
      <c r="C94" s="30">
        <v>9.6773177811907127E-2</v>
      </c>
      <c r="D94" s="30">
        <v>0.10075969542444568</v>
      </c>
      <c r="E94" s="30">
        <v>9.981477452533899E-2</v>
      </c>
      <c r="F94" s="30">
        <v>0.1116499973139959</v>
      </c>
      <c r="G94" s="30">
        <v>0.12272411768870292</v>
      </c>
      <c r="H94" s="30">
        <v>0.12345417989128334</v>
      </c>
      <c r="I94" s="30">
        <v>0.11838135000317515</v>
      </c>
      <c r="J94" s="30">
        <v>0.11118863858151812</v>
      </c>
      <c r="K94" s="30">
        <v>0.10414368707328575</v>
      </c>
      <c r="L94" s="30">
        <v>0.10309913153115001</v>
      </c>
      <c r="M94" s="30">
        <v>0.10090838064029539</v>
      </c>
      <c r="N94" s="30">
        <v>0.10569308372925464</v>
      </c>
      <c r="O94" s="30">
        <v>0.1034373991126223</v>
      </c>
      <c r="P94" s="30">
        <v>0.10696839356192343</v>
      </c>
      <c r="Q94" s="30">
        <v>0.10416185235362781</v>
      </c>
      <c r="R94" s="30">
        <v>0.10386381272362795</v>
      </c>
      <c r="S94" s="30">
        <v>0.10185524279484717</v>
      </c>
      <c r="T94" s="30">
        <v>9.9021974687664771E-2</v>
      </c>
      <c r="U94" s="30">
        <v>9.5351929495982632E-2</v>
      </c>
      <c r="V94" s="30">
        <v>9.3221450318084251E-2</v>
      </c>
      <c r="W94" s="30">
        <v>8.3439889435534695E-2</v>
      </c>
      <c r="X94" s="30">
        <v>8.335221510116067E-2</v>
      </c>
      <c r="Y94" s="30">
        <v>7.8536672245486272E-2</v>
      </c>
      <c r="Z94" s="30">
        <v>7.5143282975760353E-2</v>
      </c>
      <c r="AA94" s="30">
        <v>7.4181483635932507E-2</v>
      </c>
      <c r="AB94" s="30">
        <v>7.040389458726877E-2</v>
      </c>
      <c r="AC94" s="30">
        <v>6.9116535706991014E-2</v>
      </c>
      <c r="AD94" s="30">
        <v>6.6408690494888789E-2</v>
      </c>
      <c r="AE94" s="30">
        <v>5.2188221869470849E-2</v>
      </c>
    </row>
    <row r="95" spans="1:31" collapsed="1" x14ac:dyDescent="0.35"/>
    <row r="96" spans="1:31" x14ac:dyDescent="0.35">
      <c r="A96" s="18" t="s">
        <v>128</v>
      </c>
      <c r="B96" s="18" t="s">
        <v>129</v>
      </c>
      <c r="C96" s="18" t="s">
        <v>80</v>
      </c>
      <c r="D96" s="18" t="s">
        <v>89</v>
      </c>
      <c r="E96" s="18" t="s">
        <v>90</v>
      </c>
      <c r="F96" s="18" t="s">
        <v>91</v>
      </c>
      <c r="G96" s="18" t="s">
        <v>92</v>
      </c>
      <c r="H96" s="18" t="s">
        <v>93</v>
      </c>
      <c r="I96" s="18" t="s">
        <v>94</v>
      </c>
      <c r="J96" s="18" t="s">
        <v>95</v>
      </c>
      <c r="K96" s="18" t="s">
        <v>96</v>
      </c>
      <c r="L96" s="18" t="s">
        <v>97</v>
      </c>
      <c r="M96" s="18" t="s">
        <v>98</v>
      </c>
      <c r="N96" s="18" t="s">
        <v>99</v>
      </c>
      <c r="O96" s="18" t="s">
        <v>100</v>
      </c>
      <c r="P96" s="18" t="s">
        <v>101</v>
      </c>
      <c r="Q96" s="18" t="s">
        <v>102</v>
      </c>
      <c r="R96" s="18" t="s">
        <v>103</v>
      </c>
      <c r="S96" s="18" t="s">
        <v>104</v>
      </c>
      <c r="T96" s="18" t="s">
        <v>105</v>
      </c>
      <c r="U96" s="18" t="s">
        <v>106</v>
      </c>
      <c r="V96" s="18" t="s">
        <v>107</v>
      </c>
      <c r="W96" s="18" t="s">
        <v>108</v>
      </c>
      <c r="X96" s="18" t="s">
        <v>109</v>
      </c>
      <c r="Y96" s="18" t="s">
        <v>110</v>
      </c>
      <c r="Z96" s="18" t="s">
        <v>111</v>
      </c>
      <c r="AA96" s="18" t="s">
        <v>112</v>
      </c>
      <c r="AB96" s="18" t="s">
        <v>113</v>
      </c>
      <c r="AC96" s="18" t="s">
        <v>114</v>
      </c>
      <c r="AD96" s="18" t="s">
        <v>115</v>
      </c>
      <c r="AE96" s="18" t="s">
        <v>116</v>
      </c>
    </row>
    <row r="97" spans="1:31" x14ac:dyDescent="0.35">
      <c r="A97" s="28" t="s">
        <v>130</v>
      </c>
      <c r="B97" s="28" t="s">
        <v>70</v>
      </c>
      <c r="C97" s="30" t="s">
        <v>169</v>
      </c>
      <c r="D97" s="30" t="s">
        <v>169</v>
      </c>
      <c r="E97" s="30" t="s">
        <v>169</v>
      </c>
      <c r="F97" s="30" t="s">
        <v>169</v>
      </c>
      <c r="G97" s="30" t="s">
        <v>169</v>
      </c>
      <c r="H97" s="30" t="s">
        <v>169</v>
      </c>
      <c r="I97" s="30" t="s">
        <v>169</v>
      </c>
      <c r="J97" s="30" t="s">
        <v>169</v>
      </c>
      <c r="K97" s="30" t="s">
        <v>169</v>
      </c>
      <c r="L97" s="30" t="s">
        <v>169</v>
      </c>
      <c r="M97" s="30" t="s">
        <v>169</v>
      </c>
      <c r="N97" s="30" t="s">
        <v>169</v>
      </c>
      <c r="O97" s="30" t="s">
        <v>169</v>
      </c>
      <c r="P97" s="30" t="s">
        <v>169</v>
      </c>
      <c r="Q97" s="30" t="s">
        <v>169</v>
      </c>
      <c r="R97" s="30" t="s">
        <v>169</v>
      </c>
      <c r="S97" s="30" t="s">
        <v>169</v>
      </c>
      <c r="T97" s="30" t="s">
        <v>169</v>
      </c>
      <c r="U97" s="30" t="s">
        <v>169</v>
      </c>
      <c r="V97" s="30" t="s">
        <v>169</v>
      </c>
      <c r="W97" s="30" t="s">
        <v>169</v>
      </c>
      <c r="X97" s="30" t="s">
        <v>169</v>
      </c>
      <c r="Y97" s="30">
        <v>0.18060520103539845</v>
      </c>
      <c r="Z97" s="30">
        <v>0.18082474455141923</v>
      </c>
      <c r="AA97" s="30">
        <v>0.1793719805971575</v>
      </c>
      <c r="AB97" s="30">
        <v>0.17681997141880063</v>
      </c>
      <c r="AC97" s="30">
        <v>0.17346951845095104</v>
      </c>
      <c r="AD97" s="30">
        <v>0.17714823030993734</v>
      </c>
      <c r="AE97" s="30">
        <v>0.17049067488302772</v>
      </c>
    </row>
    <row r="98" spans="1:31" x14ac:dyDescent="0.35">
      <c r="A98" s="28" t="s">
        <v>130</v>
      </c>
      <c r="B98" s="28" t="s">
        <v>72</v>
      </c>
      <c r="C98" s="30">
        <v>2.8716749293324632E-2</v>
      </c>
      <c r="D98" s="30">
        <v>7.0482012122200455E-2</v>
      </c>
      <c r="E98" s="30">
        <v>7.611692434347235E-2</v>
      </c>
      <c r="F98" s="30">
        <v>0.26722462891338145</v>
      </c>
      <c r="G98" s="30">
        <v>0.24116896983594568</v>
      </c>
      <c r="H98" s="30">
        <v>0.28539894480969608</v>
      </c>
      <c r="I98" s="30">
        <v>0.26660293125818291</v>
      </c>
      <c r="J98" s="30">
        <v>0.28022851059493742</v>
      </c>
      <c r="K98" s="30">
        <v>0.21881550535578673</v>
      </c>
      <c r="L98" s="30">
        <v>0.23809930506047808</v>
      </c>
      <c r="M98" s="30">
        <v>0.30030537734675566</v>
      </c>
      <c r="N98" s="30">
        <v>0.317479714784699</v>
      </c>
      <c r="O98" s="30">
        <v>0.30309934624378998</v>
      </c>
      <c r="P98" s="30">
        <v>0.3116393253889444</v>
      </c>
      <c r="Q98" s="30">
        <v>0.32230143845157894</v>
      </c>
      <c r="R98" s="30">
        <v>0.32070594037138012</v>
      </c>
      <c r="S98" s="30">
        <v>0.31695386572669948</v>
      </c>
      <c r="T98" s="30">
        <v>0.30144671637268672</v>
      </c>
      <c r="U98" s="30">
        <v>0.31242913123046145</v>
      </c>
      <c r="V98" s="30">
        <v>0.29807820025012288</v>
      </c>
      <c r="W98" s="30">
        <v>0.31097776469386651</v>
      </c>
      <c r="X98" s="30">
        <v>0.31861114496652748</v>
      </c>
      <c r="Y98" s="30">
        <v>0.30546585312209512</v>
      </c>
      <c r="Z98" s="30">
        <v>0.33079078235119064</v>
      </c>
      <c r="AA98" s="30">
        <v>0.32767071501844774</v>
      </c>
      <c r="AB98" s="30">
        <v>0.35113126996508565</v>
      </c>
      <c r="AC98" s="30">
        <v>0.32497701331602008</v>
      </c>
      <c r="AD98" s="30">
        <v>0.34243627601546733</v>
      </c>
      <c r="AE98" s="30">
        <v>0.30890481169478268</v>
      </c>
    </row>
    <row r="99" spans="1:31" x14ac:dyDescent="0.35">
      <c r="A99" s="28" t="s">
        <v>130</v>
      </c>
      <c r="B99" s="28" t="s">
        <v>76</v>
      </c>
      <c r="C99" s="30">
        <v>0.12211053017172478</v>
      </c>
      <c r="D99" s="30">
        <v>0.12411979929500913</v>
      </c>
      <c r="E99" s="30">
        <v>0.10649239991254882</v>
      </c>
      <c r="F99" s="30">
        <v>0.10179297064459238</v>
      </c>
      <c r="G99" s="30">
        <v>0.11566938109371054</v>
      </c>
      <c r="H99" s="30">
        <v>0.11792852091556826</v>
      </c>
      <c r="I99" s="30">
        <v>0.11347234702588992</v>
      </c>
      <c r="J99" s="30">
        <v>0.10817414535499413</v>
      </c>
      <c r="K99" s="30">
        <v>0.10073288023683963</v>
      </c>
      <c r="L99" s="30">
        <v>9.7030839402601543E-2</v>
      </c>
      <c r="M99" s="30">
        <v>9.554131939186368E-2</v>
      </c>
      <c r="N99" s="30">
        <v>9.8823793453107711E-2</v>
      </c>
      <c r="O99" s="30">
        <v>9.7828998687049695E-2</v>
      </c>
      <c r="P99" s="30">
        <v>9.8455849444542567E-2</v>
      </c>
      <c r="Q99" s="30">
        <v>9.7339734003835776E-2</v>
      </c>
      <c r="R99" s="30">
        <v>9.770259482928903E-2</v>
      </c>
      <c r="S99" s="30">
        <v>9.6325720202769693E-2</v>
      </c>
      <c r="T99" s="30">
        <v>9.1451236187348808E-2</v>
      </c>
      <c r="U99" s="30">
        <v>9.0087263389569253E-2</v>
      </c>
      <c r="V99" s="30">
        <v>8.5726024475663201E-2</v>
      </c>
      <c r="W99" s="30">
        <v>8.8114761764083782E-2</v>
      </c>
      <c r="X99" s="30">
        <v>8.8588501969748407E-2</v>
      </c>
      <c r="Y99" s="30">
        <v>8.349763631104444E-2</v>
      </c>
      <c r="Z99" s="30">
        <v>7.8773986838315449E-2</v>
      </c>
      <c r="AA99" s="30">
        <v>7.7750415241421733E-2</v>
      </c>
      <c r="AB99" s="30">
        <v>7.6020643455356349E-2</v>
      </c>
      <c r="AC99" s="30">
        <v>7.2200361039404748E-2</v>
      </c>
      <c r="AD99" s="30">
        <v>7.223965364749442E-2</v>
      </c>
      <c r="AE99" s="30">
        <v>5.6261875008445518E-2</v>
      </c>
    </row>
    <row r="101" spans="1:31" x14ac:dyDescent="0.35">
      <c r="A101" s="18" t="s">
        <v>128</v>
      </c>
      <c r="B101" s="18" t="s">
        <v>129</v>
      </c>
      <c r="C101" s="18" t="s">
        <v>80</v>
      </c>
      <c r="D101" s="18" t="s">
        <v>89</v>
      </c>
      <c r="E101" s="18" t="s">
        <v>90</v>
      </c>
      <c r="F101" s="18" t="s">
        <v>91</v>
      </c>
      <c r="G101" s="18" t="s">
        <v>92</v>
      </c>
      <c r="H101" s="18" t="s">
        <v>93</v>
      </c>
      <c r="I101" s="18" t="s">
        <v>94</v>
      </c>
      <c r="J101" s="18" t="s">
        <v>95</v>
      </c>
      <c r="K101" s="18" t="s">
        <v>96</v>
      </c>
      <c r="L101" s="18" t="s">
        <v>97</v>
      </c>
      <c r="M101" s="18" t="s">
        <v>98</v>
      </c>
      <c r="N101" s="18" t="s">
        <v>99</v>
      </c>
      <c r="O101" s="18" t="s">
        <v>100</v>
      </c>
      <c r="P101" s="18" t="s">
        <v>101</v>
      </c>
      <c r="Q101" s="18" t="s">
        <v>102</v>
      </c>
      <c r="R101" s="18" t="s">
        <v>103</v>
      </c>
      <c r="S101" s="18" t="s">
        <v>104</v>
      </c>
      <c r="T101" s="18" t="s">
        <v>105</v>
      </c>
      <c r="U101" s="18" t="s">
        <v>106</v>
      </c>
      <c r="V101" s="18" t="s">
        <v>107</v>
      </c>
      <c r="W101" s="18" t="s">
        <v>108</v>
      </c>
      <c r="X101" s="18" t="s">
        <v>109</v>
      </c>
      <c r="Y101" s="18" t="s">
        <v>110</v>
      </c>
      <c r="Z101" s="18" t="s">
        <v>111</v>
      </c>
      <c r="AA101" s="18" t="s">
        <v>112</v>
      </c>
      <c r="AB101" s="18" t="s">
        <v>113</v>
      </c>
      <c r="AC101" s="18" t="s">
        <v>114</v>
      </c>
      <c r="AD101" s="18" t="s">
        <v>115</v>
      </c>
      <c r="AE101" s="18" t="s">
        <v>116</v>
      </c>
    </row>
    <row r="102" spans="1:31" x14ac:dyDescent="0.35">
      <c r="A102" s="28" t="s">
        <v>131</v>
      </c>
      <c r="B102" s="28" t="s">
        <v>70</v>
      </c>
      <c r="C102" s="30" t="s">
        <v>169</v>
      </c>
      <c r="D102" s="30">
        <v>0.20702295727168951</v>
      </c>
      <c r="E102" s="30">
        <v>0.20182932765785391</v>
      </c>
      <c r="F102" s="30">
        <v>0.22320734995635841</v>
      </c>
      <c r="G102" s="30">
        <v>0.24854238183641553</v>
      </c>
      <c r="H102" s="30">
        <v>0.24859004205344748</v>
      </c>
      <c r="I102" s="30">
        <v>0.24234738448610157</v>
      </c>
      <c r="J102" s="30">
        <v>0.23943330813382421</v>
      </c>
      <c r="K102" s="30">
        <v>0.22740611451158674</v>
      </c>
      <c r="L102" s="30">
        <v>0.22816629951875003</v>
      </c>
      <c r="M102" s="30">
        <v>0.22397949914708901</v>
      </c>
      <c r="N102" s="30">
        <v>0.22627744750530826</v>
      </c>
      <c r="O102" s="30">
        <v>0.22563775730593608</v>
      </c>
      <c r="P102" s="30">
        <v>0.23466428771775111</v>
      </c>
      <c r="Q102" s="30">
        <v>0.2282413680836187</v>
      </c>
      <c r="R102" s="30">
        <v>0.22766587283578713</v>
      </c>
      <c r="S102" s="30">
        <v>0.19951436022936808</v>
      </c>
      <c r="T102" s="30">
        <v>0.19834497784508981</v>
      </c>
      <c r="U102" s="30">
        <v>0.19871855032807112</v>
      </c>
      <c r="V102" s="30">
        <v>0.20174561265150351</v>
      </c>
      <c r="W102" s="30">
        <v>0.1820425048075584</v>
      </c>
      <c r="X102" s="30">
        <v>0.17852936257337143</v>
      </c>
      <c r="Y102" s="30">
        <v>0.18076945909343342</v>
      </c>
      <c r="Z102" s="30">
        <v>0.17293821042689619</v>
      </c>
      <c r="AA102" s="30">
        <v>0.17215471398283794</v>
      </c>
      <c r="AB102" s="30">
        <v>0.1650577167822061</v>
      </c>
      <c r="AC102" s="30">
        <v>0.16844076769111813</v>
      </c>
      <c r="AD102" s="30">
        <v>0.16655763224140538</v>
      </c>
      <c r="AE102" s="30">
        <v>0.16436664766515424</v>
      </c>
    </row>
    <row r="103" spans="1:31" x14ac:dyDescent="0.35">
      <c r="A103" s="28" t="s">
        <v>131</v>
      </c>
      <c r="B103" s="28" t="s">
        <v>72</v>
      </c>
      <c r="C103" s="30">
        <v>1.3404547106513839E-2</v>
      </c>
      <c r="D103" s="30">
        <v>3.8046135029354208E-2</v>
      </c>
      <c r="E103" s="30">
        <v>4.3229322303188426E-2</v>
      </c>
      <c r="F103" s="30">
        <v>0.12845074824338132</v>
      </c>
      <c r="G103" s="30">
        <v>0.18500467222977146</v>
      </c>
      <c r="H103" s="30">
        <v>0.19727687630711724</v>
      </c>
      <c r="I103" s="30">
        <v>0.15409556981604114</v>
      </c>
      <c r="J103" s="30">
        <v>0.22361731398385495</v>
      </c>
      <c r="K103" s="30">
        <v>0.13002677395705525</v>
      </c>
      <c r="L103" s="30">
        <v>0.14454373913243873</v>
      </c>
      <c r="M103" s="30">
        <v>0.15385268353016401</v>
      </c>
      <c r="N103" s="30">
        <v>0.21187668891908024</v>
      </c>
      <c r="O103" s="30">
        <v>0.17649178990937003</v>
      </c>
      <c r="P103" s="30">
        <v>0.21406831186451869</v>
      </c>
      <c r="Q103" s="30">
        <v>0.19580891156117419</v>
      </c>
      <c r="R103" s="30">
        <v>0.1902057314439311</v>
      </c>
      <c r="S103" s="30">
        <v>0.21895716314352132</v>
      </c>
      <c r="T103" s="30">
        <v>0.21568335869940231</v>
      </c>
      <c r="U103" s="30">
        <v>0.20799879556582682</v>
      </c>
      <c r="V103" s="30">
        <v>0.19032457503582545</v>
      </c>
      <c r="W103" s="30">
        <v>0.19616870036493966</v>
      </c>
      <c r="X103" s="30">
        <v>0.25084742154641076</v>
      </c>
      <c r="Y103" s="30">
        <v>0.23427534065993627</v>
      </c>
      <c r="Z103" s="30">
        <v>0.22046400818415235</v>
      </c>
      <c r="AA103" s="30">
        <v>0.24423538148192325</v>
      </c>
      <c r="AB103" s="30">
        <v>0.23749889912147198</v>
      </c>
      <c r="AC103" s="30">
        <v>0.24805105986357032</v>
      </c>
      <c r="AD103" s="30">
        <v>0.24347039242298013</v>
      </c>
      <c r="AE103" s="30">
        <v>0.20447394825400089</v>
      </c>
    </row>
    <row r="104" spans="1:31" x14ac:dyDescent="0.35">
      <c r="A104" s="28" t="s">
        <v>131</v>
      </c>
      <c r="B104" s="28" t="s">
        <v>76</v>
      </c>
      <c r="C104" s="30">
        <v>9.6716230011833645E-2</v>
      </c>
      <c r="D104" s="30">
        <v>0.10445549998633058</v>
      </c>
      <c r="E104" s="30">
        <v>9.5143712016970861E-2</v>
      </c>
      <c r="F104" s="30">
        <v>0.1074671042376223</v>
      </c>
      <c r="G104" s="30">
        <v>0.12841206653133155</v>
      </c>
      <c r="H104" s="30">
        <v>0.12582568365560454</v>
      </c>
      <c r="I104" s="30">
        <v>0.12296292472513833</v>
      </c>
      <c r="J104" s="30">
        <v>0.118119276832117</v>
      </c>
      <c r="K104" s="30">
        <v>0.10763426618949321</v>
      </c>
      <c r="L104" s="30">
        <v>0.10551304320644941</v>
      </c>
      <c r="M104" s="30">
        <v>0.10669904049561986</v>
      </c>
      <c r="N104" s="30">
        <v>0.10752964004059816</v>
      </c>
      <c r="O104" s="30">
        <v>0.10578296137838657</v>
      </c>
      <c r="P104" s="30">
        <v>0.11230080148812215</v>
      </c>
      <c r="Q104" s="30">
        <v>0.10534613461879173</v>
      </c>
      <c r="R104" s="30">
        <v>0.10548032191823559</v>
      </c>
      <c r="S104" s="30">
        <v>9.6048790007834173E-2</v>
      </c>
      <c r="T104" s="30">
        <v>9.2140610064160161E-2</v>
      </c>
      <c r="U104" s="30">
        <v>9.2381993436664242E-2</v>
      </c>
      <c r="V104" s="30">
        <v>9.3288184585576375E-2</v>
      </c>
      <c r="W104" s="30">
        <v>7.6144212132070885E-2</v>
      </c>
      <c r="X104" s="30">
        <v>7.4915844090784986E-2</v>
      </c>
      <c r="Y104" s="30">
        <v>7.3827866494873745E-2</v>
      </c>
      <c r="Z104" s="30">
        <v>7.0354573416346503E-2</v>
      </c>
      <c r="AA104" s="30">
        <v>6.9969178140640284E-2</v>
      </c>
      <c r="AB104" s="30">
        <v>6.1589860697222568E-2</v>
      </c>
      <c r="AC104" s="30">
        <v>6.4166347642824445E-2</v>
      </c>
      <c r="AD104" s="30">
        <v>6.2317595876837752E-2</v>
      </c>
      <c r="AE104" s="30">
        <v>4.1514695882166927E-2</v>
      </c>
    </row>
    <row r="106" spans="1:31" x14ac:dyDescent="0.35">
      <c r="A106" s="18" t="s">
        <v>128</v>
      </c>
      <c r="B106" s="18" t="s">
        <v>129</v>
      </c>
      <c r="C106" s="18" t="s">
        <v>80</v>
      </c>
      <c r="D106" s="18" t="s">
        <v>89</v>
      </c>
      <c r="E106" s="18" t="s">
        <v>90</v>
      </c>
      <c r="F106" s="18" t="s">
        <v>91</v>
      </c>
      <c r="G106" s="18" t="s">
        <v>92</v>
      </c>
      <c r="H106" s="18" t="s">
        <v>93</v>
      </c>
      <c r="I106" s="18" t="s">
        <v>94</v>
      </c>
      <c r="J106" s="18" t="s">
        <v>95</v>
      </c>
      <c r="K106" s="18" t="s">
        <v>96</v>
      </c>
      <c r="L106" s="18" t="s">
        <v>97</v>
      </c>
      <c r="M106" s="18" t="s">
        <v>98</v>
      </c>
      <c r="N106" s="18" t="s">
        <v>99</v>
      </c>
      <c r="O106" s="18" t="s">
        <v>100</v>
      </c>
      <c r="P106" s="18" t="s">
        <v>101</v>
      </c>
      <c r="Q106" s="18" t="s">
        <v>102</v>
      </c>
      <c r="R106" s="18" t="s">
        <v>103</v>
      </c>
      <c r="S106" s="18" t="s">
        <v>104</v>
      </c>
      <c r="T106" s="18" t="s">
        <v>105</v>
      </c>
      <c r="U106" s="18" t="s">
        <v>106</v>
      </c>
      <c r="V106" s="18" t="s">
        <v>107</v>
      </c>
      <c r="W106" s="18" t="s">
        <v>108</v>
      </c>
      <c r="X106" s="18" t="s">
        <v>109</v>
      </c>
      <c r="Y106" s="18" t="s">
        <v>110</v>
      </c>
      <c r="Z106" s="18" t="s">
        <v>111</v>
      </c>
      <c r="AA106" s="18" t="s">
        <v>112</v>
      </c>
      <c r="AB106" s="18" t="s">
        <v>113</v>
      </c>
      <c r="AC106" s="18" t="s">
        <v>114</v>
      </c>
      <c r="AD106" s="18" t="s">
        <v>115</v>
      </c>
      <c r="AE106" s="18" t="s">
        <v>116</v>
      </c>
    </row>
    <row r="107" spans="1:31" x14ac:dyDescent="0.35">
      <c r="A107" s="28" t="s">
        <v>132</v>
      </c>
      <c r="B107" s="28" t="s">
        <v>70</v>
      </c>
      <c r="C107" s="30">
        <v>0.15512074307942852</v>
      </c>
      <c r="D107" s="30">
        <v>4.3682090709508722E-2</v>
      </c>
      <c r="E107" s="30">
        <v>4.7294230529366252E-2</v>
      </c>
      <c r="F107" s="30">
        <v>7.7973763692190348E-2</v>
      </c>
      <c r="G107" s="30">
        <v>7.6743272001381327E-2</v>
      </c>
      <c r="H107" s="30">
        <v>8.0096273941647991E-2</v>
      </c>
      <c r="I107" s="30">
        <v>7.8001736303934824E-2</v>
      </c>
      <c r="J107" s="30">
        <v>7.1288396376085403E-2</v>
      </c>
      <c r="K107" s="30">
        <v>6.8704158740456781E-2</v>
      </c>
      <c r="L107" s="30">
        <v>6.9310734839162766E-2</v>
      </c>
      <c r="M107" s="30">
        <v>6.6479988814789961E-2</v>
      </c>
      <c r="N107" s="30">
        <v>7.2178335642752875E-2</v>
      </c>
      <c r="O107" s="30">
        <v>6.6919332301128731E-2</v>
      </c>
      <c r="P107" s="30">
        <v>6.8760781020853312E-2</v>
      </c>
      <c r="Q107" s="30">
        <v>7.006771775181185E-2</v>
      </c>
      <c r="R107" s="30">
        <v>7.0445920014965038E-2</v>
      </c>
      <c r="S107" s="30">
        <v>6.8748831363363294E-2</v>
      </c>
      <c r="T107" s="30">
        <v>6.7758851500766992E-2</v>
      </c>
      <c r="U107" s="30">
        <v>6.7560762934833735E-2</v>
      </c>
      <c r="V107" s="30">
        <v>6.74653818279706E-2</v>
      </c>
      <c r="W107" s="30">
        <v>0.11992846029729967</v>
      </c>
      <c r="X107" s="30">
        <v>0.18596959377438163</v>
      </c>
      <c r="Y107" s="30">
        <v>0.17766407243315632</v>
      </c>
      <c r="Z107" s="30">
        <v>0.18482178552185116</v>
      </c>
      <c r="AA107" s="30">
        <v>0.18151580170301229</v>
      </c>
      <c r="AB107" s="30">
        <v>0.17206764987579587</v>
      </c>
      <c r="AC107" s="30">
        <v>0.16881188442606812</v>
      </c>
      <c r="AD107" s="30">
        <v>0.16014888336163044</v>
      </c>
      <c r="AE107" s="30">
        <v>0.15068166931434926</v>
      </c>
    </row>
    <row r="108" spans="1:31" x14ac:dyDescent="0.35">
      <c r="A108" s="28" t="s">
        <v>132</v>
      </c>
      <c r="B108" s="28" t="s">
        <v>72</v>
      </c>
      <c r="C108" s="30" t="s">
        <v>169</v>
      </c>
      <c r="D108" s="30" t="s">
        <v>169</v>
      </c>
      <c r="E108" s="30" t="s">
        <v>169</v>
      </c>
      <c r="F108" s="30" t="s">
        <v>169</v>
      </c>
      <c r="G108" s="30" t="s">
        <v>169</v>
      </c>
      <c r="H108" s="30" t="s">
        <v>169</v>
      </c>
      <c r="I108" s="30" t="s">
        <v>169</v>
      </c>
      <c r="J108" s="30" t="s">
        <v>169</v>
      </c>
      <c r="K108" s="30" t="s">
        <v>169</v>
      </c>
      <c r="L108" s="30" t="s">
        <v>169</v>
      </c>
      <c r="M108" s="30" t="s">
        <v>169</v>
      </c>
      <c r="N108" s="30" t="s">
        <v>169</v>
      </c>
      <c r="O108" s="30" t="s">
        <v>169</v>
      </c>
      <c r="P108" s="30" t="s">
        <v>169</v>
      </c>
      <c r="Q108" s="30" t="s">
        <v>169</v>
      </c>
      <c r="R108" s="30" t="s">
        <v>169</v>
      </c>
      <c r="S108" s="30" t="s">
        <v>169</v>
      </c>
      <c r="T108" s="30" t="s">
        <v>169</v>
      </c>
      <c r="U108" s="30">
        <v>0.39856399283759814</v>
      </c>
      <c r="V108" s="30">
        <v>0.37888642915604098</v>
      </c>
      <c r="W108" s="30">
        <v>0.37357065153476865</v>
      </c>
      <c r="X108" s="30">
        <v>0.36334945156475112</v>
      </c>
      <c r="Y108" s="30">
        <v>0.33352006632077569</v>
      </c>
      <c r="Z108" s="30">
        <v>0.34828207737201844</v>
      </c>
      <c r="AA108" s="30">
        <v>0.34565110297526158</v>
      </c>
      <c r="AB108" s="30">
        <v>0.33348884386077043</v>
      </c>
      <c r="AC108" s="30">
        <v>0.33132752887307981</v>
      </c>
      <c r="AD108" s="30">
        <v>0.31290847983987841</v>
      </c>
      <c r="AE108" s="30">
        <v>0.28663831426763964</v>
      </c>
    </row>
    <row r="109" spans="1:31" x14ac:dyDescent="0.35">
      <c r="A109" s="28" t="s">
        <v>132</v>
      </c>
      <c r="B109" s="28" t="s">
        <v>76</v>
      </c>
      <c r="C109" s="30">
        <v>5.683741601559026E-2</v>
      </c>
      <c r="D109" s="30">
        <v>7.3301394522910956E-2</v>
      </c>
      <c r="E109" s="30">
        <v>7.815927448575867E-2</v>
      </c>
      <c r="F109" s="30">
        <v>0.12952567046120639</v>
      </c>
      <c r="G109" s="30">
        <v>0.13584077611835008</v>
      </c>
      <c r="H109" s="30">
        <v>0.13596749520433365</v>
      </c>
      <c r="I109" s="30">
        <v>0.12927125897591871</v>
      </c>
      <c r="J109" s="30">
        <v>0.11586071292035441</v>
      </c>
      <c r="K109" s="30">
        <v>0.1098324617041584</v>
      </c>
      <c r="L109" s="30">
        <v>0.11061495718823018</v>
      </c>
      <c r="M109" s="30">
        <v>0.10530975815064056</v>
      </c>
      <c r="N109" s="30">
        <v>0.11536902091343322</v>
      </c>
      <c r="O109" s="30">
        <v>0.11074168622827665</v>
      </c>
      <c r="P109" s="30">
        <v>0.11626220460640664</v>
      </c>
      <c r="Q109" s="30">
        <v>0.11314670631978779</v>
      </c>
      <c r="R109" s="30">
        <v>0.11055531645118169</v>
      </c>
      <c r="S109" s="30">
        <v>0.11022488713969114</v>
      </c>
      <c r="T109" s="30">
        <v>0.10940443106678843</v>
      </c>
      <c r="U109" s="30">
        <v>0.10651816847724913</v>
      </c>
      <c r="V109" s="30">
        <v>0.10558077719795197</v>
      </c>
      <c r="W109" s="30">
        <v>8.5716477518722578E-2</v>
      </c>
      <c r="X109" s="30">
        <v>8.5298905522574825E-2</v>
      </c>
      <c r="Y109" s="30">
        <v>7.8208263332954178E-2</v>
      </c>
      <c r="Z109" s="30">
        <v>7.6387620755521302E-2</v>
      </c>
      <c r="AA109" s="30">
        <v>7.3837236623141109E-2</v>
      </c>
      <c r="AB109" s="30">
        <v>7.0160028716342984E-2</v>
      </c>
      <c r="AC109" s="30">
        <v>6.8522130716372587E-2</v>
      </c>
      <c r="AD109" s="30">
        <v>6.1562943151242409E-2</v>
      </c>
      <c r="AE109" s="30">
        <v>5.2123078667646226E-2</v>
      </c>
    </row>
    <row r="111" spans="1:31" x14ac:dyDescent="0.35">
      <c r="A111" s="18" t="s">
        <v>128</v>
      </c>
      <c r="B111" s="18" t="s">
        <v>129</v>
      </c>
      <c r="C111" s="18" t="s">
        <v>80</v>
      </c>
      <c r="D111" s="18" t="s">
        <v>89</v>
      </c>
      <c r="E111" s="18" t="s">
        <v>90</v>
      </c>
      <c r="F111" s="18" t="s">
        <v>91</v>
      </c>
      <c r="G111" s="18" t="s">
        <v>92</v>
      </c>
      <c r="H111" s="18" t="s">
        <v>93</v>
      </c>
      <c r="I111" s="18" t="s">
        <v>94</v>
      </c>
      <c r="J111" s="18" t="s">
        <v>95</v>
      </c>
      <c r="K111" s="18" t="s">
        <v>96</v>
      </c>
      <c r="L111" s="18" t="s">
        <v>97</v>
      </c>
      <c r="M111" s="18" t="s">
        <v>98</v>
      </c>
      <c r="N111" s="18" t="s">
        <v>99</v>
      </c>
      <c r="O111" s="18" t="s">
        <v>100</v>
      </c>
      <c r="P111" s="18" t="s">
        <v>101</v>
      </c>
      <c r="Q111" s="18" t="s">
        <v>102</v>
      </c>
      <c r="R111" s="18" t="s">
        <v>103</v>
      </c>
      <c r="S111" s="18" t="s">
        <v>104</v>
      </c>
      <c r="T111" s="18" t="s">
        <v>105</v>
      </c>
      <c r="U111" s="18" t="s">
        <v>106</v>
      </c>
      <c r="V111" s="18" t="s">
        <v>107</v>
      </c>
      <c r="W111" s="18" t="s">
        <v>108</v>
      </c>
      <c r="X111" s="18" t="s">
        <v>109</v>
      </c>
      <c r="Y111" s="18" t="s">
        <v>110</v>
      </c>
      <c r="Z111" s="18" t="s">
        <v>111</v>
      </c>
      <c r="AA111" s="18" t="s">
        <v>112</v>
      </c>
      <c r="AB111" s="18" t="s">
        <v>113</v>
      </c>
      <c r="AC111" s="18" t="s">
        <v>114</v>
      </c>
      <c r="AD111" s="18" t="s">
        <v>115</v>
      </c>
      <c r="AE111" s="18" t="s">
        <v>116</v>
      </c>
    </row>
    <row r="112" spans="1:31" x14ac:dyDescent="0.35">
      <c r="A112" s="28" t="s">
        <v>133</v>
      </c>
      <c r="B112" s="28" t="s">
        <v>70</v>
      </c>
      <c r="C112" s="30">
        <v>5.8306179640724466E-2</v>
      </c>
      <c r="D112" s="30">
        <v>5.5423350258514248E-2</v>
      </c>
      <c r="E112" s="30">
        <v>7.172005348651464E-2</v>
      </c>
      <c r="F112" s="30">
        <v>7.8965413099337342E-2</v>
      </c>
      <c r="G112" s="30">
        <v>8.0510541765304033E-2</v>
      </c>
      <c r="H112" s="30">
        <v>8.4626691964073894E-2</v>
      </c>
      <c r="I112" s="30">
        <v>8.0376732590628136E-2</v>
      </c>
      <c r="J112" s="30">
        <v>7.591303924572998E-2</v>
      </c>
      <c r="K112" s="30">
        <v>6.8096739524640779E-2</v>
      </c>
      <c r="L112" s="30">
        <v>8.0730284526233528E-2</v>
      </c>
      <c r="M112" s="30">
        <v>7.8066031884566206E-2</v>
      </c>
      <c r="N112" s="30">
        <v>8.16210063672929E-2</v>
      </c>
      <c r="O112" s="30">
        <v>8.0268219433600713E-2</v>
      </c>
      <c r="P112" s="30">
        <v>7.6249509346118724E-2</v>
      </c>
      <c r="Q112" s="30">
        <v>7.5552053096312785E-2</v>
      </c>
      <c r="R112" s="30">
        <v>7.7153574326347035E-2</v>
      </c>
      <c r="S112" s="30">
        <v>7.9268228639063174E-2</v>
      </c>
      <c r="T112" s="30">
        <v>7.7890354881887364E-2</v>
      </c>
      <c r="U112" s="30">
        <v>0.14335099079674074</v>
      </c>
      <c r="V112" s="30">
        <v>0.13993216978866435</v>
      </c>
      <c r="W112" s="30">
        <v>0.15424419746157222</v>
      </c>
      <c r="X112" s="30">
        <v>0.15374178497554383</v>
      </c>
      <c r="Y112" s="30">
        <v>0.15261458304039291</v>
      </c>
      <c r="Z112" s="30">
        <v>0.15492861221668888</v>
      </c>
      <c r="AA112" s="30">
        <v>0.15646159440806245</v>
      </c>
      <c r="AB112" s="30">
        <v>0.1512052303591174</v>
      </c>
      <c r="AC112" s="30">
        <v>0.15192493879280788</v>
      </c>
      <c r="AD112" s="30">
        <v>0.14897374963639845</v>
      </c>
      <c r="AE112" s="30">
        <v>0.13809349205827473</v>
      </c>
    </row>
    <row r="113" spans="1:31" x14ac:dyDescent="0.35">
      <c r="A113" s="28" t="s">
        <v>133</v>
      </c>
      <c r="B113" s="28" t="s">
        <v>72</v>
      </c>
      <c r="C113" s="30" t="s">
        <v>169</v>
      </c>
      <c r="D113" s="30" t="s">
        <v>169</v>
      </c>
      <c r="E113" s="30" t="s">
        <v>169</v>
      </c>
      <c r="F113" s="30" t="s">
        <v>169</v>
      </c>
      <c r="G113" s="30" t="s">
        <v>169</v>
      </c>
      <c r="H113" s="30" t="s">
        <v>169</v>
      </c>
      <c r="I113" s="30" t="s">
        <v>169</v>
      </c>
      <c r="J113" s="30" t="s">
        <v>169</v>
      </c>
      <c r="K113" s="30" t="s">
        <v>169</v>
      </c>
      <c r="L113" s="30" t="s">
        <v>169</v>
      </c>
      <c r="M113" s="30" t="s">
        <v>169</v>
      </c>
      <c r="N113" s="30" t="s">
        <v>169</v>
      </c>
      <c r="O113" s="30" t="s">
        <v>169</v>
      </c>
      <c r="P113" s="30" t="s">
        <v>169</v>
      </c>
      <c r="Q113" s="30" t="s">
        <v>169</v>
      </c>
      <c r="R113" s="30" t="s">
        <v>169</v>
      </c>
      <c r="S113" s="30" t="s">
        <v>169</v>
      </c>
      <c r="T113" s="30" t="s">
        <v>169</v>
      </c>
      <c r="U113" s="30" t="s">
        <v>169</v>
      </c>
      <c r="V113" s="30" t="s">
        <v>169</v>
      </c>
      <c r="W113" s="30" t="s">
        <v>169</v>
      </c>
      <c r="X113" s="30" t="s">
        <v>169</v>
      </c>
      <c r="Y113" s="30" t="s">
        <v>169</v>
      </c>
      <c r="Z113" s="30" t="s">
        <v>169</v>
      </c>
      <c r="AA113" s="30" t="s">
        <v>169</v>
      </c>
      <c r="AB113" s="30" t="s">
        <v>169</v>
      </c>
      <c r="AC113" s="30" t="s">
        <v>169</v>
      </c>
      <c r="AD113" s="30" t="s">
        <v>169</v>
      </c>
      <c r="AE113" s="30" t="s">
        <v>169</v>
      </c>
    </row>
    <row r="114" spans="1:31" x14ac:dyDescent="0.35">
      <c r="A114" s="28" t="s">
        <v>133</v>
      </c>
      <c r="B114" s="28" t="s">
        <v>76</v>
      </c>
      <c r="C114" s="30">
        <v>0.10250235305172256</v>
      </c>
      <c r="D114" s="30">
        <v>9.513676660295993E-2</v>
      </c>
      <c r="E114" s="30">
        <v>0.11893940974229969</v>
      </c>
      <c r="F114" s="30">
        <v>0.12236862200525411</v>
      </c>
      <c r="G114" s="30">
        <v>0.12745770614835386</v>
      </c>
      <c r="H114" s="30">
        <v>0.12813243987460501</v>
      </c>
      <c r="I114" s="30">
        <v>0.12037158060716263</v>
      </c>
      <c r="J114" s="30">
        <v>0.11389885936369593</v>
      </c>
      <c r="K114" s="30">
        <v>0.10383518148422829</v>
      </c>
      <c r="L114" s="30">
        <v>0.10524699945700156</v>
      </c>
      <c r="M114" s="30">
        <v>0.10106654055566403</v>
      </c>
      <c r="N114" s="30">
        <v>0.10533142105963371</v>
      </c>
      <c r="O114" s="30">
        <v>0.10178005916579971</v>
      </c>
      <c r="P114" s="30">
        <v>0.10539865524254953</v>
      </c>
      <c r="Q114" s="30">
        <v>0.10185440684896066</v>
      </c>
      <c r="R114" s="30">
        <v>0.10398808944439156</v>
      </c>
      <c r="S114" s="30">
        <v>0.10751460410863499</v>
      </c>
      <c r="T114" s="30">
        <v>0.10593513670650964</v>
      </c>
      <c r="U114" s="30">
        <v>8.9413102922508106E-2</v>
      </c>
      <c r="V114" s="30">
        <v>8.8305828561820301E-2</v>
      </c>
      <c r="W114" s="30">
        <v>7.3402570652900956E-2</v>
      </c>
      <c r="X114" s="30">
        <v>7.4198645214921782E-2</v>
      </c>
      <c r="Y114" s="30">
        <v>7.1941560550619649E-2</v>
      </c>
      <c r="Z114" s="30">
        <v>6.7879197913152903E-2</v>
      </c>
      <c r="AA114" s="30">
        <v>6.8691769611271089E-2</v>
      </c>
      <c r="AB114" s="30">
        <v>6.5103347533651282E-2</v>
      </c>
      <c r="AC114" s="30">
        <v>6.5821879360267302E-2</v>
      </c>
      <c r="AD114" s="30">
        <v>6.4563967765875294E-2</v>
      </c>
      <c r="AE114" s="30">
        <v>5.1490795524131355E-2</v>
      </c>
    </row>
    <row r="116" spans="1:31" x14ac:dyDescent="0.35">
      <c r="A116" s="18" t="s">
        <v>128</v>
      </c>
      <c r="B116" s="18" t="s">
        <v>129</v>
      </c>
      <c r="C116" s="18" t="s">
        <v>80</v>
      </c>
      <c r="D116" s="18" t="s">
        <v>89</v>
      </c>
      <c r="E116" s="18" t="s">
        <v>90</v>
      </c>
      <c r="F116" s="18" t="s">
        <v>91</v>
      </c>
      <c r="G116" s="18" t="s">
        <v>92</v>
      </c>
      <c r="H116" s="18" t="s">
        <v>93</v>
      </c>
      <c r="I116" s="18" t="s">
        <v>94</v>
      </c>
      <c r="J116" s="18" t="s">
        <v>95</v>
      </c>
      <c r="K116" s="18" t="s">
        <v>96</v>
      </c>
      <c r="L116" s="18" t="s">
        <v>97</v>
      </c>
      <c r="M116" s="18" t="s">
        <v>98</v>
      </c>
      <c r="N116" s="18" t="s">
        <v>99</v>
      </c>
      <c r="O116" s="18" t="s">
        <v>100</v>
      </c>
      <c r="P116" s="18" t="s">
        <v>101</v>
      </c>
      <c r="Q116" s="18" t="s">
        <v>102</v>
      </c>
      <c r="R116" s="18" t="s">
        <v>103</v>
      </c>
      <c r="S116" s="18" t="s">
        <v>104</v>
      </c>
      <c r="T116" s="18" t="s">
        <v>105</v>
      </c>
      <c r="U116" s="18" t="s">
        <v>106</v>
      </c>
      <c r="V116" s="18" t="s">
        <v>107</v>
      </c>
      <c r="W116" s="18" t="s">
        <v>108</v>
      </c>
      <c r="X116" s="18" t="s">
        <v>109</v>
      </c>
      <c r="Y116" s="18" t="s">
        <v>110</v>
      </c>
      <c r="Z116" s="18" t="s">
        <v>111</v>
      </c>
      <c r="AA116" s="18" t="s">
        <v>112</v>
      </c>
      <c r="AB116" s="18" t="s">
        <v>113</v>
      </c>
      <c r="AC116" s="18" t="s">
        <v>114</v>
      </c>
      <c r="AD116" s="18" t="s">
        <v>115</v>
      </c>
      <c r="AE116" s="18" t="s">
        <v>116</v>
      </c>
    </row>
    <row r="117" spans="1:31" x14ac:dyDescent="0.35">
      <c r="A117" s="28" t="s">
        <v>134</v>
      </c>
      <c r="B117" s="28" t="s">
        <v>70</v>
      </c>
      <c r="C117" s="30" t="s">
        <v>169</v>
      </c>
      <c r="D117" s="30" t="s">
        <v>169</v>
      </c>
      <c r="E117" s="30" t="s">
        <v>169</v>
      </c>
      <c r="F117" s="30" t="s">
        <v>169</v>
      </c>
      <c r="G117" s="30" t="s">
        <v>169</v>
      </c>
      <c r="H117" s="30" t="s">
        <v>169</v>
      </c>
      <c r="I117" s="30" t="s">
        <v>169</v>
      </c>
      <c r="J117" s="30" t="s">
        <v>169</v>
      </c>
      <c r="K117" s="30" t="s">
        <v>169</v>
      </c>
      <c r="L117" s="30" t="s">
        <v>169</v>
      </c>
      <c r="M117" s="30" t="s">
        <v>169</v>
      </c>
      <c r="N117" s="30" t="s">
        <v>169</v>
      </c>
      <c r="O117" s="30" t="s">
        <v>169</v>
      </c>
      <c r="P117" s="30" t="s">
        <v>169</v>
      </c>
      <c r="Q117" s="30" t="s">
        <v>169</v>
      </c>
      <c r="R117" s="30" t="s">
        <v>169</v>
      </c>
      <c r="S117" s="30" t="s">
        <v>169</v>
      </c>
      <c r="T117" s="30" t="s">
        <v>169</v>
      </c>
      <c r="U117" s="30" t="s">
        <v>169</v>
      </c>
      <c r="V117" s="30" t="s">
        <v>169</v>
      </c>
      <c r="W117" s="30" t="s">
        <v>169</v>
      </c>
      <c r="X117" s="30" t="s">
        <v>169</v>
      </c>
      <c r="Y117" s="30" t="s">
        <v>169</v>
      </c>
      <c r="Z117" s="30" t="s">
        <v>169</v>
      </c>
      <c r="AA117" s="30" t="s">
        <v>169</v>
      </c>
      <c r="AB117" s="30" t="s">
        <v>169</v>
      </c>
      <c r="AC117" s="30" t="s">
        <v>169</v>
      </c>
      <c r="AD117" s="30" t="s">
        <v>169</v>
      </c>
      <c r="AE117" s="30" t="s">
        <v>169</v>
      </c>
    </row>
    <row r="118" spans="1:31" x14ac:dyDescent="0.35">
      <c r="A118" s="28" t="s">
        <v>134</v>
      </c>
      <c r="B118" s="28" t="s">
        <v>72</v>
      </c>
      <c r="C118" s="30" t="s">
        <v>169</v>
      </c>
      <c r="D118" s="30" t="s">
        <v>169</v>
      </c>
      <c r="E118" s="30" t="s">
        <v>169</v>
      </c>
      <c r="F118" s="30" t="s">
        <v>169</v>
      </c>
      <c r="G118" s="30" t="s">
        <v>169</v>
      </c>
      <c r="H118" s="30" t="s">
        <v>169</v>
      </c>
      <c r="I118" s="30" t="s">
        <v>169</v>
      </c>
      <c r="J118" s="30" t="s">
        <v>169</v>
      </c>
      <c r="K118" s="30" t="s">
        <v>169</v>
      </c>
      <c r="L118" s="30" t="s">
        <v>169</v>
      </c>
      <c r="M118" s="30" t="s">
        <v>169</v>
      </c>
      <c r="N118" s="30" t="s">
        <v>169</v>
      </c>
      <c r="O118" s="30" t="s">
        <v>169</v>
      </c>
      <c r="P118" s="30" t="s">
        <v>169</v>
      </c>
      <c r="Q118" s="30" t="s">
        <v>169</v>
      </c>
      <c r="R118" s="30" t="s">
        <v>169</v>
      </c>
      <c r="S118" s="30" t="s">
        <v>169</v>
      </c>
      <c r="T118" s="30">
        <v>0.38327618961772603</v>
      </c>
      <c r="U118" s="30">
        <v>0.36974788272244813</v>
      </c>
      <c r="V118" s="30">
        <v>0.38489159674575518</v>
      </c>
      <c r="W118" s="30">
        <v>0.38622071690377874</v>
      </c>
      <c r="X118" s="30">
        <v>0.38930655817359383</v>
      </c>
      <c r="Y118" s="30">
        <v>0.36440593099861629</v>
      </c>
      <c r="Z118" s="30">
        <v>0.38331001230238843</v>
      </c>
      <c r="AA118" s="30">
        <v>0.39043385163072275</v>
      </c>
      <c r="AB118" s="30">
        <v>0.36671816956755243</v>
      </c>
      <c r="AC118" s="30">
        <v>0.38718903999495968</v>
      </c>
      <c r="AD118" s="30">
        <v>0.36208721490310447</v>
      </c>
      <c r="AE118" s="30">
        <v>0.33965186711385204</v>
      </c>
    </row>
    <row r="119" spans="1:31" x14ac:dyDescent="0.35">
      <c r="A119" s="28" t="s">
        <v>134</v>
      </c>
      <c r="B119" s="28" t="s">
        <v>76</v>
      </c>
      <c r="C119" s="30" t="s">
        <v>169</v>
      </c>
      <c r="D119" s="30" t="s">
        <v>169</v>
      </c>
      <c r="E119" s="30" t="s">
        <v>169</v>
      </c>
      <c r="F119" s="30" t="s">
        <v>169</v>
      </c>
      <c r="G119" s="30">
        <v>3.0120730205560092E-2</v>
      </c>
      <c r="H119" s="30">
        <v>3.78926453717831E-2</v>
      </c>
      <c r="I119" s="30">
        <v>4.6784500602411405E-2</v>
      </c>
      <c r="J119" s="30">
        <v>4.7901107185659493E-2</v>
      </c>
      <c r="K119" s="30">
        <v>8.2517593084251578E-2</v>
      </c>
      <c r="L119" s="30">
        <v>9.299833864828258E-2</v>
      </c>
      <c r="M119" s="30">
        <v>9.9187361155903625E-2</v>
      </c>
      <c r="N119" s="30">
        <v>0.10014963305711919</v>
      </c>
      <c r="O119" s="30">
        <v>0.10375288309737543</v>
      </c>
      <c r="P119" s="30">
        <v>0.10918382592356883</v>
      </c>
      <c r="Q119" s="30">
        <v>0.11387811653319557</v>
      </c>
      <c r="R119" s="30">
        <v>0.11207368050236036</v>
      </c>
      <c r="S119" s="30">
        <v>9.6256068462655581E-2</v>
      </c>
      <c r="T119" s="30">
        <v>0.10096115057802496</v>
      </c>
      <c r="U119" s="30">
        <v>9.9996241209120082E-2</v>
      </c>
      <c r="V119" s="30">
        <v>9.0468635912503564E-2</v>
      </c>
      <c r="W119" s="30">
        <v>9.2423819938547189E-2</v>
      </c>
      <c r="X119" s="30">
        <v>9.0156158138780224E-2</v>
      </c>
      <c r="Y119" s="30">
        <v>7.6743054762682603E-2</v>
      </c>
      <c r="Z119" s="30">
        <v>8.046514430981673E-2</v>
      </c>
      <c r="AA119" s="30">
        <v>8.682364303409118E-2</v>
      </c>
      <c r="AB119" s="30">
        <v>7.9834562102565731E-2</v>
      </c>
      <c r="AC119" s="30">
        <v>8.5160141829339023E-2</v>
      </c>
      <c r="AD119" s="30">
        <v>7.9075559649025517E-2</v>
      </c>
      <c r="AE119" s="30">
        <v>6.8663103267100567E-2</v>
      </c>
    </row>
    <row r="122" spans="1:31" x14ac:dyDescent="0.35">
      <c r="A122" s="25" t="s">
        <v>136</v>
      </c>
    </row>
    <row r="123" spans="1:31" x14ac:dyDescent="0.35">
      <c r="A123" s="18" t="s">
        <v>128</v>
      </c>
      <c r="B123" s="18" t="s">
        <v>129</v>
      </c>
      <c r="C123" s="18" t="s">
        <v>80</v>
      </c>
      <c r="D123" s="18" t="s">
        <v>89</v>
      </c>
      <c r="E123" s="18" t="s">
        <v>90</v>
      </c>
      <c r="F123" s="18" t="s">
        <v>91</v>
      </c>
      <c r="G123" s="18" t="s">
        <v>92</v>
      </c>
      <c r="H123" s="18" t="s">
        <v>93</v>
      </c>
      <c r="I123" s="18" t="s">
        <v>94</v>
      </c>
      <c r="J123" s="18" t="s">
        <v>95</v>
      </c>
      <c r="K123" s="18" t="s">
        <v>96</v>
      </c>
      <c r="L123" s="18" t="s">
        <v>97</v>
      </c>
      <c r="M123" s="18" t="s">
        <v>98</v>
      </c>
      <c r="N123" s="18" t="s">
        <v>99</v>
      </c>
      <c r="O123" s="18" t="s">
        <v>100</v>
      </c>
      <c r="P123" s="18" t="s">
        <v>101</v>
      </c>
      <c r="Q123" s="18" t="s">
        <v>102</v>
      </c>
      <c r="R123" s="18" t="s">
        <v>103</v>
      </c>
      <c r="S123" s="18" t="s">
        <v>104</v>
      </c>
      <c r="T123" s="18" t="s">
        <v>105</v>
      </c>
      <c r="U123" s="18" t="s">
        <v>106</v>
      </c>
      <c r="V123" s="18" t="s">
        <v>107</v>
      </c>
      <c r="W123" s="18" t="s">
        <v>108</v>
      </c>
      <c r="X123" s="18" t="s">
        <v>109</v>
      </c>
      <c r="Y123" s="18" t="s">
        <v>110</v>
      </c>
      <c r="Z123" s="18" t="s">
        <v>111</v>
      </c>
      <c r="AA123" s="18" t="s">
        <v>112</v>
      </c>
      <c r="AB123" s="18" t="s">
        <v>113</v>
      </c>
      <c r="AC123" s="18" t="s">
        <v>114</v>
      </c>
      <c r="AD123" s="18" t="s">
        <v>115</v>
      </c>
      <c r="AE123" s="18" t="s">
        <v>116</v>
      </c>
    </row>
    <row r="124" spans="1:31" x14ac:dyDescent="0.35">
      <c r="A124" s="28" t="s">
        <v>40</v>
      </c>
      <c r="B124" s="28" t="s">
        <v>24</v>
      </c>
      <c r="C124" s="30">
        <v>0.1582690040996709</v>
      </c>
      <c r="D124" s="30">
        <v>0.16329571873494506</v>
      </c>
      <c r="E124" s="30">
        <v>0.16467297681429219</v>
      </c>
      <c r="F124" s="30">
        <v>0.16003619632421875</v>
      </c>
      <c r="G124" s="30">
        <v>0.1543790095562825</v>
      </c>
      <c r="H124" s="30">
        <v>0.16419697892144253</v>
      </c>
      <c r="I124" s="30">
        <v>0.16364436908915847</v>
      </c>
      <c r="J124" s="30">
        <v>0.14760145839332717</v>
      </c>
      <c r="K124" s="30">
        <v>0.15609969355280862</v>
      </c>
      <c r="L124" s="30">
        <v>0.16195723613054294</v>
      </c>
      <c r="M124" s="30">
        <v>0.16344150628667556</v>
      </c>
      <c r="N124" s="30">
        <v>0.16507489404122347</v>
      </c>
      <c r="O124" s="30">
        <v>0.16038812604073258</v>
      </c>
      <c r="P124" s="30">
        <v>0.15558897314910486</v>
      </c>
      <c r="Q124" s="30">
        <v>0.16610063092662647</v>
      </c>
      <c r="R124" s="30">
        <v>0.1662905487043618</v>
      </c>
      <c r="S124" s="30">
        <v>0.14987950538143602</v>
      </c>
      <c r="T124" s="30">
        <v>0.15747456004085889</v>
      </c>
      <c r="U124" s="30">
        <v>0.1635244192945165</v>
      </c>
      <c r="V124" s="30">
        <v>0.16558534334969888</v>
      </c>
      <c r="W124" s="30">
        <v>0.16646377201410648</v>
      </c>
      <c r="X124" s="30">
        <v>0.16200535990233311</v>
      </c>
      <c r="Y124" s="30">
        <v>0.15681688616415296</v>
      </c>
      <c r="Z124" s="30">
        <v>0.16767463405227384</v>
      </c>
      <c r="AA124" s="30">
        <v>0.16726974604217795</v>
      </c>
      <c r="AB124" s="30">
        <v>0.15065669375227658</v>
      </c>
      <c r="AC124" s="30">
        <v>0.15807239548717908</v>
      </c>
      <c r="AD124" s="30">
        <v>0.16429993024100129</v>
      </c>
      <c r="AE124" s="30">
        <v>0.16598706462370708</v>
      </c>
    </row>
    <row r="125" spans="1:31" collapsed="1" x14ac:dyDescent="0.35">
      <c r="A125" s="28" t="s">
        <v>40</v>
      </c>
      <c r="B125" s="28" t="s">
        <v>77</v>
      </c>
      <c r="C125" s="30">
        <v>5.8382256493332452E-2</v>
      </c>
      <c r="D125" s="30">
        <v>5.8413542556033558E-2</v>
      </c>
      <c r="E125" s="30">
        <v>5.763398687281894E-2</v>
      </c>
      <c r="F125" s="30">
        <v>5.7245738891113389E-2</v>
      </c>
      <c r="G125" s="30">
        <v>5.6998126213580746E-2</v>
      </c>
      <c r="H125" s="30">
        <v>5.6581734483362046E-2</v>
      </c>
      <c r="I125" s="30">
        <v>5.6311029226226113E-2</v>
      </c>
      <c r="J125" s="30">
        <v>5.5692935515542052E-2</v>
      </c>
      <c r="K125" s="30">
        <v>5.5398724633656575E-2</v>
      </c>
      <c r="L125" s="30">
        <v>5.4777398276254392E-2</v>
      </c>
      <c r="M125" s="30">
        <v>5.5475426915713388E-2</v>
      </c>
      <c r="N125" s="30">
        <v>5.505203363138568E-2</v>
      </c>
      <c r="O125" s="30">
        <v>5.4932828563279724E-2</v>
      </c>
      <c r="P125" s="30">
        <v>5.4393672378848741E-2</v>
      </c>
      <c r="Q125" s="30">
        <v>5.3863408956210751E-2</v>
      </c>
      <c r="R125" s="30">
        <v>5.2999905230563492E-2</v>
      </c>
      <c r="S125" s="30">
        <v>5.2235721955298381E-2</v>
      </c>
      <c r="T125" s="30">
        <v>5.1601744654171708E-2</v>
      </c>
      <c r="U125" s="30">
        <v>5.112803157241208E-2</v>
      </c>
      <c r="V125" s="30">
        <v>5.0369604815553276E-2</v>
      </c>
      <c r="W125" s="30">
        <v>4.9781771960424062E-2</v>
      </c>
      <c r="X125" s="30">
        <v>4.9213443289617805E-2</v>
      </c>
      <c r="Y125" s="30">
        <v>4.8805033850243477E-2</v>
      </c>
      <c r="Z125" s="30">
        <v>4.8164858716541518E-2</v>
      </c>
      <c r="AA125" s="30">
        <v>4.7639357010081491E-2</v>
      </c>
      <c r="AB125" s="30">
        <v>4.7055141091575256E-2</v>
      </c>
      <c r="AC125" s="30">
        <v>4.6696987879386302E-2</v>
      </c>
      <c r="AD125" s="30">
        <v>4.605328063868265E-2</v>
      </c>
      <c r="AE125" s="30">
        <v>4.5531969777469206E-2</v>
      </c>
    </row>
    <row r="126" spans="1:31" collapsed="1" x14ac:dyDescent="0.35">
      <c r="A126" s="28" t="s">
        <v>40</v>
      </c>
      <c r="B126" s="28" t="s">
        <v>78</v>
      </c>
      <c r="C126" s="30">
        <v>4.9607658364902149E-2</v>
      </c>
      <c r="D126" s="30">
        <v>4.9629280423697235E-2</v>
      </c>
      <c r="E126" s="30">
        <v>4.896237582929612E-2</v>
      </c>
      <c r="F126" s="30">
        <v>4.8632746056913E-2</v>
      </c>
      <c r="G126" s="30">
        <v>4.8440036740874E-2</v>
      </c>
      <c r="H126" s="30">
        <v>4.8062820100207744E-2</v>
      </c>
      <c r="I126" s="30">
        <v>4.7828982416623124E-2</v>
      </c>
      <c r="J126" s="30">
        <v>4.7296340075477054E-2</v>
      </c>
      <c r="K126" s="30">
        <v>4.7059541469263805E-2</v>
      </c>
      <c r="L126" s="30">
        <v>4.6518740245613692E-2</v>
      </c>
      <c r="M126" s="30">
        <v>4.7140745824718805E-2</v>
      </c>
      <c r="N126" s="30">
        <v>4.67779632497188E-2</v>
      </c>
      <c r="O126" s="30">
        <v>4.6673343198149579E-2</v>
      </c>
      <c r="P126" s="30">
        <v>4.6202330294889141E-2</v>
      </c>
      <c r="Q126" s="30">
        <v>4.5751416958936378E-2</v>
      </c>
      <c r="R126" s="30">
        <v>4.5031752841140887E-2</v>
      </c>
      <c r="S126" s="30">
        <v>4.4364514916502305E-2</v>
      </c>
      <c r="T126" s="30">
        <v>4.3824433670127852E-2</v>
      </c>
      <c r="U126" s="30">
        <v>4.344365633262575E-2</v>
      </c>
      <c r="V126" s="30">
        <v>4.2780857030006815E-2</v>
      </c>
      <c r="W126" s="30">
        <v>4.2278295907759389E-2</v>
      </c>
      <c r="X126" s="30">
        <v>4.1801413637747802E-2</v>
      </c>
      <c r="Y126" s="30">
        <v>4.1454909183766833E-2</v>
      </c>
      <c r="Z126" s="30">
        <v>4.091255588468462E-2</v>
      </c>
      <c r="AA126" s="30">
        <v>4.0479341568256506E-2</v>
      </c>
      <c r="AB126" s="30">
        <v>3.9971519783473408E-2</v>
      </c>
      <c r="AC126" s="30">
        <v>3.9658616910466918E-2</v>
      </c>
      <c r="AD126" s="30">
        <v>3.9109734520709073E-2</v>
      </c>
      <c r="AE126" s="30">
        <v>3.8679532462812104E-2</v>
      </c>
    </row>
    <row r="128" spans="1:31" x14ac:dyDescent="0.35">
      <c r="A128" s="18" t="s">
        <v>128</v>
      </c>
      <c r="B128" s="18" t="s">
        <v>129</v>
      </c>
      <c r="C128" s="18" t="s">
        <v>80</v>
      </c>
      <c r="D128" s="18" t="s">
        <v>89</v>
      </c>
      <c r="E128" s="18" t="s">
        <v>90</v>
      </c>
      <c r="F128" s="18" t="s">
        <v>91</v>
      </c>
      <c r="G128" s="18" t="s">
        <v>92</v>
      </c>
      <c r="H128" s="18" t="s">
        <v>93</v>
      </c>
      <c r="I128" s="18" t="s">
        <v>94</v>
      </c>
      <c r="J128" s="18" t="s">
        <v>95</v>
      </c>
      <c r="K128" s="18" t="s">
        <v>96</v>
      </c>
      <c r="L128" s="18" t="s">
        <v>97</v>
      </c>
      <c r="M128" s="18" t="s">
        <v>98</v>
      </c>
      <c r="N128" s="18" t="s">
        <v>99</v>
      </c>
      <c r="O128" s="18" t="s">
        <v>100</v>
      </c>
      <c r="P128" s="18" t="s">
        <v>101</v>
      </c>
      <c r="Q128" s="18" t="s">
        <v>102</v>
      </c>
      <c r="R128" s="18" t="s">
        <v>103</v>
      </c>
      <c r="S128" s="18" t="s">
        <v>104</v>
      </c>
      <c r="T128" s="18" t="s">
        <v>105</v>
      </c>
      <c r="U128" s="18" t="s">
        <v>106</v>
      </c>
      <c r="V128" s="18" t="s">
        <v>107</v>
      </c>
      <c r="W128" s="18" t="s">
        <v>108</v>
      </c>
      <c r="X128" s="18" t="s">
        <v>109</v>
      </c>
      <c r="Y128" s="18" t="s">
        <v>110</v>
      </c>
      <c r="Z128" s="18" t="s">
        <v>111</v>
      </c>
      <c r="AA128" s="18" t="s">
        <v>112</v>
      </c>
      <c r="AB128" s="18" t="s">
        <v>113</v>
      </c>
      <c r="AC128" s="18" t="s">
        <v>114</v>
      </c>
      <c r="AD128" s="18" t="s">
        <v>115</v>
      </c>
      <c r="AE128" s="18" t="s">
        <v>116</v>
      </c>
    </row>
    <row r="129" spans="1:31" x14ac:dyDescent="0.35">
      <c r="A129" s="28" t="s">
        <v>130</v>
      </c>
      <c r="B129" s="28" t="s">
        <v>24</v>
      </c>
      <c r="C129" s="30">
        <v>0.15972410562972328</v>
      </c>
      <c r="D129" s="30">
        <v>0.16869259528694103</v>
      </c>
      <c r="E129" s="30">
        <v>0.16407707648292288</v>
      </c>
      <c r="F129" s="30">
        <v>0.16217904050625709</v>
      </c>
      <c r="G129" s="30">
        <v>0.15623796619137781</v>
      </c>
      <c r="H129" s="30">
        <v>0.1714971385305101</v>
      </c>
      <c r="I129" s="30">
        <v>0.1683775382602378</v>
      </c>
      <c r="J129" s="30">
        <v>0.14984632897646194</v>
      </c>
      <c r="K129" s="30">
        <v>0.1539862529215954</v>
      </c>
      <c r="L129" s="30">
        <v>0.16312662631728148</v>
      </c>
      <c r="M129" s="30">
        <v>0.17006997171261976</v>
      </c>
      <c r="N129" s="30">
        <v>0.16537599183295526</v>
      </c>
      <c r="O129" s="30">
        <v>0.16342099875741317</v>
      </c>
      <c r="P129" s="30">
        <v>0.15793665054183756</v>
      </c>
      <c r="Q129" s="30">
        <v>0.17349739186279606</v>
      </c>
      <c r="R129" s="30">
        <v>0.17078494972996863</v>
      </c>
      <c r="S129" s="30">
        <v>0.15185218398216346</v>
      </c>
      <c r="T129" s="30">
        <v>0.15603567011624039</v>
      </c>
      <c r="U129" s="30">
        <v>0.16511784786695252</v>
      </c>
      <c r="V129" s="30">
        <v>0.17248129462341952</v>
      </c>
      <c r="W129" s="30">
        <v>0.16747602453818342</v>
      </c>
      <c r="X129" s="30">
        <v>0.16536757712484523</v>
      </c>
      <c r="Y129" s="30">
        <v>0.15934285834124667</v>
      </c>
      <c r="Z129" s="30">
        <v>0.1752700049390184</v>
      </c>
      <c r="AA129" s="30">
        <v>0.17211676369642939</v>
      </c>
      <c r="AB129" s="30">
        <v>0.1528085247423461</v>
      </c>
      <c r="AC129" s="30">
        <v>0.15673935576138281</v>
      </c>
      <c r="AD129" s="30">
        <v>0.16609683116470172</v>
      </c>
      <c r="AE129" s="30">
        <v>0.1727746321589512</v>
      </c>
    </row>
    <row r="130" spans="1:31" x14ac:dyDescent="0.35">
      <c r="A130" s="28" t="s">
        <v>130</v>
      </c>
      <c r="B130" s="28" t="s">
        <v>77</v>
      </c>
      <c r="C130" s="30">
        <v>5.7664534198355218E-2</v>
      </c>
      <c r="D130" s="30">
        <v>5.8365781156259219E-2</v>
      </c>
      <c r="E130" s="30">
        <v>5.76420582251604E-2</v>
      </c>
      <c r="F130" s="30">
        <v>5.7683542405239527E-2</v>
      </c>
      <c r="G130" s="30">
        <v>5.7412559766299588E-2</v>
      </c>
      <c r="H130" s="30">
        <v>5.7063429059542356E-2</v>
      </c>
      <c r="I130" s="30">
        <v>5.6711826369880459E-2</v>
      </c>
      <c r="J130" s="30">
        <v>5.5958180117055084E-2</v>
      </c>
      <c r="K130" s="30">
        <v>5.5331891888979523E-2</v>
      </c>
      <c r="L130" s="30">
        <v>5.4714568928107485E-2</v>
      </c>
      <c r="M130" s="30">
        <v>5.5412240135064128E-2</v>
      </c>
      <c r="N130" s="30">
        <v>5.5093760221648011E-2</v>
      </c>
      <c r="O130" s="30">
        <v>5.4927381827917024E-2</v>
      </c>
      <c r="P130" s="30">
        <v>5.435073466368634E-2</v>
      </c>
      <c r="Q130" s="30">
        <v>5.3802043528683681E-2</v>
      </c>
      <c r="R130" s="30">
        <v>5.2898179356364775E-2</v>
      </c>
      <c r="S130" s="30">
        <v>5.2103774151730238E-2</v>
      </c>
      <c r="T130" s="30">
        <v>5.1372963822691957E-2</v>
      </c>
      <c r="U130" s="30">
        <v>5.0861296085426562E-2</v>
      </c>
      <c r="V130" s="30">
        <v>5.0045020173708335E-2</v>
      </c>
      <c r="W130" s="30">
        <v>4.9433799049574123E-2</v>
      </c>
      <c r="X130" s="30">
        <v>4.8798599349709246E-2</v>
      </c>
      <c r="Y130" s="30">
        <v>4.8321651921924766E-2</v>
      </c>
      <c r="Z130" s="30">
        <v>4.7639052187566401E-2</v>
      </c>
      <c r="AA130" s="30">
        <v>4.7057894459326212E-2</v>
      </c>
      <c r="AB130" s="30">
        <v>4.6420024225470917E-2</v>
      </c>
      <c r="AC130" s="30">
        <v>4.5996131825672235E-2</v>
      </c>
      <c r="AD130" s="30">
        <v>4.5278828821860684E-2</v>
      </c>
      <c r="AE130" s="30">
        <v>4.4704964680641973E-2</v>
      </c>
    </row>
    <row r="131" spans="1:31" x14ac:dyDescent="0.35">
      <c r="A131" s="28" t="s">
        <v>130</v>
      </c>
      <c r="B131" s="28" t="s">
        <v>78</v>
      </c>
      <c r="C131" s="30">
        <v>4.9008138287534621E-2</v>
      </c>
      <c r="D131" s="30">
        <v>4.9578684643222654E-2</v>
      </c>
      <c r="E131" s="30">
        <v>4.8944490503865422E-2</v>
      </c>
      <c r="F131" s="30">
        <v>4.9007925758356698E-2</v>
      </c>
      <c r="G131" s="30">
        <v>4.8798631476706003E-2</v>
      </c>
      <c r="H131" s="30">
        <v>4.8480968715908457E-2</v>
      </c>
      <c r="I131" s="30">
        <v>4.8157926502331375E-2</v>
      </c>
      <c r="J131" s="30">
        <v>4.7522298361262864E-2</v>
      </c>
      <c r="K131" s="30">
        <v>4.6999204745971496E-2</v>
      </c>
      <c r="L131" s="30">
        <v>4.6462443402597232E-2</v>
      </c>
      <c r="M131" s="30">
        <v>4.7079856803971337E-2</v>
      </c>
      <c r="N131" s="30">
        <v>4.6824529521760958E-2</v>
      </c>
      <c r="O131" s="30">
        <v>4.6669483031342544E-2</v>
      </c>
      <c r="P131" s="30">
        <v>4.6156817042501623E-2</v>
      </c>
      <c r="Q131" s="30">
        <v>4.568817795638349E-2</v>
      </c>
      <c r="R131" s="30">
        <v>4.4947870623631828E-2</v>
      </c>
      <c r="S131" s="30">
        <v>4.4245598793952491E-2</v>
      </c>
      <c r="T131" s="30">
        <v>4.3620972083081605E-2</v>
      </c>
      <c r="U131" s="30">
        <v>4.3231535241763576E-2</v>
      </c>
      <c r="V131" s="30">
        <v>4.2515665439206721E-2</v>
      </c>
      <c r="W131" s="30">
        <v>4.1979166674636678E-2</v>
      </c>
      <c r="X131" s="30">
        <v>4.1454871929610386E-2</v>
      </c>
      <c r="Y131" s="30">
        <v>4.1022581184422688E-2</v>
      </c>
      <c r="Z131" s="30">
        <v>4.0463238155255821E-2</v>
      </c>
      <c r="AA131" s="30">
        <v>3.9997645398791443E-2</v>
      </c>
      <c r="AB131" s="30">
        <v>3.943873792150452E-2</v>
      </c>
      <c r="AC131" s="30">
        <v>3.9066290170439021E-2</v>
      </c>
      <c r="AD131" s="30">
        <v>3.843544236962973E-2</v>
      </c>
      <c r="AE131" s="30">
        <v>3.7969777993462128E-2</v>
      </c>
    </row>
    <row r="133" spans="1:31" x14ac:dyDescent="0.35">
      <c r="A133" s="18" t="s">
        <v>128</v>
      </c>
      <c r="B133" s="18" t="s">
        <v>129</v>
      </c>
      <c r="C133" s="18" t="s">
        <v>80</v>
      </c>
      <c r="D133" s="18" t="s">
        <v>89</v>
      </c>
      <c r="E133" s="18" t="s">
        <v>90</v>
      </c>
      <c r="F133" s="18" t="s">
        <v>91</v>
      </c>
      <c r="G133" s="18" t="s">
        <v>92</v>
      </c>
      <c r="H133" s="18" t="s">
        <v>93</v>
      </c>
      <c r="I133" s="18" t="s">
        <v>94</v>
      </c>
      <c r="J133" s="18" t="s">
        <v>95</v>
      </c>
      <c r="K133" s="18" t="s">
        <v>96</v>
      </c>
      <c r="L133" s="18" t="s">
        <v>97</v>
      </c>
      <c r="M133" s="18" t="s">
        <v>98</v>
      </c>
      <c r="N133" s="18" t="s">
        <v>99</v>
      </c>
      <c r="O133" s="18" t="s">
        <v>100</v>
      </c>
      <c r="P133" s="18" t="s">
        <v>101</v>
      </c>
      <c r="Q133" s="18" t="s">
        <v>102</v>
      </c>
      <c r="R133" s="18" t="s">
        <v>103</v>
      </c>
      <c r="S133" s="18" t="s">
        <v>104</v>
      </c>
      <c r="T133" s="18" t="s">
        <v>105</v>
      </c>
      <c r="U133" s="18" t="s">
        <v>106</v>
      </c>
      <c r="V133" s="18" t="s">
        <v>107</v>
      </c>
      <c r="W133" s="18" t="s">
        <v>108</v>
      </c>
      <c r="X133" s="18" t="s">
        <v>109</v>
      </c>
      <c r="Y133" s="18" t="s">
        <v>110</v>
      </c>
      <c r="Z133" s="18" t="s">
        <v>111</v>
      </c>
      <c r="AA133" s="18" t="s">
        <v>112</v>
      </c>
      <c r="AB133" s="18" t="s">
        <v>113</v>
      </c>
      <c r="AC133" s="18" t="s">
        <v>114</v>
      </c>
      <c r="AD133" s="18" t="s">
        <v>115</v>
      </c>
      <c r="AE133" s="18" t="s">
        <v>116</v>
      </c>
    </row>
    <row r="134" spans="1:31" x14ac:dyDescent="0.35">
      <c r="A134" s="28" t="s">
        <v>131</v>
      </c>
      <c r="B134" s="28" t="s">
        <v>24</v>
      </c>
      <c r="C134" s="30">
        <v>0.16396244301990565</v>
      </c>
      <c r="D134" s="30">
        <v>0.17425429946772905</v>
      </c>
      <c r="E134" s="30">
        <v>0.17358464948632876</v>
      </c>
      <c r="F134" s="30">
        <v>0.16658824923139537</v>
      </c>
      <c r="G134" s="30">
        <v>0.16752216022586139</v>
      </c>
      <c r="H134" s="30">
        <v>0.17718979407934765</v>
      </c>
      <c r="I134" s="30">
        <v>0.17731343627575322</v>
      </c>
      <c r="J134" s="30">
        <v>0.14888699233182584</v>
      </c>
      <c r="K134" s="30">
        <v>0.16105250474612187</v>
      </c>
      <c r="L134" s="30">
        <v>0.16590418265818249</v>
      </c>
      <c r="M134" s="30">
        <v>0.17419461242992551</v>
      </c>
      <c r="N134" s="30">
        <v>0.17225130549789752</v>
      </c>
      <c r="O134" s="30">
        <v>0.16520510223894849</v>
      </c>
      <c r="P134" s="30">
        <v>0.16688251588758257</v>
      </c>
      <c r="Q134" s="30">
        <v>0.17709910953540325</v>
      </c>
      <c r="R134" s="30">
        <v>0.17706573789431149</v>
      </c>
      <c r="S134" s="30">
        <v>0.14896024826171039</v>
      </c>
      <c r="T134" s="30">
        <v>0.16167395541937679</v>
      </c>
      <c r="U134" s="30">
        <v>0.16727631301689705</v>
      </c>
      <c r="V134" s="30">
        <v>0.1753239981538445</v>
      </c>
      <c r="W134" s="30">
        <v>0.17304468058088293</v>
      </c>
      <c r="X134" s="30">
        <v>0.16627967108637726</v>
      </c>
      <c r="Y134" s="30">
        <v>0.16770008004222958</v>
      </c>
      <c r="Z134" s="30">
        <v>0.17753883801484757</v>
      </c>
      <c r="AA134" s="30">
        <v>0.17734029185114783</v>
      </c>
      <c r="AB134" s="30">
        <v>0.14931133724016737</v>
      </c>
      <c r="AC134" s="30">
        <v>0.16207258477216147</v>
      </c>
      <c r="AD134" s="30">
        <v>0.16738238844045128</v>
      </c>
      <c r="AE134" s="30">
        <v>0.17524474389743641</v>
      </c>
    </row>
    <row r="135" spans="1:31" x14ac:dyDescent="0.35">
      <c r="A135" s="28" t="s">
        <v>131</v>
      </c>
      <c r="B135" s="28" t="s">
        <v>77</v>
      </c>
      <c r="C135" s="30">
        <v>5.7840118868282719E-2</v>
      </c>
      <c r="D135" s="30">
        <v>5.697565578789298E-2</v>
      </c>
      <c r="E135" s="30">
        <v>5.6248015375911245E-2</v>
      </c>
      <c r="F135" s="30">
        <v>5.6151490822857412E-2</v>
      </c>
      <c r="G135" s="30">
        <v>5.6651487229591881E-2</v>
      </c>
      <c r="H135" s="30">
        <v>5.6348320655369127E-2</v>
      </c>
      <c r="I135" s="30">
        <v>5.6252102907591216E-2</v>
      </c>
      <c r="J135" s="30">
        <v>5.5507596643619074E-2</v>
      </c>
      <c r="K135" s="30">
        <v>5.4913425600060267E-2</v>
      </c>
      <c r="L135" s="30">
        <v>5.4289426689728207E-2</v>
      </c>
      <c r="M135" s="30">
        <v>5.544868018911641E-2</v>
      </c>
      <c r="N135" s="30">
        <v>5.4806997077633479E-2</v>
      </c>
      <c r="O135" s="30">
        <v>5.4743030191859221E-2</v>
      </c>
      <c r="P135" s="30">
        <v>5.4217955689385727E-2</v>
      </c>
      <c r="Q135" s="30">
        <v>5.3644755997247641E-2</v>
      </c>
      <c r="R135" s="30">
        <v>5.2769308253260268E-2</v>
      </c>
      <c r="S135" s="30">
        <v>5.2038300778041661E-2</v>
      </c>
      <c r="T135" s="30">
        <v>5.1395681854009875E-2</v>
      </c>
      <c r="U135" s="30">
        <v>5.092378670295078E-2</v>
      </c>
      <c r="V135" s="30">
        <v>5.0149569171450067E-2</v>
      </c>
      <c r="W135" s="30">
        <v>4.9477589637074042E-2</v>
      </c>
      <c r="X135" s="30">
        <v>4.8850766690656765E-2</v>
      </c>
      <c r="Y135" s="30">
        <v>4.8440199178025695E-2</v>
      </c>
      <c r="Z135" s="30">
        <v>4.7747512076048375E-2</v>
      </c>
      <c r="AA135" s="30">
        <v>4.7165207450786312E-2</v>
      </c>
      <c r="AB135" s="30">
        <v>4.661209446015771E-2</v>
      </c>
      <c r="AC135" s="30">
        <v>4.6140590053706763E-2</v>
      </c>
      <c r="AD135" s="30">
        <v>4.5426604537740202E-2</v>
      </c>
      <c r="AE135" s="30">
        <v>4.4877040271039746E-2</v>
      </c>
    </row>
    <row r="136" spans="1:31" x14ac:dyDescent="0.35">
      <c r="A136" s="28" t="s">
        <v>131</v>
      </c>
      <c r="B136" s="28" t="s">
        <v>78</v>
      </c>
      <c r="C136" s="30">
        <v>4.9142468507442361E-2</v>
      </c>
      <c r="D136" s="30">
        <v>4.8400437489579798E-2</v>
      </c>
      <c r="E136" s="30">
        <v>4.7803398681013548E-2</v>
      </c>
      <c r="F136" s="30">
        <v>4.7687952447196681E-2</v>
      </c>
      <c r="G136" s="30">
        <v>4.8150789817941776E-2</v>
      </c>
      <c r="H136" s="30">
        <v>4.7879292127644628E-2</v>
      </c>
      <c r="I136" s="30">
        <v>4.7793151149956338E-2</v>
      </c>
      <c r="J136" s="30">
        <v>4.7147915627319001E-2</v>
      </c>
      <c r="K136" s="30">
        <v>4.6656034213900653E-2</v>
      </c>
      <c r="L136" s="30">
        <v>4.609931532229701E-2</v>
      </c>
      <c r="M136" s="30">
        <v>4.7103591677238793E-2</v>
      </c>
      <c r="N136" s="30">
        <v>4.6571066584131925E-2</v>
      </c>
      <c r="O136" s="30">
        <v>4.6518321785635988E-2</v>
      </c>
      <c r="P136" s="30">
        <v>4.6038502280423374E-2</v>
      </c>
      <c r="Q136" s="30">
        <v>4.5582801128042416E-2</v>
      </c>
      <c r="R136" s="30">
        <v>4.4849951805032415E-2</v>
      </c>
      <c r="S136" s="30">
        <v>4.4212881453685411E-2</v>
      </c>
      <c r="T136" s="30">
        <v>4.364885430575266E-2</v>
      </c>
      <c r="U136" s="30">
        <v>4.3243150745178607E-2</v>
      </c>
      <c r="V136" s="30">
        <v>4.2604379706579154E-2</v>
      </c>
      <c r="W136" s="30">
        <v>4.2022646896934475E-2</v>
      </c>
      <c r="X136" s="30">
        <v>4.1504969417903097E-2</v>
      </c>
      <c r="Y136" s="30">
        <v>4.1161872913018469E-2</v>
      </c>
      <c r="Z136" s="30">
        <v>4.0575269627031542E-2</v>
      </c>
      <c r="AA136" s="30">
        <v>4.0041907118308413E-2</v>
      </c>
      <c r="AB136" s="30">
        <v>3.9593292594538414E-2</v>
      </c>
      <c r="AC136" s="30">
        <v>3.9169852214046147E-2</v>
      </c>
      <c r="AD136" s="30">
        <v>3.8584169171100309E-2</v>
      </c>
      <c r="AE136" s="30">
        <v>3.8127143756230338E-2</v>
      </c>
    </row>
    <row r="138" spans="1:31" x14ac:dyDescent="0.35">
      <c r="A138" s="18" t="s">
        <v>128</v>
      </c>
      <c r="B138" s="18" t="s">
        <v>129</v>
      </c>
      <c r="C138" s="18" t="s">
        <v>80</v>
      </c>
      <c r="D138" s="18" t="s">
        <v>89</v>
      </c>
      <c r="E138" s="18" t="s">
        <v>90</v>
      </c>
      <c r="F138" s="18" t="s">
        <v>91</v>
      </c>
      <c r="G138" s="18" t="s">
        <v>92</v>
      </c>
      <c r="H138" s="18" t="s">
        <v>93</v>
      </c>
      <c r="I138" s="18" t="s">
        <v>94</v>
      </c>
      <c r="J138" s="18" t="s">
        <v>95</v>
      </c>
      <c r="K138" s="18" t="s">
        <v>96</v>
      </c>
      <c r="L138" s="18" t="s">
        <v>97</v>
      </c>
      <c r="M138" s="18" t="s">
        <v>98</v>
      </c>
      <c r="N138" s="18" t="s">
        <v>99</v>
      </c>
      <c r="O138" s="18" t="s">
        <v>100</v>
      </c>
      <c r="P138" s="18" t="s">
        <v>101</v>
      </c>
      <c r="Q138" s="18" t="s">
        <v>102</v>
      </c>
      <c r="R138" s="18" t="s">
        <v>103</v>
      </c>
      <c r="S138" s="18" t="s">
        <v>104</v>
      </c>
      <c r="T138" s="18" t="s">
        <v>105</v>
      </c>
      <c r="U138" s="18" t="s">
        <v>106</v>
      </c>
      <c r="V138" s="18" t="s">
        <v>107</v>
      </c>
      <c r="W138" s="18" t="s">
        <v>108</v>
      </c>
      <c r="X138" s="18" t="s">
        <v>109</v>
      </c>
      <c r="Y138" s="18" t="s">
        <v>110</v>
      </c>
      <c r="Z138" s="18" t="s">
        <v>111</v>
      </c>
      <c r="AA138" s="18" t="s">
        <v>112</v>
      </c>
      <c r="AB138" s="18" t="s">
        <v>113</v>
      </c>
      <c r="AC138" s="18" t="s">
        <v>114</v>
      </c>
      <c r="AD138" s="18" t="s">
        <v>115</v>
      </c>
      <c r="AE138" s="18" t="s">
        <v>116</v>
      </c>
    </row>
    <row r="139" spans="1:31" x14ac:dyDescent="0.35">
      <c r="A139" s="28" t="s">
        <v>132</v>
      </c>
      <c r="B139" s="28" t="s">
        <v>24</v>
      </c>
      <c r="C139" s="30">
        <v>0.14561892439217561</v>
      </c>
      <c r="D139" s="30">
        <v>0.14238238731565117</v>
      </c>
      <c r="E139" s="30">
        <v>0.15075734117353795</v>
      </c>
      <c r="F139" s="30">
        <v>0.14707111954514013</v>
      </c>
      <c r="G139" s="30">
        <v>0.13853580583482392</v>
      </c>
      <c r="H139" s="30">
        <v>0.14680989526727473</v>
      </c>
      <c r="I139" s="30">
        <v>0.14662710211934171</v>
      </c>
      <c r="J139" s="30">
        <v>0.139554951487144</v>
      </c>
      <c r="K139" s="30">
        <v>0.14867602954000247</v>
      </c>
      <c r="L139" s="30">
        <v>0.15419567543603216</v>
      </c>
      <c r="M139" s="30">
        <v>0.14739644650099865</v>
      </c>
      <c r="N139" s="30">
        <v>0.15516471499593781</v>
      </c>
      <c r="O139" s="30">
        <v>0.15035081861363189</v>
      </c>
      <c r="P139" s="30">
        <v>0.14236491458518641</v>
      </c>
      <c r="Q139" s="30">
        <v>0.15076999342549452</v>
      </c>
      <c r="R139" s="30">
        <v>0.15153933745554865</v>
      </c>
      <c r="S139" s="30">
        <v>0.14330082700868185</v>
      </c>
      <c r="T139" s="30">
        <v>0.14951911677776825</v>
      </c>
      <c r="U139" s="30">
        <v>0.15495268608877349</v>
      </c>
      <c r="V139" s="30">
        <v>0.14892440158266038</v>
      </c>
      <c r="W139" s="30">
        <v>0.1555469209161997</v>
      </c>
      <c r="X139" s="30">
        <v>0.15160410298412039</v>
      </c>
      <c r="Y139" s="30">
        <v>0.14285285008801762</v>
      </c>
      <c r="Z139" s="30">
        <v>0.15206495843701162</v>
      </c>
      <c r="AA139" s="30">
        <v>0.1516254743618117</v>
      </c>
      <c r="AB139" s="30">
        <v>0.14416614796888469</v>
      </c>
      <c r="AC139" s="30">
        <v>0.1499116734444971</v>
      </c>
      <c r="AD139" s="30">
        <v>0.15582877419616467</v>
      </c>
      <c r="AE139" s="30">
        <v>0.14864495734759081</v>
      </c>
    </row>
    <row r="140" spans="1:31" x14ac:dyDescent="0.35">
      <c r="A140" s="28" t="s">
        <v>132</v>
      </c>
      <c r="B140" s="28" t="s">
        <v>77</v>
      </c>
      <c r="C140" s="30">
        <v>5.865642866239669E-2</v>
      </c>
      <c r="D140" s="30">
        <v>5.9204906967066206E-2</v>
      </c>
      <c r="E140" s="30">
        <v>5.8450802496091463E-2</v>
      </c>
      <c r="F140" s="30">
        <v>5.8082690710742221E-2</v>
      </c>
      <c r="G140" s="30">
        <v>5.798393023215067E-2</v>
      </c>
      <c r="H140" s="30">
        <v>5.7593348950313997E-2</v>
      </c>
      <c r="I140" s="30">
        <v>5.7423434470255698E-2</v>
      </c>
      <c r="J140" s="30">
        <v>5.6647839720069905E-2</v>
      </c>
      <c r="K140" s="30">
        <v>5.6139497755885753E-2</v>
      </c>
      <c r="L140" s="30">
        <v>5.5603645815905579E-2</v>
      </c>
      <c r="M140" s="30">
        <v>5.6652692612811785E-2</v>
      </c>
      <c r="N140" s="30">
        <v>5.6288371192466616E-2</v>
      </c>
      <c r="O140" s="30">
        <v>5.6340166492252729E-2</v>
      </c>
      <c r="P140" s="30">
        <v>5.5769529485075048E-2</v>
      </c>
      <c r="Q140" s="30">
        <v>5.5224591640753121E-2</v>
      </c>
      <c r="R140" s="30">
        <v>5.435942149633316E-2</v>
      </c>
      <c r="S140" s="30">
        <v>5.3541428602032183E-2</v>
      </c>
      <c r="T140" s="30">
        <v>5.2932959735697498E-2</v>
      </c>
      <c r="U140" s="30">
        <v>5.2457752570774188E-2</v>
      </c>
      <c r="V140" s="30">
        <v>5.1719472939224381E-2</v>
      </c>
      <c r="W140" s="30">
        <v>5.1108614288066088E-2</v>
      </c>
      <c r="X140" s="30">
        <v>5.059053909723369E-2</v>
      </c>
      <c r="Y140" s="30">
        <v>5.0182349561605499E-2</v>
      </c>
      <c r="Z140" s="30">
        <v>4.9558548770249219E-2</v>
      </c>
      <c r="AA140" s="30">
        <v>4.9058808585315444E-2</v>
      </c>
      <c r="AB140" s="30">
        <v>4.8441513018162123E-2</v>
      </c>
      <c r="AC140" s="30">
        <v>4.8121643452528125E-2</v>
      </c>
      <c r="AD140" s="30">
        <v>4.7513124888829215E-2</v>
      </c>
      <c r="AE140" s="30">
        <v>4.6957543545762787E-2</v>
      </c>
    </row>
    <row r="141" spans="1:31" x14ac:dyDescent="0.35">
      <c r="A141" s="28" t="s">
        <v>132</v>
      </c>
      <c r="B141" s="28" t="s">
        <v>78</v>
      </c>
      <c r="C141" s="30">
        <v>4.9836442170291935E-2</v>
      </c>
      <c r="D141" s="30">
        <v>5.0301514980587117E-2</v>
      </c>
      <c r="E141" s="30">
        <v>4.9678670034114102E-2</v>
      </c>
      <c r="F141" s="30">
        <v>4.9345264332734819E-2</v>
      </c>
      <c r="G141" s="30">
        <v>4.9257213867686771E-2</v>
      </c>
      <c r="H141" s="30">
        <v>4.8908360282510624E-2</v>
      </c>
      <c r="I141" s="30">
        <v>4.8779989600522607E-2</v>
      </c>
      <c r="J141" s="30">
        <v>4.8100279332250369E-2</v>
      </c>
      <c r="K141" s="30">
        <v>4.7672419133234209E-2</v>
      </c>
      <c r="L141" s="30">
        <v>4.7232427785071286E-2</v>
      </c>
      <c r="M141" s="30">
        <v>4.8153342581768517E-2</v>
      </c>
      <c r="N141" s="30">
        <v>4.7828673659735213E-2</v>
      </c>
      <c r="O141" s="30">
        <v>4.787628461732242E-2</v>
      </c>
      <c r="P141" s="30">
        <v>4.7383659671506179E-2</v>
      </c>
      <c r="Q141" s="30">
        <v>4.6906968136917422E-2</v>
      </c>
      <c r="R141" s="30">
        <v>4.6176372926430675E-2</v>
      </c>
      <c r="S141" s="30">
        <v>4.5474553091715067E-2</v>
      </c>
      <c r="T141" s="30">
        <v>4.4966778262979797E-2</v>
      </c>
      <c r="U141" s="30">
        <v>4.4565932102087938E-2</v>
      </c>
      <c r="V141" s="30">
        <v>4.3910602592696406E-2</v>
      </c>
      <c r="W141" s="30">
        <v>4.3408824780087778E-2</v>
      </c>
      <c r="X141" s="30">
        <v>4.2966679079586331E-2</v>
      </c>
      <c r="Y141" s="30">
        <v>4.2643966713354214E-2</v>
      </c>
      <c r="Z141" s="30">
        <v>4.2089515760305105E-2</v>
      </c>
      <c r="AA141" s="30">
        <v>4.1695244142653722E-2</v>
      </c>
      <c r="AB141" s="30">
        <v>4.1150354320816734E-2</v>
      </c>
      <c r="AC141" s="30">
        <v>4.0861027130832679E-2</v>
      </c>
      <c r="AD141" s="30">
        <v>4.0367304811900907E-2</v>
      </c>
      <c r="AE141" s="30">
        <v>3.9905358827047627E-2</v>
      </c>
    </row>
    <row r="143" spans="1:31" x14ac:dyDescent="0.35">
      <c r="A143" s="18" t="s">
        <v>128</v>
      </c>
      <c r="B143" s="18" t="s">
        <v>129</v>
      </c>
      <c r="C143" s="18" t="s">
        <v>80</v>
      </c>
      <c r="D143" s="18" t="s">
        <v>89</v>
      </c>
      <c r="E143" s="18" t="s">
        <v>90</v>
      </c>
      <c r="F143" s="18" t="s">
        <v>91</v>
      </c>
      <c r="G143" s="18" t="s">
        <v>92</v>
      </c>
      <c r="H143" s="18" t="s">
        <v>93</v>
      </c>
      <c r="I143" s="18" t="s">
        <v>94</v>
      </c>
      <c r="J143" s="18" t="s">
        <v>95</v>
      </c>
      <c r="K143" s="18" t="s">
        <v>96</v>
      </c>
      <c r="L143" s="18" t="s">
        <v>97</v>
      </c>
      <c r="M143" s="18" t="s">
        <v>98</v>
      </c>
      <c r="N143" s="18" t="s">
        <v>99</v>
      </c>
      <c r="O143" s="18" t="s">
        <v>100</v>
      </c>
      <c r="P143" s="18" t="s">
        <v>101</v>
      </c>
      <c r="Q143" s="18" t="s">
        <v>102</v>
      </c>
      <c r="R143" s="18" t="s">
        <v>103</v>
      </c>
      <c r="S143" s="18" t="s">
        <v>104</v>
      </c>
      <c r="T143" s="18" t="s">
        <v>105</v>
      </c>
      <c r="U143" s="18" t="s">
        <v>106</v>
      </c>
      <c r="V143" s="18" t="s">
        <v>107</v>
      </c>
      <c r="W143" s="18" t="s">
        <v>108</v>
      </c>
      <c r="X143" s="18" t="s">
        <v>109</v>
      </c>
      <c r="Y143" s="18" t="s">
        <v>110</v>
      </c>
      <c r="Z143" s="18" t="s">
        <v>111</v>
      </c>
      <c r="AA143" s="18" t="s">
        <v>112</v>
      </c>
      <c r="AB143" s="18" t="s">
        <v>113</v>
      </c>
      <c r="AC143" s="18" t="s">
        <v>114</v>
      </c>
      <c r="AD143" s="18" t="s">
        <v>115</v>
      </c>
      <c r="AE143" s="18" t="s">
        <v>116</v>
      </c>
    </row>
    <row r="144" spans="1:31" x14ac:dyDescent="0.35">
      <c r="A144" s="28" t="s">
        <v>133</v>
      </c>
      <c r="B144" s="28" t="s">
        <v>24</v>
      </c>
      <c r="C144" s="30">
        <v>0.16731991451671185</v>
      </c>
      <c r="D144" s="30">
        <v>0.17268764394866964</v>
      </c>
      <c r="E144" s="30">
        <v>0.17916622811267721</v>
      </c>
      <c r="F144" s="30">
        <v>0.17416256371302058</v>
      </c>
      <c r="G144" s="30">
        <v>0.16441869503121773</v>
      </c>
      <c r="H144" s="30">
        <v>0.17046197929267173</v>
      </c>
      <c r="I144" s="30">
        <v>0.17549825310296013</v>
      </c>
      <c r="J144" s="30">
        <v>0.16626338216789807</v>
      </c>
      <c r="K144" s="30">
        <v>0.17434948182546656</v>
      </c>
      <c r="L144" s="30">
        <v>0.17667040914102569</v>
      </c>
      <c r="M144" s="30">
        <v>0.17638770979114565</v>
      </c>
      <c r="N144" s="30">
        <v>0.18047288114049956</v>
      </c>
      <c r="O144" s="30">
        <v>0.17509463955446555</v>
      </c>
      <c r="P144" s="30">
        <v>0.16600943300002333</v>
      </c>
      <c r="Q144" s="30">
        <v>0.17226844128555499</v>
      </c>
      <c r="R144" s="30">
        <v>0.1773046266524772</v>
      </c>
      <c r="S144" s="30">
        <v>0.16896235042697094</v>
      </c>
      <c r="T144" s="30">
        <v>0.17655915515902709</v>
      </c>
      <c r="U144" s="30">
        <v>0.17881385857932364</v>
      </c>
      <c r="V144" s="30">
        <v>0.17821198607923128</v>
      </c>
      <c r="W144" s="30">
        <v>0.18293098027441335</v>
      </c>
      <c r="X144" s="30">
        <v>0.17661859239387337</v>
      </c>
      <c r="Y144" s="30">
        <v>0.16728113377801954</v>
      </c>
      <c r="Z144" s="30">
        <v>0.17341100672615095</v>
      </c>
      <c r="AA144" s="30">
        <v>0.17899414627349114</v>
      </c>
      <c r="AB144" s="30">
        <v>0.16991981319051663</v>
      </c>
      <c r="AC144" s="30">
        <v>0.17749036906942492</v>
      </c>
      <c r="AD144" s="30">
        <v>0.1795242020672588</v>
      </c>
      <c r="AE144" s="30">
        <v>0.17938648103505095</v>
      </c>
    </row>
    <row r="145" spans="1:31" x14ac:dyDescent="0.35">
      <c r="A145" s="28" t="s">
        <v>133</v>
      </c>
      <c r="B145" s="28" t="s">
        <v>77</v>
      </c>
      <c r="C145" s="30">
        <v>5.9867247867400268E-2</v>
      </c>
      <c r="D145" s="30">
        <v>5.8593426722664273E-2</v>
      </c>
      <c r="E145" s="30">
        <v>5.7676841118534709E-2</v>
      </c>
      <c r="F145" s="30">
        <v>5.6378236756574364E-2</v>
      </c>
      <c r="G145" s="30">
        <v>5.5455273765184297E-2</v>
      </c>
      <c r="H145" s="30">
        <v>5.4725688201214116E-2</v>
      </c>
      <c r="I145" s="30">
        <v>5.4286847498275628E-2</v>
      </c>
      <c r="J145" s="30">
        <v>5.4183312748411497E-2</v>
      </c>
      <c r="K145" s="30">
        <v>5.5027581855934211E-2</v>
      </c>
      <c r="L145" s="30">
        <v>5.4290000164787612E-2</v>
      </c>
      <c r="M145" s="30">
        <v>5.3747524388009796E-2</v>
      </c>
      <c r="N145" s="30">
        <v>5.3047651434870509E-2</v>
      </c>
      <c r="O145" s="30">
        <v>5.2445215557992628E-2</v>
      </c>
      <c r="P145" s="30">
        <v>5.1990739385859137E-2</v>
      </c>
      <c r="Q145" s="30">
        <v>5.1559203966321576E-2</v>
      </c>
      <c r="R145" s="30">
        <v>5.0864924498594345E-2</v>
      </c>
      <c r="S145" s="30">
        <v>5.0237860394688458E-2</v>
      </c>
      <c r="T145" s="30">
        <v>4.9854890226474283E-2</v>
      </c>
      <c r="U145" s="30">
        <v>4.9485273859644671E-2</v>
      </c>
      <c r="V145" s="30">
        <v>4.8863098344646548E-2</v>
      </c>
      <c r="W145" s="30">
        <v>4.8498080928472319E-2</v>
      </c>
      <c r="X145" s="30">
        <v>4.8067350810128355E-2</v>
      </c>
      <c r="Y145" s="30">
        <v>4.7830023943516965E-2</v>
      </c>
      <c r="Z145" s="30">
        <v>4.732348680463358E-2</v>
      </c>
      <c r="AA145" s="30">
        <v>4.6968464556897987E-2</v>
      </c>
      <c r="AB145" s="30">
        <v>4.6547155988383486E-2</v>
      </c>
      <c r="AC145" s="30">
        <v>4.6397472687450321E-2</v>
      </c>
      <c r="AD145" s="30">
        <v>4.5934268659512077E-2</v>
      </c>
      <c r="AE145" s="30">
        <v>4.5628053365091632E-2</v>
      </c>
    </row>
    <row r="146" spans="1:31" x14ac:dyDescent="0.35">
      <c r="A146" s="28" t="s">
        <v>133</v>
      </c>
      <c r="B146" s="28" t="s">
        <v>78</v>
      </c>
      <c r="C146" s="30">
        <v>5.0856805942778166E-2</v>
      </c>
      <c r="D146" s="30">
        <v>4.9804577199817054E-2</v>
      </c>
      <c r="E146" s="30">
        <v>4.9003967028324956E-2</v>
      </c>
      <c r="F146" s="30">
        <v>4.7898383946481271E-2</v>
      </c>
      <c r="G146" s="30">
        <v>4.713572917384292E-2</v>
      </c>
      <c r="H146" s="30">
        <v>4.6470620814238979E-2</v>
      </c>
      <c r="I146" s="30">
        <v>4.6114968202979674E-2</v>
      </c>
      <c r="J146" s="30">
        <v>4.6010256633273225E-2</v>
      </c>
      <c r="K146" s="30">
        <v>4.6762009942625832E-2</v>
      </c>
      <c r="L146" s="30">
        <v>4.6098413411705751E-2</v>
      </c>
      <c r="M146" s="30">
        <v>4.5683801808796359E-2</v>
      </c>
      <c r="N146" s="30">
        <v>4.5047346311714177E-2</v>
      </c>
      <c r="O146" s="30">
        <v>4.4539167382094472E-2</v>
      </c>
      <c r="P146" s="30">
        <v>4.4173787971507283E-2</v>
      </c>
      <c r="Q146" s="30">
        <v>4.380743261141376E-2</v>
      </c>
      <c r="R146" s="30">
        <v>4.3215505167862954E-2</v>
      </c>
      <c r="S146" s="30">
        <v>4.2660303904330329E-2</v>
      </c>
      <c r="T146" s="30">
        <v>4.2344118946008036E-2</v>
      </c>
      <c r="U146" s="30">
        <v>4.206077916940159E-2</v>
      </c>
      <c r="V146" s="30">
        <v>4.149491531871332E-2</v>
      </c>
      <c r="W146" s="30">
        <v>4.1188843491730957E-2</v>
      </c>
      <c r="X146" s="30">
        <v>4.0810026006536083E-2</v>
      </c>
      <c r="Y146" s="30">
        <v>4.062603634752987E-2</v>
      </c>
      <c r="Z146" s="30">
        <v>4.0200707372210931E-2</v>
      </c>
      <c r="AA146" s="30">
        <v>3.989583337207047E-2</v>
      </c>
      <c r="AB146" s="30">
        <v>3.9525366296729307E-2</v>
      </c>
      <c r="AC146" s="30">
        <v>3.9427815619297688E-2</v>
      </c>
      <c r="AD146" s="30">
        <v>3.900173070943825E-2</v>
      </c>
      <c r="AE146" s="30">
        <v>3.8747813795018238E-2</v>
      </c>
    </row>
    <row r="148" spans="1:31" x14ac:dyDescent="0.35">
      <c r="A148" s="18" t="s">
        <v>128</v>
      </c>
      <c r="B148" s="18" t="s">
        <v>129</v>
      </c>
      <c r="C148" s="18" t="s">
        <v>80</v>
      </c>
      <c r="D148" s="18" t="s">
        <v>89</v>
      </c>
      <c r="E148" s="18" t="s">
        <v>90</v>
      </c>
      <c r="F148" s="18" t="s">
        <v>91</v>
      </c>
      <c r="G148" s="18" t="s">
        <v>92</v>
      </c>
      <c r="H148" s="18" t="s">
        <v>93</v>
      </c>
      <c r="I148" s="18" t="s">
        <v>94</v>
      </c>
      <c r="J148" s="18" t="s">
        <v>95</v>
      </c>
      <c r="K148" s="18" t="s">
        <v>96</v>
      </c>
      <c r="L148" s="18" t="s">
        <v>97</v>
      </c>
      <c r="M148" s="18" t="s">
        <v>98</v>
      </c>
      <c r="N148" s="18" t="s">
        <v>99</v>
      </c>
      <c r="O148" s="18" t="s">
        <v>100</v>
      </c>
      <c r="P148" s="18" t="s">
        <v>101</v>
      </c>
      <c r="Q148" s="18" t="s">
        <v>102</v>
      </c>
      <c r="R148" s="18" t="s">
        <v>103</v>
      </c>
      <c r="S148" s="18" t="s">
        <v>104</v>
      </c>
      <c r="T148" s="18" t="s">
        <v>105</v>
      </c>
      <c r="U148" s="18" t="s">
        <v>106</v>
      </c>
      <c r="V148" s="18" t="s">
        <v>107</v>
      </c>
      <c r="W148" s="18" t="s">
        <v>108</v>
      </c>
      <c r="X148" s="18" t="s">
        <v>109</v>
      </c>
      <c r="Y148" s="18" t="s">
        <v>110</v>
      </c>
      <c r="Z148" s="18" t="s">
        <v>111</v>
      </c>
      <c r="AA148" s="18" t="s">
        <v>112</v>
      </c>
      <c r="AB148" s="18" t="s">
        <v>113</v>
      </c>
      <c r="AC148" s="18" t="s">
        <v>114</v>
      </c>
      <c r="AD148" s="18" t="s">
        <v>115</v>
      </c>
      <c r="AE148" s="18" t="s">
        <v>116</v>
      </c>
    </row>
    <row r="149" spans="1:31" x14ac:dyDescent="0.35">
      <c r="A149" s="28" t="s">
        <v>134</v>
      </c>
      <c r="B149" s="28" t="s">
        <v>24</v>
      </c>
      <c r="C149" s="30">
        <v>0.14218199683037847</v>
      </c>
      <c r="D149" s="30">
        <v>0.14137826267198655</v>
      </c>
      <c r="E149" s="30">
        <v>0.14551945398811578</v>
      </c>
      <c r="F149" s="30">
        <v>0.14576945620334761</v>
      </c>
      <c r="G149" s="30">
        <v>0.13779508706096691</v>
      </c>
      <c r="H149" s="30">
        <v>0.14641200834350479</v>
      </c>
      <c r="I149" s="30">
        <v>0.14672059889401509</v>
      </c>
      <c r="J149" s="30">
        <v>0.14160874662559941</v>
      </c>
      <c r="K149" s="30">
        <v>0.14185197418116199</v>
      </c>
      <c r="L149" s="30">
        <v>0.14429507304941697</v>
      </c>
      <c r="M149" s="30">
        <v>0.14231639090278819</v>
      </c>
      <c r="N149" s="30">
        <v>0.14532499066094751</v>
      </c>
      <c r="O149" s="30">
        <v>0.14531558019669533</v>
      </c>
      <c r="P149" s="30">
        <v>0.13793236931785424</v>
      </c>
      <c r="Q149" s="30">
        <v>0.14627549711079826</v>
      </c>
      <c r="R149" s="30">
        <v>0.14592547925409219</v>
      </c>
      <c r="S149" s="30">
        <v>0.14130248124778402</v>
      </c>
      <c r="T149" s="30">
        <v>0.14169225152854328</v>
      </c>
      <c r="U149" s="30">
        <v>0.1444945634367914</v>
      </c>
      <c r="V149" s="30">
        <v>0.14216263030837167</v>
      </c>
      <c r="W149" s="30">
        <v>0.14603243984921072</v>
      </c>
      <c r="X149" s="30">
        <v>0.14545245374608448</v>
      </c>
      <c r="Y149" s="30">
        <v>0.13801930283171185</v>
      </c>
      <c r="Z149" s="30">
        <v>0.14609254325993704</v>
      </c>
      <c r="AA149" s="30">
        <v>0.1464246465986821</v>
      </c>
      <c r="AB149" s="30">
        <v>0.14121347324038555</v>
      </c>
      <c r="AC149" s="30">
        <v>0.14172236805067651</v>
      </c>
      <c r="AD149" s="30">
        <v>0.14428786368574423</v>
      </c>
      <c r="AE149" s="30">
        <v>0.14250856808884443</v>
      </c>
    </row>
    <row r="150" spans="1:31" x14ac:dyDescent="0.35">
      <c r="A150" s="28" t="s">
        <v>134</v>
      </c>
      <c r="B150" s="28" t="s">
        <v>77</v>
      </c>
      <c r="C150" s="30">
        <v>5.8510694870151356E-2</v>
      </c>
      <c r="D150" s="30">
        <v>5.8040125226532638E-2</v>
      </c>
      <c r="E150" s="30">
        <v>5.7156382539005318E-2</v>
      </c>
      <c r="F150" s="30">
        <v>5.677759612133406E-2</v>
      </c>
      <c r="G150" s="30">
        <v>5.650007824114555E-2</v>
      </c>
      <c r="H150" s="30">
        <v>5.6373764246646828E-2</v>
      </c>
      <c r="I150" s="30">
        <v>5.6208085104700968E-2</v>
      </c>
      <c r="J150" s="30">
        <v>5.5511215181527865E-2</v>
      </c>
      <c r="K150" s="30">
        <v>5.5117809278260189E-2</v>
      </c>
      <c r="L150" s="30">
        <v>5.4323416244251681E-2</v>
      </c>
      <c r="M150" s="30">
        <v>5.5361170024227364E-2</v>
      </c>
      <c r="N150" s="30">
        <v>5.4840780214588547E-2</v>
      </c>
      <c r="O150" s="30">
        <v>5.4573974427219722E-2</v>
      </c>
      <c r="P150" s="30">
        <v>5.4006678849066812E-2</v>
      </c>
      <c r="Q150" s="30">
        <v>5.355552312333977E-2</v>
      </c>
      <c r="R150" s="30">
        <v>5.2425206044255698E-2</v>
      </c>
      <c r="S150" s="30">
        <v>5.176337401185923E-2</v>
      </c>
      <c r="T150" s="30">
        <v>5.0918567405322843E-2</v>
      </c>
      <c r="U150" s="30">
        <v>5.0380466204698632E-2</v>
      </c>
      <c r="V150" s="30">
        <v>4.9501029122164017E-2</v>
      </c>
      <c r="W150" s="30">
        <v>4.8681730604421207E-2</v>
      </c>
      <c r="X150" s="30">
        <v>4.7990448870967491E-2</v>
      </c>
      <c r="Y150" s="30">
        <v>4.7514179810332444E-2</v>
      </c>
      <c r="Z150" s="30">
        <v>4.6760739247569107E-2</v>
      </c>
      <c r="AA150" s="30">
        <v>4.5974021787530205E-2</v>
      </c>
      <c r="AB150" s="30">
        <v>4.5290021803188106E-2</v>
      </c>
      <c r="AC150" s="30">
        <v>4.4759503821302407E-2</v>
      </c>
      <c r="AD150" s="30">
        <v>4.3954750814886472E-2</v>
      </c>
      <c r="AE150" s="30">
        <v>4.3293308401060999E-2</v>
      </c>
    </row>
    <row r="151" spans="1:31" x14ac:dyDescent="0.35">
      <c r="A151" s="28" t="s">
        <v>134</v>
      </c>
      <c r="B151" s="28" t="s">
        <v>78</v>
      </c>
      <c r="C151" s="30">
        <v>4.9722220610689156E-2</v>
      </c>
      <c r="D151" s="30">
        <v>4.9274692748799684E-2</v>
      </c>
      <c r="E151" s="30">
        <v>4.8562409118978314E-2</v>
      </c>
      <c r="F151" s="30">
        <v>4.8227812691684087E-2</v>
      </c>
      <c r="G151" s="30">
        <v>4.8019697337230091E-2</v>
      </c>
      <c r="H151" s="30">
        <v>4.7916668427265871E-2</v>
      </c>
      <c r="I151" s="30">
        <v>4.7732283960350154E-2</v>
      </c>
      <c r="J151" s="30">
        <v>4.7175732313543398E-2</v>
      </c>
      <c r="K151" s="30">
        <v>4.6846178620028829E-2</v>
      </c>
      <c r="L151" s="30">
        <v>4.6140716238542635E-2</v>
      </c>
      <c r="M151" s="30">
        <v>4.704800560096075E-2</v>
      </c>
      <c r="N151" s="30">
        <v>4.6580605192923202E-2</v>
      </c>
      <c r="O151" s="30">
        <v>4.6351747543543619E-2</v>
      </c>
      <c r="P151" s="30">
        <v>4.5895775719604723E-2</v>
      </c>
      <c r="Q151" s="30">
        <v>4.5484917676066397E-2</v>
      </c>
      <c r="R151" s="30">
        <v>4.4546694936791843E-2</v>
      </c>
      <c r="S151" s="30">
        <v>4.3997480050678821E-2</v>
      </c>
      <c r="T151" s="30">
        <v>4.3231758597237276E-2</v>
      </c>
      <c r="U151" s="30">
        <v>4.2771763653400442E-2</v>
      </c>
      <c r="V151" s="30">
        <v>4.2051201274126919E-2</v>
      </c>
      <c r="W151" s="30">
        <v>4.1332025614512581E-2</v>
      </c>
      <c r="X151" s="30">
        <v>4.0757524856058484E-2</v>
      </c>
      <c r="Y151" s="30">
        <v>4.0350672142530929E-2</v>
      </c>
      <c r="Z151" s="30">
        <v>3.9714722960333564E-2</v>
      </c>
      <c r="AA151" s="30">
        <v>3.9063077000709157E-2</v>
      </c>
      <c r="AB151" s="30">
        <v>3.8455988382444233E-2</v>
      </c>
      <c r="AC151" s="30">
        <v>3.8022595287377871E-2</v>
      </c>
      <c r="AD151" s="30">
        <v>3.7361794568498065E-2</v>
      </c>
      <c r="AE151" s="30">
        <v>3.6755951904223746E-2</v>
      </c>
    </row>
  </sheetData>
  <sheetProtection algorithmName="SHA-512" hashValue="GXmvnd/xrVEvPCikOFx+2i1eg9taIkUkDSdeXAjQz/0UQE+aEIEVkncGB7P54HegRanZao3TGkK3C8PL7j5+yw==" saltValue="xK+zUorG32LAD9i6StaihQ==" spinCount="100000" sheet="1" objects="1" scenarios="1"/>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8733BA-9FFB-4248-89D0-6AFDD3F81006}">
  <sheetPr codeName="Sheet95">
    <tabColor rgb="FFFFC000"/>
  </sheetPr>
  <dimension ref="A1:AI151"/>
  <sheetViews>
    <sheetView zoomScale="85" zoomScaleNormal="85" workbookViewId="0"/>
  </sheetViews>
  <sheetFormatPr defaultColWidth="9.1796875" defaultRowHeight="14.5" x14ac:dyDescent="0.35"/>
  <cols>
    <col min="1" max="1" width="16" style="12" customWidth="1"/>
    <col min="2" max="2" width="30.54296875" style="12" customWidth="1"/>
    <col min="3" max="32" width="9.453125" style="12" customWidth="1"/>
    <col min="33" max="33" width="13.81640625" style="12" bestFit="1" customWidth="1"/>
    <col min="34" max="16384" width="9.1796875" style="12"/>
  </cols>
  <sheetData>
    <row r="1" spans="1:35" s="27" customFormat="1" ht="23.25" customHeight="1" x14ac:dyDescent="0.35">
      <c r="A1" s="26" t="s">
        <v>158</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5" s="27" customFormat="1" x14ac:dyDescent="0.35"/>
    <row r="3" spans="1:35" s="27" customFormat="1" x14ac:dyDescent="0.35">
      <c r="AH3" s="12"/>
      <c r="AI3" s="12"/>
    </row>
    <row r="4" spans="1:35" x14ac:dyDescent="0.35">
      <c r="A4" s="17" t="s">
        <v>127</v>
      </c>
      <c r="B4" s="17"/>
      <c r="C4" s="27"/>
      <c r="D4" s="27"/>
      <c r="E4" s="27"/>
      <c r="F4" s="27"/>
      <c r="G4" s="27"/>
      <c r="H4" s="27"/>
      <c r="I4" s="27"/>
      <c r="J4" s="27"/>
      <c r="K4" s="27"/>
      <c r="L4" s="27"/>
      <c r="M4" s="27"/>
      <c r="N4" s="27"/>
      <c r="O4" s="27"/>
      <c r="P4" s="27"/>
      <c r="Q4" s="27"/>
      <c r="R4" s="27"/>
      <c r="S4" s="27"/>
      <c r="T4" s="27"/>
      <c r="U4" s="27"/>
      <c r="V4" s="27"/>
      <c r="W4" s="27"/>
      <c r="X4" s="27"/>
      <c r="Y4" s="27"/>
      <c r="Z4" s="27"/>
      <c r="AA4" s="27"/>
      <c r="AB4" s="27"/>
      <c r="AC4" s="27"/>
      <c r="AD4" s="27"/>
      <c r="AE4" s="27"/>
    </row>
    <row r="5" spans="1:35"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5" x14ac:dyDescent="0.35">
      <c r="A6" s="28" t="s">
        <v>40</v>
      </c>
      <c r="B6" s="28" t="s">
        <v>64</v>
      </c>
      <c r="C6" s="24">
        <v>80156.905199999979</v>
      </c>
      <c r="D6" s="24">
        <v>72047.029349999997</v>
      </c>
      <c r="E6" s="24">
        <v>70901.300799999997</v>
      </c>
      <c r="F6" s="24">
        <v>72778.365759826425</v>
      </c>
      <c r="G6" s="24">
        <v>69063.135298222187</v>
      </c>
      <c r="H6" s="24">
        <v>63267.429207720226</v>
      </c>
      <c r="I6" s="24">
        <v>58053.482674935265</v>
      </c>
      <c r="J6" s="24">
        <v>59186.741033061837</v>
      </c>
      <c r="K6" s="24">
        <v>41499.310272422597</v>
      </c>
      <c r="L6" s="24">
        <v>36879.472970703842</v>
      </c>
      <c r="M6" s="24">
        <v>27200.593634883968</v>
      </c>
      <c r="N6" s="24">
        <v>29147.716710306537</v>
      </c>
      <c r="O6" s="24">
        <v>31913.611396321197</v>
      </c>
      <c r="P6" s="24">
        <v>30433.232648010522</v>
      </c>
      <c r="Q6" s="24">
        <v>27884.390863965978</v>
      </c>
      <c r="R6" s="24">
        <v>29773.19534502313</v>
      </c>
      <c r="S6" s="24">
        <v>30998.3822</v>
      </c>
      <c r="T6" s="24">
        <v>31039.671600000001</v>
      </c>
      <c r="U6" s="24">
        <v>29069.517800000001</v>
      </c>
      <c r="V6" s="24">
        <v>27418.2048</v>
      </c>
      <c r="W6" s="24">
        <v>25839.894699999997</v>
      </c>
      <c r="X6" s="24">
        <v>18073.055900000003</v>
      </c>
      <c r="Y6" s="24">
        <v>14693.148800000001</v>
      </c>
      <c r="Z6" s="24">
        <v>12552.0455</v>
      </c>
      <c r="AA6" s="24">
        <v>11033.8325</v>
      </c>
      <c r="AB6" s="24">
        <v>8732.6334999999999</v>
      </c>
      <c r="AC6" s="24">
        <v>8185.7040999999899</v>
      </c>
      <c r="AD6" s="24">
        <v>7739.9600999999893</v>
      </c>
      <c r="AE6" s="24">
        <v>7115.4662000000008</v>
      </c>
    </row>
    <row r="7" spans="1:35" x14ac:dyDescent="0.35">
      <c r="A7" s="28" t="s">
        <v>40</v>
      </c>
      <c r="B7" s="28" t="s">
        <v>71</v>
      </c>
      <c r="C7" s="24">
        <v>26120.768599999999</v>
      </c>
      <c r="D7" s="24">
        <v>22702.044799999981</v>
      </c>
      <c r="E7" s="24">
        <v>24960.115099999999</v>
      </c>
      <c r="F7" s="24">
        <v>14706.41116721043</v>
      </c>
      <c r="G7" s="24">
        <v>15258.00243302992</v>
      </c>
      <c r="H7" s="24">
        <v>13867.309833933603</v>
      </c>
      <c r="I7" s="24">
        <v>11086.030783693312</v>
      </c>
      <c r="J7" s="24">
        <v>12222.807138140801</v>
      </c>
      <c r="K7" s="24">
        <v>11402.936421211529</v>
      </c>
      <c r="L7" s="24">
        <v>12207.092991061227</v>
      </c>
      <c r="M7" s="24">
        <v>11067.182624170833</v>
      </c>
      <c r="N7" s="24">
        <v>11531.137004665399</v>
      </c>
      <c r="O7" s="24">
        <v>12006.1239253316</v>
      </c>
      <c r="P7" s="24">
        <v>11524.816231022001</v>
      </c>
      <c r="Q7" s="24">
        <v>11576.659936948701</v>
      </c>
      <c r="R7" s="24">
        <v>11479.997687271301</v>
      </c>
      <c r="S7" s="24">
        <v>10788.186868340999</v>
      </c>
      <c r="T7" s="24">
        <v>11658.731703846499</v>
      </c>
      <c r="U7" s="24">
        <v>10953.632112060801</v>
      </c>
      <c r="V7" s="24">
        <v>10054.724749741701</v>
      </c>
      <c r="W7" s="24">
        <v>11327.169937290601</v>
      </c>
      <c r="X7" s="24">
        <v>11600.8305492566</v>
      </c>
      <c r="Y7" s="24">
        <v>10901.315047497001</v>
      </c>
      <c r="Z7" s="24">
        <v>11110.2032715236</v>
      </c>
      <c r="AA7" s="24">
        <v>10643.819784195399</v>
      </c>
      <c r="AB7" s="24">
        <v>11229.4993399466</v>
      </c>
      <c r="AC7" s="24">
        <v>4568.9654435679904</v>
      </c>
      <c r="AD7" s="24">
        <v>0</v>
      </c>
      <c r="AE7" s="24">
        <v>0</v>
      </c>
    </row>
    <row r="8" spans="1:35" x14ac:dyDescent="0.35">
      <c r="A8" s="28" t="s">
        <v>40</v>
      </c>
      <c r="B8" s="28" t="s">
        <v>20</v>
      </c>
      <c r="C8" s="24">
        <v>2252.5065910589583</v>
      </c>
      <c r="D8" s="24">
        <v>2252.5065908996876</v>
      </c>
      <c r="E8" s="24">
        <v>1795.2938268228509</v>
      </c>
      <c r="F8" s="24">
        <v>1788.9339990512246</v>
      </c>
      <c r="G8" s="24">
        <v>1713.0528036129579</v>
      </c>
      <c r="H8" s="24">
        <v>1938.1588614531404</v>
      </c>
      <c r="I8" s="24">
        <v>1861.1810108604961</v>
      </c>
      <c r="J8" s="24">
        <v>2921.1750655628671</v>
      </c>
      <c r="K8" s="24">
        <v>1732.3785023203211</v>
      </c>
      <c r="L8" s="24">
        <v>1723.8915908938363</v>
      </c>
      <c r="M8" s="24">
        <v>1791.3771393218815</v>
      </c>
      <c r="N8" s="24">
        <v>1875.856380635091</v>
      </c>
      <c r="O8" s="24">
        <v>1814.7292307963157</v>
      </c>
      <c r="P8" s="24">
        <v>1726.8161154151517</v>
      </c>
      <c r="Q8" s="24">
        <v>1767.7715736795953</v>
      </c>
      <c r="R8" s="24">
        <v>1749.5155377792994</v>
      </c>
      <c r="S8" s="24">
        <v>1463.8168154176913</v>
      </c>
      <c r="T8" s="24">
        <v>1884.6295740029632</v>
      </c>
      <c r="U8" s="24">
        <v>2413.2497571367717</v>
      </c>
      <c r="V8" s="24">
        <v>2969.4678287062343</v>
      </c>
      <c r="W8" s="24">
        <v>2327.0239944618397</v>
      </c>
      <c r="X8" s="24">
        <v>3331.2629654152397</v>
      </c>
      <c r="Y8" s="24">
        <v>2445.8582601412377</v>
      </c>
      <c r="Z8" s="24">
        <v>2367.1612159308779</v>
      </c>
      <c r="AA8" s="24">
        <v>1281.647438388557</v>
      </c>
      <c r="AB8" s="24">
        <v>960.52366416043003</v>
      </c>
      <c r="AC8" s="24">
        <v>963.15533897938406</v>
      </c>
      <c r="AD8" s="24">
        <v>960.52370609856712</v>
      </c>
      <c r="AE8" s="24">
        <v>960.52370216527902</v>
      </c>
    </row>
    <row r="9" spans="1:35" x14ac:dyDescent="0.35">
      <c r="A9" s="28" t="s">
        <v>40</v>
      </c>
      <c r="B9" s="28" t="s">
        <v>32</v>
      </c>
      <c r="C9" s="24">
        <v>671.35111570000004</v>
      </c>
      <c r="D9" s="24">
        <v>695.21031240714001</v>
      </c>
      <c r="E9" s="24">
        <v>690.25111179999999</v>
      </c>
      <c r="F9" s="24">
        <v>165.09259999999981</v>
      </c>
      <c r="G9" s="24">
        <v>156.90653899999981</v>
      </c>
      <c r="H9" s="24">
        <v>166.10828699999979</v>
      </c>
      <c r="I9" s="24">
        <v>160.33302899999998</v>
      </c>
      <c r="J9" s="24">
        <v>224.99987299999989</v>
      </c>
      <c r="K9" s="24">
        <v>154.3771332875844</v>
      </c>
      <c r="L9" s="24">
        <v>154.37713308992011</v>
      </c>
      <c r="M9" s="24">
        <v>156.65296769999998</v>
      </c>
      <c r="N9" s="24">
        <v>162.00326299999981</v>
      </c>
      <c r="O9" s="24">
        <v>156.3640957999998</v>
      </c>
      <c r="P9" s="24">
        <v>155.27146109999981</v>
      </c>
      <c r="Q9" s="24">
        <v>84.638296999999994</v>
      </c>
      <c r="R9" s="24">
        <v>83.672109999999904</v>
      </c>
      <c r="S9" s="24">
        <v>95.719882999999911</v>
      </c>
      <c r="T9" s="24">
        <v>82.744551999999914</v>
      </c>
      <c r="U9" s="24">
        <v>73.003469999999993</v>
      </c>
      <c r="V9" s="24">
        <v>73.030784999999995</v>
      </c>
      <c r="W9" s="24">
        <v>72.804009999999906</v>
      </c>
      <c r="X9" s="24">
        <v>91.373215000000002</v>
      </c>
      <c r="Y9" s="24">
        <v>124.47216</v>
      </c>
      <c r="Z9" s="24">
        <v>113.46158</v>
      </c>
      <c r="AA9" s="24">
        <v>160.33503999999999</v>
      </c>
      <c r="AB9" s="24">
        <v>0</v>
      </c>
      <c r="AC9" s="24">
        <v>0</v>
      </c>
      <c r="AD9" s="24">
        <v>0</v>
      </c>
      <c r="AE9" s="24">
        <v>0</v>
      </c>
    </row>
    <row r="10" spans="1:35" x14ac:dyDescent="0.35">
      <c r="A10" s="28" t="s">
        <v>40</v>
      </c>
      <c r="B10" s="28" t="s">
        <v>66</v>
      </c>
      <c r="C10" s="24">
        <v>23.463368360246569</v>
      </c>
      <c r="D10" s="24">
        <v>14.187771592273666</v>
      </c>
      <c r="E10" s="24">
        <v>69.377048012481708</v>
      </c>
      <c r="F10" s="24">
        <v>55.19816680547283</v>
      </c>
      <c r="G10" s="24">
        <v>15.599229737622251</v>
      </c>
      <c r="H10" s="24">
        <v>65.034834589125978</v>
      </c>
      <c r="I10" s="24">
        <v>27.151967893307628</v>
      </c>
      <c r="J10" s="24">
        <v>199.47574369726561</v>
      </c>
      <c r="K10" s="24">
        <v>5.5479413477912898</v>
      </c>
      <c r="L10" s="24">
        <v>2.8554319176627989</v>
      </c>
      <c r="M10" s="24">
        <v>4.8003377597094001</v>
      </c>
      <c r="N10" s="24">
        <v>61.408790746089466</v>
      </c>
      <c r="O10" s="24">
        <v>35.0392454555884</v>
      </c>
      <c r="P10" s="24">
        <v>13.051338585689068</v>
      </c>
      <c r="Q10" s="24">
        <v>65.86652458956128</v>
      </c>
      <c r="R10" s="24">
        <v>63.768507517540996</v>
      </c>
      <c r="S10" s="24">
        <v>168.6441383022341</v>
      </c>
      <c r="T10" s="24">
        <v>123.69267075414808</v>
      </c>
      <c r="U10" s="24">
        <v>346.56578221445375</v>
      </c>
      <c r="V10" s="24">
        <v>554.79543338669987</v>
      </c>
      <c r="W10" s="24">
        <v>449.22294853189942</v>
      </c>
      <c r="X10" s="24">
        <v>365.03505791488806</v>
      </c>
      <c r="Y10" s="24">
        <v>1499.4446717745457</v>
      </c>
      <c r="Z10" s="24">
        <v>796.73099917998468</v>
      </c>
      <c r="AA10" s="24">
        <v>1235.5710920481197</v>
      </c>
      <c r="AB10" s="24">
        <v>1525.5101634651551</v>
      </c>
      <c r="AC10" s="24">
        <v>2680.9809439591395</v>
      </c>
      <c r="AD10" s="24">
        <v>3928.0559645299913</v>
      </c>
      <c r="AE10" s="24">
        <v>3969.3150640740118</v>
      </c>
    </row>
    <row r="11" spans="1:35" x14ac:dyDescent="0.35">
      <c r="A11" s="28" t="s">
        <v>40</v>
      </c>
      <c r="B11" s="28" t="s">
        <v>65</v>
      </c>
      <c r="C11" s="24">
        <v>13119.964708999996</v>
      </c>
      <c r="D11" s="24">
        <v>12987.646095999997</v>
      </c>
      <c r="E11" s="24">
        <v>12475.611191999997</v>
      </c>
      <c r="F11" s="24">
        <v>16098.489341999995</v>
      </c>
      <c r="G11" s="24">
        <v>15871.096039999997</v>
      </c>
      <c r="H11" s="24">
        <v>11988.387320999997</v>
      </c>
      <c r="I11" s="24">
        <v>14891.634494999998</v>
      </c>
      <c r="J11" s="24">
        <v>16620.035604999997</v>
      </c>
      <c r="K11" s="24">
        <v>16848.775644999998</v>
      </c>
      <c r="L11" s="24">
        <v>15399.980082999999</v>
      </c>
      <c r="M11" s="24">
        <v>13763.905591999996</v>
      </c>
      <c r="N11" s="24">
        <v>14305.417609999999</v>
      </c>
      <c r="O11" s="24">
        <v>14604.339834999995</v>
      </c>
      <c r="P11" s="24">
        <v>15712.421074999998</v>
      </c>
      <c r="Q11" s="24">
        <v>13999.478923999995</v>
      </c>
      <c r="R11" s="24">
        <v>13480.199105999996</v>
      </c>
      <c r="S11" s="24">
        <v>16839.058684999996</v>
      </c>
      <c r="T11" s="24">
        <v>14846.752013999994</v>
      </c>
      <c r="U11" s="24">
        <v>13537.454610000001</v>
      </c>
      <c r="V11" s="24">
        <v>13418.49162199999</v>
      </c>
      <c r="W11" s="24">
        <v>12777.734653999996</v>
      </c>
      <c r="X11" s="24">
        <v>13744.664495999994</v>
      </c>
      <c r="Y11" s="24">
        <v>14800.004222</v>
      </c>
      <c r="Z11" s="24">
        <v>13590.753624999998</v>
      </c>
      <c r="AA11" s="24">
        <v>13516.414676</v>
      </c>
      <c r="AB11" s="24">
        <v>15883.700813999994</v>
      </c>
      <c r="AC11" s="24">
        <v>13573.254049999994</v>
      </c>
      <c r="AD11" s="24">
        <v>12259.618125999983</v>
      </c>
      <c r="AE11" s="24">
        <v>11942.800024999999</v>
      </c>
    </row>
    <row r="12" spans="1:35" x14ac:dyDescent="0.35">
      <c r="A12" s="28" t="s">
        <v>40</v>
      </c>
      <c r="B12" s="28" t="s">
        <v>69</v>
      </c>
      <c r="C12" s="24">
        <v>26162.660220387446</v>
      </c>
      <c r="D12" s="24">
        <v>33852.692532611989</v>
      </c>
      <c r="E12" s="24">
        <v>33239.781042265262</v>
      </c>
      <c r="F12" s="24">
        <v>39703.264859671966</v>
      </c>
      <c r="G12" s="24">
        <v>44696.939806548602</v>
      </c>
      <c r="H12" s="24">
        <v>49511.273718695695</v>
      </c>
      <c r="I12" s="24">
        <v>53089.271345090536</v>
      </c>
      <c r="J12" s="24">
        <v>50120.907579285718</v>
      </c>
      <c r="K12" s="24">
        <v>49449.318891728442</v>
      </c>
      <c r="L12" s="24">
        <v>50167.332681694817</v>
      </c>
      <c r="M12" s="24">
        <v>55524.390441705036</v>
      </c>
      <c r="N12" s="24">
        <v>52299.763282971195</v>
      </c>
      <c r="O12" s="24">
        <v>51214.080251332067</v>
      </c>
      <c r="P12" s="24">
        <v>54742.420978636452</v>
      </c>
      <c r="Q12" s="24">
        <v>56250.363484264104</v>
      </c>
      <c r="R12" s="24">
        <v>56921.224053212034</v>
      </c>
      <c r="S12" s="24">
        <v>61899.35650218396</v>
      </c>
      <c r="T12" s="24">
        <v>61492.184493635912</v>
      </c>
      <c r="U12" s="24">
        <v>63218.689322538383</v>
      </c>
      <c r="V12" s="24">
        <v>65589.477383990365</v>
      </c>
      <c r="W12" s="24">
        <v>68591.988555584569</v>
      </c>
      <c r="X12" s="24">
        <v>74606.709654968494</v>
      </c>
      <c r="Y12" s="24">
        <v>79375.834703513305</v>
      </c>
      <c r="Z12" s="24">
        <v>81874.174772943443</v>
      </c>
      <c r="AA12" s="24">
        <v>84116.83329061605</v>
      </c>
      <c r="AB12" s="24">
        <v>85277.234947879537</v>
      </c>
      <c r="AC12" s="24">
        <v>88859.300729969254</v>
      </c>
      <c r="AD12" s="24">
        <v>91728.023295932377</v>
      </c>
      <c r="AE12" s="24">
        <v>91053.149878429322</v>
      </c>
    </row>
    <row r="13" spans="1:35" x14ac:dyDescent="0.35">
      <c r="A13" s="28" t="s">
        <v>40</v>
      </c>
      <c r="B13" s="28" t="s">
        <v>68</v>
      </c>
      <c r="C13" s="24">
        <v>14497.896764945319</v>
      </c>
      <c r="D13" s="24">
        <v>17774.0292799774</v>
      </c>
      <c r="E13" s="24">
        <v>18030.281678301188</v>
      </c>
      <c r="F13" s="24">
        <v>17335.548132130367</v>
      </c>
      <c r="G13" s="24">
        <v>16977.458217396386</v>
      </c>
      <c r="H13" s="24">
        <v>17982.026742552265</v>
      </c>
      <c r="I13" s="24">
        <v>19249.747869592673</v>
      </c>
      <c r="J13" s="24">
        <v>18459.651679274986</v>
      </c>
      <c r="K13" s="24">
        <v>21287.991175139421</v>
      </c>
      <c r="L13" s="24">
        <v>24184.938700534458</v>
      </c>
      <c r="M13" s="24">
        <v>31351.549253574096</v>
      </c>
      <c r="N13" s="24">
        <v>31258.292231666837</v>
      </c>
      <c r="O13" s="24">
        <v>30199.613732787577</v>
      </c>
      <c r="P13" s="24">
        <v>29483.388706711037</v>
      </c>
      <c r="Q13" s="24">
        <v>31443.898234761586</v>
      </c>
      <c r="R13" s="24">
        <v>31270.71043678798</v>
      </c>
      <c r="S13" s="24">
        <v>27639.909836632094</v>
      </c>
      <c r="T13" s="24">
        <v>28529.131626372753</v>
      </c>
      <c r="U13" s="24">
        <v>30055.599900823108</v>
      </c>
      <c r="V13" s="24">
        <v>30560.808497009883</v>
      </c>
      <c r="W13" s="24">
        <v>30539.617069468804</v>
      </c>
      <c r="X13" s="24">
        <v>32959.204005457977</v>
      </c>
      <c r="Y13" s="24">
        <v>32528.010173146617</v>
      </c>
      <c r="Z13" s="24">
        <v>33554.239889602075</v>
      </c>
      <c r="AA13" s="24">
        <v>35624.771331733449</v>
      </c>
      <c r="AB13" s="24">
        <v>39633.643324014949</v>
      </c>
      <c r="AC13" s="24">
        <v>43513.07118855822</v>
      </c>
      <c r="AD13" s="24">
        <v>45494.242273048418</v>
      </c>
      <c r="AE13" s="24">
        <v>46334.289263875624</v>
      </c>
    </row>
    <row r="14" spans="1:35" x14ac:dyDescent="0.35">
      <c r="A14" s="28" t="s">
        <v>40</v>
      </c>
      <c r="B14" s="28" t="s">
        <v>36</v>
      </c>
      <c r="C14" s="24">
        <v>146.33185066727896</v>
      </c>
      <c r="D14" s="24">
        <v>225.63129466000487</v>
      </c>
      <c r="E14" s="24">
        <v>259.22273052463481</v>
      </c>
      <c r="F14" s="24">
        <v>353.95088058326002</v>
      </c>
      <c r="G14" s="24">
        <v>357.34927338212879</v>
      </c>
      <c r="H14" s="24">
        <v>371.82608723003978</v>
      </c>
      <c r="I14" s="24">
        <v>358.29741144162398</v>
      </c>
      <c r="J14" s="24">
        <v>335.00025497598182</v>
      </c>
      <c r="K14" s="24">
        <v>313.698126498595</v>
      </c>
      <c r="L14" s="24">
        <v>317.8122499234629</v>
      </c>
      <c r="M14" s="24">
        <v>305.2424969782449</v>
      </c>
      <c r="N14" s="24">
        <v>326.21677176949595</v>
      </c>
      <c r="O14" s="24">
        <v>283.05485148684892</v>
      </c>
      <c r="P14" s="24">
        <v>271.16916603506405</v>
      </c>
      <c r="Q14" s="24">
        <v>271.89878822164002</v>
      </c>
      <c r="R14" s="24">
        <v>274.38042934020802</v>
      </c>
      <c r="S14" s="24">
        <v>736.1840796213861</v>
      </c>
      <c r="T14" s="24">
        <v>731.36502085051006</v>
      </c>
      <c r="U14" s="24">
        <v>1027.3256519227091</v>
      </c>
      <c r="V14" s="24">
        <v>995.17411049569978</v>
      </c>
      <c r="W14" s="24">
        <v>2899.6855419386998</v>
      </c>
      <c r="X14" s="24">
        <v>3078.4816555866096</v>
      </c>
      <c r="Y14" s="24">
        <v>3218.7940989694503</v>
      </c>
      <c r="Z14" s="24">
        <v>4938.7442993352997</v>
      </c>
      <c r="AA14" s="24">
        <v>5042.8913547155489</v>
      </c>
      <c r="AB14" s="24">
        <v>4880.1958153188198</v>
      </c>
      <c r="AC14" s="24">
        <v>4889.3736848461704</v>
      </c>
      <c r="AD14" s="24">
        <v>5673.8365634232196</v>
      </c>
      <c r="AE14" s="24">
        <v>5842.8602712368092</v>
      </c>
      <c r="AH14" s="27"/>
      <c r="AI14" s="27"/>
    </row>
    <row r="15" spans="1:35" x14ac:dyDescent="0.35">
      <c r="A15" s="28" t="s">
        <v>40</v>
      </c>
      <c r="B15" s="28" t="s">
        <v>73</v>
      </c>
      <c r="C15" s="24">
        <v>83.347602999999992</v>
      </c>
      <c r="D15" s="24">
        <v>206.75305300000002</v>
      </c>
      <c r="E15" s="24">
        <v>240.915023494553</v>
      </c>
      <c r="F15" s="24">
        <v>1049.8437494507061</v>
      </c>
      <c r="G15" s="24">
        <v>4893.858133055106</v>
      </c>
      <c r="H15" s="24">
        <v>5727.5515248693928</v>
      </c>
      <c r="I15" s="24">
        <v>4954.0401065980241</v>
      </c>
      <c r="J15" s="24">
        <v>5861.8480508648781</v>
      </c>
      <c r="K15" s="24">
        <v>7374.1057945076618</v>
      </c>
      <c r="L15" s="24">
        <v>8393.9658051850802</v>
      </c>
      <c r="M15" s="24">
        <v>9584.7659333757747</v>
      </c>
      <c r="N15" s="24">
        <v>10660.961534476972</v>
      </c>
      <c r="O15" s="24">
        <v>9694.7552777658311</v>
      </c>
      <c r="P15" s="24">
        <v>10435.575668593096</v>
      </c>
      <c r="Q15" s="24">
        <v>10576.607698906304</v>
      </c>
      <c r="R15" s="24">
        <v>10290.813787042618</v>
      </c>
      <c r="S15" s="24">
        <v>10345.741099042452</v>
      </c>
      <c r="T15" s="24">
        <v>9902.4070712875291</v>
      </c>
      <c r="U15" s="24">
        <v>10768.422742691127</v>
      </c>
      <c r="V15" s="24">
        <v>10066.023194706746</v>
      </c>
      <c r="W15" s="24">
        <v>10639.729145905059</v>
      </c>
      <c r="X15" s="24">
        <v>11186.337158101145</v>
      </c>
      <c r="Y15" s="24">
        <v>11193.205134086829</v>
      </c>
      <c r="Z15" s="24">
        <v>11620.959506462379</v>
      </c>
      <c r="AA15" s="24">
        <v>12731.930160790171</v>
      </c>
      <c r="AB15" s="24">
        <v>15304.030377136272</v>
      </c>
      <c r="AC15" s="24">
        <v>15599.090270243041</v>
      </c>
      <c r="AD15" s="24">
        <v>16781.003214258781</v>
      </c>
      <c r="AE15" s="24">
        <v>15271.571808229146</v>
      </c>
      <c r="AH15" s="27"/>
      <c r="AI15" s="27"/>
    </row>
    <row r="16" spans="1:35" x14ac:dyDescent="0.35">
      <c r="A16" s="28" t="s">
        <v>40</v>
      </c>
      <c r="B16" s="28" t="s">
        <v>56</v>
      </c>
      <c r="C16" s="24">
        <v>11.769855456999991</v>
      </c>
      <c r="D16" s="24">
        <v>17.450144071</v>
      </c>
      <c r="E16" s="24">
        <v>21.346951535999999</v>
      </c>
      <c r="F16" s="24">
        <v>32.215055331799888</v>
      </c>
      <c r="G16" s="24">
        <v>46.56929942</v>
      </c>
      <c r="H16" s="24">
        <v>58.856775698999897</v>
      </c>
      <c r="I16" s="24">
        <v>68.886909332999991</v>
      </c>
      <c r="J16" s="24">
        <v>76.644007875999989</v>
      </c>
      <c r="K16" s="24">
        <v>83.345008279999803</v>
      </c>
      <c r="L16" s="24">
        <v>89.7248029</v>
      </c>
      <c r="M16" s="24">
        <v>107.79459188999998</v>
      </c>
      <c r="N16" s="24">
        <v>127.02856171999998</v>
      </c>
      <c r="O16" s="24">
        <v>141.31786042000002</v>
      </c>
      <c r="P16" s="24">
        <v>158.45630559</v>
      </c>
      <c r="Q16" s="24">
        <v>162.51520595000002</v>
      </c>
      <c r="R16" s="24">
        <v>169.15072241000001</v>
      </c>
      <c r="S16" s="24">
        <v>172.5828345299999</v>
      </c>
      <c r="T16" s="24">
        <v>174.96929967999989</v>
      </c>
      <c r="U16" s="24">
        <v>176.20182704999982</v>
      </c>
      <c r="V16" s="24">
        <v>179.0321816</v>
      </c>
      <c r="W16" s="24">
        <v>167.45530968999992</v>
      </c>
      <c r="X16" s="24">
        <v>173.45438286000001</v>
      </c>
      <c r="Y16" s="24">
        <v>170.64002210999999</v>
      </c>
      <c r="Z16" s="24">
        <v>169.56430309999996</v>
      </c>
      <c r="AA16" s="24">
        <v>173.56754917000001</v>
      </c>
      <c r="AB16" s="24">
        <v>171.26821756000001</v>
      </c>
      <c r="AC16" s="24">
        <v>173.43626373999999</v>
      </c>
      <c r="AD16" s="24">
        <v>172.98334427</v>
      </c>
      <c r="AE16" s="24">
        <v>140.38062828</v>
      </c>
      <c r="AH16" s="27"/>
      <c r="AI16" s="27"/>
    </row>
    <row r="17" spans="1:35" x14ac:dyDescent="0.35">
      <c r="A17" s="31" t="s">
        <v>138</v>
      </c>
      <c r="B17" s="31"/>
      <c r="C17" s="32">
        <v>163005.51656945195</v>
      </c>
      <c r="D17" s="32">
        <v>162325.34673348846</v>
      </c>
      <c r="E17" s="32">
        <v>162162.01179920178</v>
      </c>
      <c r="F17" s="32">
        <v>162631.3040266959</v>
      </c>
      <c r="G17" s="32">
        <v>163752.19036754768</v>
      </c>
      <c r="H17" s="32">
        <v>158785.72880694404</v>
      </c>
      <c r="I17" s="32">
        <v>158418.83317606559</v>
      </c>
      <c r="J17" s="32">
        <v>159955.79371702345</v>
      </c>
      <c r="K17" s="32">
        <v>142380.63598245766</v>
      </c>
      <c r="L17" s="32">
        <v>140719.94158289576</v>
      </c>
      <c r="M17" s="32">
        <v>140860.45199111552</v>
      </c>
      <c r="N17" s="32">
        <v>140641.59527399114</v>
      </c>
      <c r="O17" s="32">
        <v>141943.90171282436</v>
      </c>
      <c r="P17" s="32">
        <v>143791.41855448086</v>
      </c>
      <c r="Q17" s="32">
        <v>143073.06783920951</v>
      </c>
      <c r="R17" s="32">
        <v>144822.28278359128</v>
      </c>
      <c r="S17" s="32">
        <v>149893.07492887697</v>
      </c>
      <c r="T17" s="32">
        <v>149657.53823461226</v>
      </c>
      <c r="U17" s="32">
        <v>149667.71275477353</v>
      </c>
      <c r="V17" s="32">
        <v>150639.00109983489</v>
      </c>
      <c r="W17" s="32">
        <v>151925.45586933772</v>
      </c>
      <c r="X17" s="32">
        <v>154772.13584401319</v>
      </c>
      <c r="Y17" s="32">
        <v>156368.08803807272</v>
      </c>
      <c r="Z17" s="32">
        <v>155958.77085417998</v>
      </c>
      <c r="AA17" s="32">
        <v>157613.22515298158</v>
      </c>
      <c r="AB17" s="32">
        <v>163242.74575346668</v>
      </c>
      <c r="AC17" s="32">
        <v>162344.43179503398</v>
      </c>
      <c r="AD17" s="32">
        <v>162110.42346560932</v>
      </c>
      <c r="AE17" s="32">
        <v>161375.54413354423</v>
      </c>
      <c r="AF17" s="27"/>
      <c r="AG17" s="27"/>
      <c r="AH17" s="27"/>
      <c r="AI17" s="27"/>
    </row>
    <row r="18" spans="1:35" x14ac:dyDescent="0.35">
      <c r="AF18" s="27"/>
      <c r="AG18" s="27"/>
      <c r="AH18" s="27"/>
      <c r="AI18" s="27"/>
    </row>
    <row r="19" spans="1:35"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c r="AF19" s="27"/>
      <c r="AG19" s="27"/>
      <c r="AH19" s="27"/>
      <c r="AI19" s="27"/>
    </row>
    <row r="20" spans="1:35" x14ac:dyDescent="0.35">
      <c r="A20" s="28" t="s">
        <v>130</v>
      </c>
      <c r="B20" s="28" t="s">
        <v>64</v>
      </c>
      <c r="C20" s="24">
        <v>39946.597299999979</v>
      </c>
      <c r="D20" s="24">
        <v>35777.578099999999</v>
      </c>
      <c r="E20" s="24">
        <v>31093.025199999996</v>
      </c>
      <c r="F20" s="24">
        <v>36978.691299999999</v>
      </c>
      <c r="G20" s="24">
        <v>31122.160365910477</v>
      </c>
      <c r="H20" s="24">
        <v>30144.211979855605</v>
      </c>
      <c r="I20" s="24">
        <v>27410.151045285664</v>
      </c>
      <c r="J20" s="24">
        <v>30498.750588085997</v>
      </c>
      <c r="K20" s="24">
        <v>15440.356029824597</v>
      </c>
      <c r="L20" s="24">
        <v>11862.84319119065</v>
      </c>
      <c r="M20" s="24">
        <v>5835.5531919510504</v>
      </c>
      <c r="N20" s="24">
        <v>5656.1854003617846</v>
      </c>
      <c r="O20" s="24">
        <v>7852.3019104725254</v>
      </c>
      <c r="P20" s="24">
        <v>6770.7197403231003</v>
      </c>
      <c r="Q20" s="24">
        <v>5383.2236000000003</v>
      </c>
      <c r="R20" s="24">
        <v>7313.7963</v>
      </c>
      <c r="S20" s="24">
        <v>8337.3297999999995</v>
      </c>
      <c r="T20" s="24">
        <v>8337.33</v>
      </c>
      <c r="U20" s="24">
        <v>7916.5130000000008</v>
      </c>
      <c r="V20" s="24">
        <v>6453.0743999999995</v>
      </c>
      <c r="W20" s="24">
        <v>5694.5730999999996</v>
      </c>
      <c r="X20" s="24">
        <v>0</v>
      </c>
      <c r="Y20" s="24">
        <v>0</v>
      </c>
      <c r="Z20" s="24">
        <v>0</v>
      </c>
      <c r="AA20" s="24">
        <v>0</v>
      </c>
      <c r="AB20" s="24">
        <v>0</v>
      </c>
      <c r="AC20" s="24">
        <v>0</v>
      </c>
      <c r="AD20" s="24">
        <v>0</v>
      </c>
      <c r="AE20" s="24">
        <v>0</v>
      </c>
      <c r="AF20" s="27"/>
      <c r="AG20" s="27"/>
      <c r="AH20" s="27"/>
      <c r="AI20" s="27"/>
    </row>
    <row r="21" spans="1:35" s="27" customFormat="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5" s="27" customFormat="1" x14ac:dyDescent="0.35">
      <c r="A22" s="28" t="s">
        <v>130</v>
      </c>
      <c r="B22" s="28" t="s">
        <v>20</v>
      </c>
      <c r="C22" s="24">
        <v>33.648927302246499</v>
      </c>
      <c r="D22" s="24">
        <v>33.648927274938799</v>
      </c>
      <c r="E22" s="24">
        <v>101.22331881925959</v>
      </c>
      <c r="F22" s="24">
        <v>63.559070080430196</v>
      </c>
      <c r="G22" s="24">
        <v>63.559071061300003</v>
      </c>
      <c r="H22" s="24">
        <v>63.559071044786499</v>
      </c>
      <c r="I22" s="24">
        <v>63.733206000023003</v>
      </c>
      <c r="J22" s="24">
        <v>63.559071761884802</v>
      </c>
      <c r="K22" s="24">
        <v>63.559071704263999</v>
      </c>
      <c r="L22" s="24">
        <v>63.559071832510199</v>
      </c>
      <c r="M22" s="24">
        <v>63.733206544571701</v>
      </c>
      <c r="N22" s="24">
        <v>63.559073059902801</v>
      </c>
      <c r="O22" s="24">
        <v>63.559072974615702</v>
      </c>
      <c r="P22" s="24">
        <v>63.559074418755699</v>
      </c>
      <c r="Q22" s="24">
        <v>63.733209109137398</v>
      </c>
      <c r="R22" s="24">
        <v>63.559074735733304</v>
      </c>
      <c r="S22" s="24">
        <v>63.778036931947007</v>
      </c>
      <c r="T22" s="24">
        <v>318.75311052147401</v>
      </c>
      <c r="U22" s="24">
        <v>712.62688035984706</v>
      </c>
      <c r="V22" s="24">
        <v>1104.8491574433749</v>
      </c>
      <c r="W22" s="24">
        <v>666.02704614864899</v>
      </c>
      <c r="X22" s="24">
        <v>1078.7623990479701</v>
      </c>
      <c r="Y22" s="24">
        <v>0.83570702265999997</v>
      </c>
      <c r="Z22" s="24">
        <v>4.8112906000000001E-5</v>
      </c>
      <c r="AA22" s="24">
        <v>4.9421724E-5</v>
      </c>
      <c r="AB22" s="24">
        <v>6.7025015999999898E-5</v>
      </c>
      <c r="AC22" s="24">
        <v>6.9497843999999896E-5</v>
      </c>
      <c r="AD22" s="24">
        <v>6.8310970000000002E-5</v>
      </c>
      <c r="AE22" s="24">
        <v>6.6738440000000001E-5</v>
      </c>
    </row>
    <row r="23" spans="1:35" s="27" customFormat="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5" s="27" customFormat="1" x14ac:dyDescent="0.35">
      <c r="A24" s="28" t="s">
        <v>130</v>
      </c>
      <c r="B24" s="28" t="s">
        <v>66</v>
      </c>
      <c r="C24" s="24">
        <v>1.1209896699999989E-5</v>
      </c>
      <c r="D24" s="24">
        <v>1.110600253E-5</v>
      </c>
      <c r="E24" s="24">
        <v>3.1722478138544599</v>
      </c>
      <c r="F24" s="24">
        <v>27.455111001424793</v>
      </c>
      <c r="G24" s="24">
        <v>5.1240895839801288</v>
      </c>
      <c r="H24" s="24">
        <v>15.312309453307028</v>
      </c>
      <c r="I24" s="24">
        <v>5.0751096259087305</v>
      </c>
      <c r="J24" s="24">
        <v>7.0343696464164998</v>
      </c>
      <c r="K24" s="24">
        <v>1.4640336699999989E-5</v>
      </c>
      <c r="L24" s="24">
        <v>6.1968720701499995E-2</v>
      </c>
      <c r="M24" s="24">
        <v>1.44160511E-5</v>
      </c>
      <c r="N24" s="24">
        <v>14.05773555203308</v>
      </c>
      <c r="O24" s="24">
        <v>2.1171914011912998</v>
      </c>
      <c r="P24" s="24">
        <v>3.44402628496259</v>
      </c>
      <c r="Q24" s="24">
        <v>11.273110348354802</v>
      </c>
      <c r="R24" s="24">
        <v>5.8419730452909988</v>
      </c>
      <c r="S24" s="24">
        <v>21.185216586331297</v>
      </c>
      <c r="T24" s="24">
        <v>4.8819418802632999</v>
      </c>
      <c r="U24" s="24">
        <v>68.354472280937998</v>
      </c>
      <c r="V24" s="24">
        <v>94.803228689167</v>
      </c>
      <c r="W24" s="24">
        <v>44.170276222697893</v>
      </c>
      <c r="X24" s="24">
        <v>53.689791500920002</v>
      </c>
      <c r="Y24" s="24">
        <v>567.54512092709194</v>
      </c>
      <c r="Z24" s="24">
        <v>358.26333931908403</v>
      </c>
      <c r="AA24" s="24">
        <v>493.21789740962799</v>
      </c>
      <c r="AB24" s="24">
        <v>379.61530164829003</v>
      </c>
      <c r="AC24" s="24">
        <v>1393.8358616717951</v>
      </c>
      <c r="AD24" s="24">
        <v>1718.4986806115899</v>
      </c>
      <c r="AE24" s="24">
        <v>2295.0044763481596</v>
      </c>
    </row>
    <row r="25" spans="1:35" s="27" customFormat="1" x14ac:dyDescent="0.35">
      <c r="A25" s="28" t="s">
        <v>130</v>
      </c>
      <c r="B25" s="28" t="s">
        <v>65</v>
      </c>
      <c r="C25" s="24">
        <v>2052.461769999999</v>
      </c>
      <c r="D25" s="24">
        <v>2174.3092699999979</v>
      </c>
      <c r="E25" s="24">
        <v>1963.8677699999989</v>
      </c>
      <c r="F25" s="24">
        <v>2636.070365999999</v>
      </c>
      <c r="G25" s="24">
        <v>2844.32926</v>
      </c>
      <c r="H25" s="24">
        <v>2598.344309999999</v>
      </c>
      <c r="I25" s="24">
        <v>2364.158535</v>
      </c>
      <c r="J25" s="24">
        <v>3278.3092849999998</v>
      </c>
      <c r="K25" s="24">
        <v>2389.9090149999997</v>
      </c>
      <c r="L25" s="24">
        <v>2155.8494799999999</v>
      </c>
      <c r="M25" s="24">
        <v>2312.2843000000003</v>
      </c>
      <c r="N25" s="24">
        <v>2353.6846099999998</v>
      </c>
      <c r="O25" s="24">
        <v>2650.9506149999988</v>
      </c>
      <c r="P25" s="24">
        <v>3015.0985849999997</v>
      </c>
      <c r="Q25" s="24">
        <v>2671.9867799999988</v>
      </c>
      <c r="R25" s="24">
        <v>2572.377309999998</v>
      </c>
      <c r="S25" s="24">
        <v>3533.4675000000007</v>
      </c>
      <c r="T25" s="24">
        <v>2984.839689999998</v>
      </c>
      <c r="U25" s="24">
        <v>2535.37871</v>
      </c>
      <c r="V25" s="24">
        <v>2459.3920090000001</v>
      </c>
      <c r="W25" s="24">
        <v>2249.1361939999979</v>
      </c>
      <c r="X25" s="24">
        <v>2909.5421299999998</v>
      </c>
      <c r="Y25" s="24">
        <v>3049.947545</v>
      </c>
      <c r="Z25" s="24">
        <v>2879.3518249999997</v>
      </c>
      <c r="AA25" s="24">
        <v>2855.8154400000003</v>
      </c>
      <c r="AB25" s="24">
        <v>3762.4384739999978</v>
      </c>
      <c r="AC25" s="24">
        <v>3040.6232949999981</v>
      </c>
      <c r="AD25" s="24">
        <v>2655.7258639999991</v>
      </c>
      <c r="AE25" s="24">
        <v>2370.1479749999999</v>
      </c>
    </row>
    <row r="26" spans="1:35" s="27" customFormat="1" x14ac:dyDescent="0.35">
      <c r="A26" s="28" t="s">
        <v>130</v>
      </c>
      <c r="B26" s="28" t="s">
        <v>69</v>
      </c>
      <c r="C26" s="24">
        <v>6247.7116332747401</v>
      </c>
      <c r="D26" s="24">
        <v>9107.1205262768999</v>
      </c>
      <c r="E26" s="24">
        <v>10569.474340611909</v>
      </c>
      <c r="F26" s="24">
        <v>12305.037043259988</v>
      </c>
      <c r="G26" s="24">
        <v>15426.948829289289</v>
      </c>
      <c r="H26" s="24">
        <v>18034.016162648135</v>
      </c>
      <c r="I26" s="24">
        <v>18959.894718753334</v>
      </c>
      <c r="J26" s="24">
        <v>17246.72445587581</v>
      </c>
      <c r="K26" s="24">
        <v>15965.460437696011</v>
      </c>
      <c r="L26" s="24">
        <v>16998.354650491972</v>
      </c>
      <c r="M26" s="24">
        <v>21205.450353783985</v>
      </c>
      <c r="N26" s="24">
        <v>20918.524534490152</v>
      </c>
      <c r="O26" s="24">
        <v>20461.958370632176</v>
      </c>
      <c r="P26" s="24">
        <v>21912.683913802462</v>
      </c>
      <c r="Q26" s="24">
        <v>22654.598281030794</v>
      </c>
      <c r="R26" s="24">
        <v>22484.577334530441</v>
      </c>
      <c r="S26" s="24">
        <v>19945.750846577692</v>
      </c>
      <c r="T26" s="24">
        <v>17838.813012119012</v>
      </c>
      <c r="U26" s="24">
        <v>19236.489192833527</v>
      </c>
      <c r="V26" s="24">
        <v>18856.937372612818</v>
      </c>
      <c r="W26" s="24">
        <v>24492.585625480107</v>
      </c>
      <c r="X26" s="24">
        <v>29874.301080835918</v>
      </c>
      <c r="Y26" s="24">
        <v>31479.174313717314</v>
      </c>
      <c r="Z26" s="24">
        <v>33048.201992992865</v>
      </c>
      <c r="AA26" s="24">
        <v>33145.523440861878</v>
      </c>
      <c r="AB26" s="24">
        <v>30263.0907990817</v>
      </c>
      <c r="AC26" s="24">
        <v>27657.918577071541</v>
      </c>
      <c r="AD26" s="24">
        <v>29048.700759465522</v>
      </c>
      <c r="AE26" s="24">
        <v>28928.904458191591</v>
      </c>
    </row>
    <row r="27" spans="1:35" s="27" customFormat="1" x14ac:dyDescent="0.35">
      <c r="A27" s="28" t="s">
        <v>130</v>
      </c>
      <c r="B27" s="28" t="s">
        <v>68</v>
      </c>
      <c r="C27" s="24">
        <v>5342.8112588303184</v>
      </c>
      <c r="D27" s="24">
        <v>6499.5889644759282</v>
      </c>
      <c r="E27" s="24">
        <v>6543.0211699448018</v>
      </c>
      <c r="F27" s="24">
        <v>6299.1536560904142</v>
      </c>
      <c r="G27" s="24">
        <v>5994.6270262111148</v>
      </c>
      <c r="H27" s="24">
        <v>6487.1151560356648</v>
      </c>
      <c r="I27" s="24">
        <v>7576.033701024141</v>
      </c>
      <c r="J27" s="24">
        <v>8331.61509929973</v>
      </c>
      <c r="K27" s="24">
        <v>10473.951202677281</v>
      </c>
      <c r="L27" s="24">
        <v>13052.4375365654</v>
      </c>
      <c r="M27" s="24">
        <v>20072.244150417489</v>
      </c>
      <c r="N27" s="24">
        <v>19780.012383658919</v>
      </c>
      <c r="O27" s="24">
        <v>19224.190958969957</v>
      </c>
      <c r="P27" s="24">
        <v>18518.972357476683</v>
      </c>
      <c r="Q27" s="24">
        <v>19977.291906395225</v>
      </c>
      <c r="R27" s="24">
        <v>19978.792601111923</v>
      </c>
      <c r="S27" s="24">
        <v>17953.886426588826</v>
      </c>
      <c r="T27" s="24">
        <v>18169.537016933649</v>
      </c>
      <c r="U27" s="24">
        <v>19337.444971742076</v>
      </c>
      <c r="V27" s="24">
        <v>19781.043142213493</v>
      </c>
      <c r="W27" s="24">
        <v>19500.218411644139</v>
      </c>
      <c r="X27" s="24">
        <v>19805.1335467397</v>
      </c>
      <c r="Y27" s="24">
        <v>19307.359293642723</v>
      </c>
      <c r="Z27" s="24">
        <v>20715.674922524737</v>
      </c>
      <c r="AA27" s="24">
        <v>21250.810088829014</v>
      </c>
      <c r="AB27" s="24">
        <v>23538.559111042727</v>
      </c>
      <c r="AC27" s="24">
        <v>25405.657010758358</v>
      </c>
      <c r="AD27" s="24">
        <v>26759.212698766521</v>
      </c>
      <c r="AE27" s="24">
        <v>26328.505580314995</v>
      </c>
    </row>
    <row r="28" spans="1:35" s="27" customFormat="1" x14ac:dyDescent="0.35">
      <c r="A28" s="28" t="s">
        <v>130</v>
      </c>
      <c r="B28" s="28" t="s">
        <v>36</v>
      </c>
      <c r="C28" s="24">
        <v>4.4703889000000001E-5</v>
      </c>
      <c r="D28" s="24">
        <v>4.5325414000000003E-5</v>
      </c>
      <c r="E28" s="24">
        <v>4.5130555999999997E-5</v>
      </c>
      <c r="F28" s="24">
        <v>4.4623643999999998E-5</v>
      </c>
      <c r="G28" s="24">
        <v>4.3151461999999998E-5</v>
      </c>
      <c r="H28" s="24">
        <v>4.3917306999999905E-5</v>
      </c>
      <c r="I28" s="24">
        <v>5.1255469999999995E-5</v>
      </c>
      <c r="J28" s="24">
        <v>5.3652259999999897E-5</v>
      </c>
      <c r="K28" s="24">
        <v>1.64888515E-4</v>
      </c>
      <c r="L28" s="24">
        <v>1.70084964E-4</v>
      </c>
      <c r="M28" s="24">
        <v>1.8799008E-4</v>
      </c>
      <c r="N28" s="24">
        <v>1.9261494999999999E-4</v>
      </c>
      <c r="O28" s="24">
        <v>1.9364523400000001E-4</v>
      </c>
      <c r="P28" s="24">
        <v>1.975954999999989E-4</v>
      </c>
      <c r="Q28" s="24">
        <v>2.1337535499999999E-4</v>
      </c>
      <c r="R28" s="24">
        <v>2.1641582399999998E-4</v>
      </c>
      <c r="S28" s="24">
        <v>2.0836581999999891E-4</v>
      </c>
      <c r="T28" s="24">
        <v>2.0923813000000001E-4</v>
      </c>
      <c r="U28" s="24">
        <v>2.6377352999999997E-4</v>
      </c>
      <c r="V28" s="24">
        <v>2.6225917000000001E-4</v>
      </c>
      <c r="W28" s="24">
        <v>4.7705341999999899E-4</v>
      </c>
      <c r="X28" s="24">
        <v>4.6480478E-4</v>
      </c>
      <c r="Y28" s="24">
        <v>121.27434108945999</v>
      </c>
      <c r="Z28" s="24">
        <v>418.91531163339999</v>
      </c>
      <c r="AA28" s="24">
        <v>544.87493027256903</v>
      </c>
      <c r="AB28" s="24">
        <v>562.67733678091997</v>
      </c>
      <c r="AC28" s="24">
        <v>551.27648943368001</v>
      </c>
      <c r="AD28" s="24">
        <v>563.39447949809994</v>
      </c>
      <c r="AE28" s="24">
        <v>542.01762837854903</v>
      </c>
    </row>
    <row r="29" spans="1:35" s="27" customFormat="1" x14ac:dyDescent="0.35">
      <c r="A29" s="28" t="s">
        <v>130</v>
      </c>
      <c r="B29" s="28" t="s">
        <v>73</v>
      </c>
      <c r="C29" s="24">
        <v>42.342140000000001</v>
      </c>
      <c r="D29" s="24">
        <v>93.425383000000011</v>
      </c>
      <c r="E29" s="24">
        <v>112.374142992226</v>
      </c>
      <c r="F29" s="24">
        <v>665.32147629330905</v>
      </c>
      <c r="G29" s="24">
        <v>4342.4768061639052</v>
      </c>
      <c r="H29" s="24">
        <v>5137.1698721315079</v>
      </c>
      <c r="I29" s="24">
        <v>4495.1489199879406</v>
      </c>
      <c r="J29" s="24">
        <v>5192.6215023783561</v>
      </c>
      <c r="K29" s="24">
        <v>6985.7538428685966</v>
      </c>
      <c r="L29" s="24">
        <v>7962.2558801328851</v>
      </c>
      <c r="M29" s="24">
        <v>9125.5371720622497</v>
      </c>
      <c r="N29" s="24">
        <v>10027.863593139235</v>
      </c>
      <c r="O29" s="24">
        <v>9167.6258581452312</v>
      </c>
      <c r="P29" s="24">
        <v>9796.2161285395996</v>
      </c>
      <c r="Q29" s="24">
        <v>9991.7835617071651</v>
      </c>
      <c r="R29" s="24">
        <v>9722.7245339937508</v>
      </c>
      <c r="S29" s="24">
        <v>9693.9791720669218</v>
      </c>
      <c r="T29" s="24">
        <v>9229.6769311082298</v>
      </c>
      <c r="U29" s="24">
        <v>9686.4754174047775</v>
      </c>
      <c r="V29" s="24">
        <v>9053.2823569843458</v>
      </c>
      <c r="W29" s="24">
        <v>9541.76208585733</v>
      </c>
      <c r="X29" s="24">
        <v>9301.5322514111504</v>
      </c>
      <c r="Y29" s="24">
        <v>9423.8758393394801</v>
      </c>
      <c r="Z29" s="24">
        <v>9909.7500722047989</v>
      </c>
      <c r="AA29" s="24">
        <v>9647.8108348903788</v>
      </c>
      <c r="AB29" s="24">
        <v>10380.82887491037</v>
      </c>
      <c r="AC29" s="24">
        <v>9695.80633726224</v>
      </c>
      <c r="AD29" s="24">
        <v>10211.095923934299</v>
      </c>
      <c r="AE29" s="24">
        <v>9559.7146098203993</v>
      </c>
    </row>
    <row r="30" spans="1:35" s="27" customFormat="1" x14ac:dyDescent="0.35">
      <c r="A30" s="28" t="s">
        <v>130</v>
      </c>
      <c r="B30" s="28" t="s">
        <v>56</v>
      </c>
      <c r="C30" s="24">
        <v>5.8446892000000004</v>
      </c>
      <c r="D30" s="24">
        <v>7.9430778399999999</v>
      </c>
      <c r="E30" s="24">
        <v>8.3170462000000001</v>
      </c>
      <c r="F30" s="24">
        <v>11.4161400499999</v>
      </c>
      <c r="G30" s="24">
        <v>17.0699738</v>
      </c>
      <c r="H30" s="24">
        <v>22.075121699999901</v>
      </c>
      <c r="I30" s="24">
        <v>25.71741699999999</v>
      </c>
      <c r="J30" s="24">
        <v>29.146748299999999</v>
      </c>
      <c r="K30" s="24">
        <v>31.499836299999998</v>
      </c>
      <c r="L30" s="24">
        <v>32.866861800000002</v>
      </c>
      <c r="M30" s="24">
        <v>39.695603899999995</v>
      </c>
      <c r="N30" s="24">
        <v>46.76993199999999</v>
      </c>
      <c r="O30" s="24">
        <v>52.363856599999998</v>
      </c>
      <c r="P30" s="24">
        <v>56.910463199999995</v>
      </c>
      <c r="Q30" s="24">
        <v>59.185958399999997</v>
      </c>
      <c r="R30" s="24">
        <v>61.640014000000001</v>
      </c>
      <c r="S30" s="24">
        <v>62.822275999999995</v>
      </c>
      <c r="T30" s="24">
        <v>62.026629700000001</v>
      </c>
      <c r="U30" s="24">
        <v>63.492473799999892</v>
      </c>
      <c r="V30" s="24">
        <v>62.494903400000005</v>
      </c>
      <c r="W30" s="24">
        <v>66.86824</v>
      </c>
      <c r="X30" s="24">
        <v>69.455613</v>
      </c>
      <c r="Y30" s="24">
        <v>67.89887929999999</v>
      </c>
      <c r="Z30" s="24">
        <v>66.35799449999999</v>
      </c>
      <c r="AA30" s="24">
        <v>67.62460999999999</v>
      </c>
      <c r="AB30" s="24">
        <v>68.400716200000005</v>
      </c>
      <c r="AC30" s="24">
        <v>66.758158999999992</v>
      </c>
      <c r="AD30" s="24">
        <v>68.956836999999993</v>
      </c>
      <c r="AE30" s="24">
        <v>55.218287399999994</v>
      </c>
    </row>
    <row r="31" spans="1:35" s="27" customFormat="1" x14ac:dyDescent="0.35">
      <c r="A31" s="31" t="s">
        <v>138</v>
      </c>
      <c r="B31" s="31"/>
      <c r="C31" s="32">
        <v>53623.230900617178</v>
      </c>
      <c r="D31" s="32">
        <v>53592.245799133765</v>
      </c>
      <c r="E31" s="32">
        <v>50273.784047189823</v>
      </c>
      <c r="F31" s="32">
        <v>58309.966546432253</v>
      </c>
      <c r="G31" s="32">
        <v>55456.748642056154</v>
      </c>
      <c r="H31" s="32">
        <v>57342.558989037498</v>
      </c>
      <c r="I31" s="32">
        <v>56379.046315689069</v>
      </c>
      <c r="J31" s="32">
        <v>59425.992869669833</v>
      </c>
      <c r="K31" s="32">
        <v>44333.235771542488</v>
      </c>
      <c r="L31" s="32">
        <v>44133.10589880123</v>
      </c>
      <c r="M31" s="32">
        <v>49489.265217113149</v>
      </c>
      <c r="N31" s="32">
        <v>48786.023737122792</v>
      </c>
      <c r="O31" s="32">
        <v>50255.078119450467</v>
      </c>
      <c r="P31" s="32">
        <v>50284.477697305963</v>
      </c>
      <c r="Q31" s="32">
        <v>50762.106886883514</v>
      </c>
      <c r="R31" s="32">
        <v>52418.944593423381</v>
      </c>
      <c r="S31" s="32">
        <v>49855.397826684799</v>
      </c>
      <c r="T31" s="32">
        <v>47654.154771454399</v>
      </c>
      <c r="U31" s="32">
        <v>49806.807227216384</v>
      </c>
      <c r="V31" s="32">
        <v>48750.099309958852</v>
      </c>
      <c r="W31" s="32">
        <v>52646.710653495582</v>
      </c>
      <c r="X31" s="32">
        <v>53721.428948124507</v>
      </c>
      <c r="Y31" s="32">
        <v>54404.86198030979</v>
      </c>
      <c r="Z31" s="32">
        <v>57001.49212794959</v>
      </c>
      <c r="AA31" s="32">
        <v>57745.366916522245</v>
      </c>
      <c r="AB31" s="32">
        <v>57943.70375279773</v>
      </c>
      <c r="AC31" s="32">
        <v>57498.034813999533</v>
      </c>
      <c r="AD31" s="32">
        <v>60182.138071154608</v>
      </c>
      <c r="AE31" s="32">
        <v>59922.562556593184</v>
      </c>
    </row>
    <row r="32" spans="1:35" s="27" customFormat="1" x14ac:dyDescent="0.35"/>
    <row r="33" spans="1:31" s="27" customFormat="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s="27" customFormat="1" x14ac:dyDescent="0.35">
      <c r="A34" s="28" t="s">
        <v>131</v>
      </c>
      <c r="B34" s="28" t="s">
        <v>64</v>
      </c>
      <c r="C34" s="24">
        <v>40210.3079</v>
      </c>
      <c r="D34" s="24">
        <v>36269.451250000006</v>
      </c>
      <c r="E34" s="24">
        <v>39808.275600000008</v>
      </c>
      <c r="F34" s="24">
        <v>35799.674459826427</v>
      </c>
      <c r="G34" s="24">
        <v>37940.974932311707</v>
      </c>
      <c r="H34" s="24">
        <v>33123.217227864625</v>
      </c>
      <c r="I34" s="24">
        <v>30643.331629649605</v>
      </c>
      <c r="J34" s="24">
        <v>28687.99044497584</v>
      </c>
      <c r="K34" s="24">
        <v>26058.954242598</v>
      </c>
      <c r="L34" s="24">
        <v>25016.62977951319</v>
      </c>
      <c r="M34" s="24">
        <v>21365.040442932917</v>
      </c>
      <c r="N34" s="24">
        <v>23491.531309944752</v>
      </c>
      <c r="O34" s="24">
        <v>24061.309485848673</v>
      </c>
      <c r="P34" s="24">
        <v>23662.512907687422</v>
      </c>
      <c r="Q34" s="24">
        <v>22501.167263965977</v>
      </c>
      <c r="R34" s="24">
        <v>22459.399045023129</v>
      </c>
      <c r="S34" s="24">
        <v>22661.0524</v>
      </c>
      <c r="T34" s="24">
        <v>22702.3416</v>
      </c>
      <c r="U34" s="24">
        <v>21153.004799999999</v>
      </c>
      <c r="V34" s="24">
        <v>20965.130400000002</v>
      </c>
      <c r="W34" s="24">
        <v>20145.321599999999</v>
      </c>
      <c r="X34" s="24">
        <v>18073.055900000003</v>
      </c>
      <c r="Y34" s="24">
        <v>14693.148800000001</v>
      </c>
      <c r="Z34" s="24">
        <v>12552.0455</v>
      </c>
      <c r="AA34" s="24">
        <v>11033.8325</v>
      </c>
      <c r="AB34" s="24">
        <v>8732.6334999999999</v>
      </c>
      <c r="AC34" s="24">
        <v>8185.7040999999899</v>
      </c>
      <c r="AD34" s="24">
        <v>7739.9600999999893</v>
      </c>
      <c r="AE34" s="24">
        <v>7115.4662000000008</v>
      </c>
    </row>
    <row r="35" spans="1:31" s="27" customFormat="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s="27" customFormat="1" x14ac:dyDescent="0.35">
      <c r="A36" s="28" t="s">
        <v>131</v>
      </c>
      <c r="B36" s="28" t="s">
        <v>20</v>
      </c>
      <c r="C36" s="24">
        <v>1104.0250256260269</v>
      </c>
      <c r="D36" s="24">
        <v>1104.0250256461259</v>
      </c>
      <c r="E36" s="24">
        <v>1232.2761771468099</v>
      </c>
      <c r="F36" s="24">
        <v>1275.873036443993</v>
      </c>
      <c r="G36" s="24">
        <v>1199.9918388545859</v>
      </c>
      <c r="H36" s="24">
        <v>1425.0978967816197</v>
      </c>
      <c r="I36" s="24">
        <v>1346.7143707388041</v>
      </c>
      <c r="J36" s="24">
        <v>2408.114098675082</v>
      </c>
      <c r="K36" s="24">
        <v>1219.31753478518</v>
      </c>
      <c r="L36" s="24">
        <v>1210.8306228662318</v>
      </c>
      <c r="M36" s="24">
        <v>1276.910496770975</v>
      </c>
      <c r="N36" s="24">
        <v>1362.795408640681</v>
      </c>
      <c r="O36" s="24">
        <v>1301.6682586555239</v>
      </c>
      <c r="P36" s="24">
        <v>1213.7551393132949</v>
      </c>
      <c r="Q36" s="24">
        <v>1253.3049231260391</v>
      </c>
      <c r="R36" s="24">
        <v>1236.4545599254452</v>
      </c>
      <c r="S36" s="24">
        <v>1400.0387246610012</v>
      </c>
      <c r="T36" s="24">
        <v>1565.8764060940591</v>
      </c>
      <c r="U36" s="24">
        <v>1700.622808808605</v>
      </c>
      <c r="V36" s="24">
        <v>1864.618598754108</v>
      </c>
      <c r="W36" s="24">
        <v>1660.99687118716</v>
      </c>
      <c r="X36" s="24">
        <v>2252.500488232884</v>
      </c>
      <c r="Y36" s="24">
        <v>2445.0224593375101</v>
      </c>
      <c r="Z36" s="24">
        <v>2367.1610791890298</v>
      </c>
      <c r="AA36" s="24">
        <v>1281.647297732894</v>
      </c>
      <c r="AB36" s="24">
        <v>960.52349750149301</v>
      </c>
      <c r="AC36" s="24">
        <v>963.15515884496199</v>
      </c>
      <c r="AD36" s="24">
        <v>960.52349714509501</v>
      </c>
      <c r="AE36" s="24">
        <v>960.52349554137504</v>
      </c>
    </row>
    <row r="37" spans="1:31" s="27" customFormat="1" x14ac:dyDescent="0.35">
      <c r="A37" s="28" t="s">
        <v>131</v>
      </c>
      <c r="B37" s="28" t="s">
        <v>32</v>
      </c>
      <c r="C37" s="24">
        <v>37.115769999999998</v>
      </c>
      <c r="D37" s="24">
        <v>37.115769999999998</v>
      </c>
      <c r="E37" s="24">
        <v>73.719189999999998</v>
      </c>
      <c r="F37" s="24">
        <v>72.804009999999906</v>
      </c>
      <c r="G37" s="24">
        <v>72.804009999999906</v>
      </c>
      <c r="H37" s="24">
        <v>72.804009999999906</v>
      </c>
      <c r="I37" s="24">
        <v>73.003469999999993</v>
      </c>
      <c r="J37" s="24">
        <v>137.142</v>
      </c>
      <c r="K37" s="24">
        <v>72.804009999999906</v>
      </c>
      <c r="L37" s="24">
        <v>72.804009999999906</v>
      </c>
      <c r="M37" s="24">
        <v>73.003469999999993</v>
      </c>
      <c r="N37" s="24">
        <v>72.804009999999906</v>
      </c>
      <c r="O37" s="24">
        <v>72.804009999999906</v>
      </c>
      <c r="P37" s="24">
        <v>72.804009999999906</v>
      </c>
      <c r="Q37" s="24">
        <v>73.003469999999993</v>
      </c>
      <c r="R37" s="24">
        <v>72.804009999999906</v>
      </c>
      <c r="S37" s="24">
        <v>72.804009999999906</v>
      </c>
      <c r="T37" s="24">
        <v>72.804009999999906</v>
      </c>
      <c r="U37" s="24">
        <v>73.003469999999993</v>
      </c>
      <c r="V37" s="24">
        <v>73.030784999999995</v>
      </c>
      <c r="W37" s="24">
        <v>72.804009999999906</v>
      </c>
      <c r="X37" s="24">
        <v>91.373215000000002</v>
      </c>
      <c r="Y37" s="24">
        <v>124.47216</v>
      </c>
      <c r="Z37" s="24">
        <v>113.46158</v>
      </c>
      <c r="AA37" s="24">
        <v>160.33503999999999</v>
      </c>
      <c r="AB37" s="24">
        <v>0</v>
      </c>
      <c r="AC37" s="24">
        <v>0</v>
      </c>
      <c r="AD37" s="24">
        <v>0</v>
      </c>
      <c r="AE37" s="24">
        <v>0</v>
      </c>
    </row>
    <row r="38" spans="1:31" s="27" customFormat="1" x14ac:dyDescent="0.35">
      <c r="A38" s="28" t="s">
        <v>131</v>
      </c>
      <c r="B38" s="28" t="s">
        <v>66</v>
      </c>
      <c r="C38" s="24">
        <v>1.9277978899999978E-5</v>
      </c>
      <c r="D38" s="24">
        <v>1.9263913309999994E-5</v>
      </c>
      <c r="E38" s="24">
        <v>2.012587411999999E-5</v>
      </c>
      <c r="F38" s="24">
        <v>14.8596665310939</v>
      </c>
      <c r="G38" s="24">
        <v>4.854821556517491</v>
      </c>
      <c r="H38" s="24">
        <v>30.602939258937266</v>
      </c>
      <c r="I38" s="24">
        <v>15.163317422573197</v>
      </c>
      <c r="J38" s="24">
        <v>181.74669348265851</v>
      </c>
      <c r="K38" s="24">
        <v>5.5478483331974893</v>
      </c>
      <c r="L38" s="24">
        <v>1.8160812003019</v>
      </c>
      <c r="M38" s="24">
        <v>3.4571864606714002</v>
      </c>
      <c r="N38" s="24">
        <v>34.563361938578495</v>
      </c>
      <c r="O38" s="24">
        <v>30.033218967939</v>
      </c>
      <c r="P38" s="24">
        <v>6.742548661207489</v>
      </c>
      <c r="Q38" s="24">
        <v>22.829154546228501</v>
      </c>
      <c r="R38" s="24">
        <v>28.141532505798899</v>
      </c>
      <c r="S38" s="24">
        <v>58.723778716082101</v>
      </c>
      <c r="T38" s="24">
        <v>29.7880199784985</v>
      </c>
      <c r="U38" s="24">
        <v>111.44769550341451</v>
      </c>
      <c r="V38" s="24">
        <v>48.051156328768002</v>
      </c>
      <c r="W38" s="24">
        <v>111.7691787029769</v>
      </c>
      <c r="X38" s="24">
        <v>80.713624717093992</v>
      </c>
      <c r="Y38" s="24">
        <v>203.2237850821509</v>
      </c>
      <c r="Z38" s="24">
        <v>320.21124132457106</v>
      </c>
      <c r="AA38" s="24">
        <v>629.89111558838988</v>
      </c>
      <c r="AB38" s="24">
        <v>1043.6722384241029</v>
      </c>
      <c r="AC38" s="24">
        <v>1105.709097913352</v>
      </c>
      <c r="AD38" s="24">
        <v>1707.848259679613</v>
      </c>
      <c r="AE38" s="24">
        <v>1270.2539712961002</v>
      </c>
    </row>
    <row r="39" spans="1:31" s="27" customFormat="1" x14ac:dyDescent="0.35">
      <c r="A39" s="28" t="s">
        <v>131</v>
      </c>
      <c r="B39" s="28" t="s">
        <v>65</v>
      </c>
      <c r="C39" s="24">
        <v>676.75143999999909</v>
      </c>
      <c r="D39" s="24">
        <v>673.06808999999896</v>
      </c>
      <c r="E39" s="24">
        <v>672.52710000000002</v>
      </c>
      <c r="F39" s="24">
        <v>666.04809999999895</v>
      </c>
      <c r="G39" s="24">
        <v>662.50005999999996</v>
      </c>
      <c r="H39" s="24">
        <v>659.06188999999904</v>
      </c>
      <c r="I39" s="24">
        <v>657.99659999999903</v>
      </c>
      <c r="J39" s="24">
        <v>652.25895999999898</v>
      </c>
      <c r="K39" s="24">
        <v>648.42514000000006</v>
      </c>
      <c r="L39" s="24">
        <v>637.88567</v>
      </c>
      <c r="M39" s="24">
        <v>643.09092999999893</v>
      </c>
      <c r="N39" s="24">
        <v>637.466579999999</v>
      </c>
      <c r="O39" s="24">
        <v>633.60802999999896</v>
      </c>
      <c r="P39" s="24">
        <v>630.08014000000003</v>
      </c>
      <c r="Q39" s="24">
        <v>628.80837999999903</v>
      </c>
      <c r="R39" s="24">
        <v>623.02436999999998</v>
      </c>
      <c r="S39" s="24">
        <v>232.78797999999901</v>
      </c>
      <c r="T39" s="24">
        <v>231.87079</v>
      </c>
      <c r="U39" s="24">
        <v>230.81374</v>
      </c>
      <c r="V39" s="24">
        <v>228.88765000000001</v>
      </c>
      <c r="W39" s="24">
        <v>227.81442000000001</v>
      </c>
      <c r="X39" s="24">
        <v>0</v>
      </c>
      <c r="Y39" s="24">
        <v>0</v>
      </c>
      <c r="Z39" s="24">
        <v>0</v>
      </c>
      <c r="AA39" s="24">
        <v>0</v>
      </c>
      <c r="AB39" s="24">
        <v>0</v>
      </c>
      <c r="AC39" s="24">
        <v>0</v>
      </c>
      <c r="AD39" s="24">
        <v>0</v>
      </c>
      <c r="AE39" s="24">
        <v>0</v>
      </c>
    </row>
    <row r="40" spans="1:31" s="27" customFormat="1" x14ac:dyDescent="0.35">
      <c r="A40" s="28" t="s">
        <v>131</v>
      </c>
      <c r="B40" s="28" t="s">
        <v>69</v>
      </c>
      <c r="C40" s="24">
        <v>2128.5838533336209</v>
      </c>
      <c r="D40" s="24">
        <v>3572.0300378183779</v>
      </c>
      <c r="E40" s="24">
        <v>3555.457329532067</v>
      </c>
      <c r="F40" s="24">
        <v>5615.5135376462931</v>
      </c>
      <c r="G40" s="24">
        <v>6690.1102348228642</v>
      </c>
      <c r="H40" s="24">
        <v>7306.8037653825595</v>
      </c>
      <c r="I40" s="24">
        <v>9354.4857607496724</v>
      </c>
      <c r="J40" s="24">
        <v>9564.6606112434201</v>
      </c>
      <c r="K40" s="24">
        <v>9464.2055058152382</v>
      </c>
      <c r="L40" s="24">
        <v>9647.3836754080021</v>
      </c>
      <c r="M40" s="24">
        <v>8990.4829925646518</v>
      </c>
      <c r="N40" s="24">
        <v>8517.6033270404041</v>
      </c>
      <c r="O40" s="24">
        <v>7498.6825242410505</v>
      </c>
      <c r="P40" s="24">
        <v>9013.6544994719989</v>
      </c>
      <c r="Q40" s="24">
        <v>8840.9839908939193</v>
      </c>
      <c r="R40" s="24">
        <v>9452.3488923739642</v>
      </c>
      <c r="S40" s="24">
        <v>15994.063651133067</v>
      </c>
      <c r="T40" s="24">
        <v>15888.537107989654</v>
      </c>
      <c r="U40" s="24">
        <v>16196.895594051688</v>
      </c>
      <c r="V40" s="24">
        <v>16031.775386974636</v>
      </c>
      <c r="W40" s="24">
        <v>16051.494054749057</v>
      </c>
      <c r="X40" s="24">
        <v>16469.882607678435</v>
      </c>
      <c r="Y40" s="24">
        <v>20367.795351625962</v>
      </c>
      <c r="Z40" s="24">
        <v>19429.180872900408</v>
      </c>
      <c r="AA40" s="24">
        <v>21631.373778642163</v>
      </c>
      <c r="AB40" s="24">
        <v>25548.437801215729</v>
      </c>
      <c r="AC40" s="24">
        <v>25500.073165770951</v>
      </c>
      <c r="AD40" s="24">
        <v>25582.844382041221</v>
      </c>
      <c r="AE40" s="24">
        <v>25092.476124964593</v>
      </c>
    </row>
    <row r="41" spans="1:31" s="27" customFormat="1" x14ac:dyDescent="0.35">
      <c r="A41" s="28" t="s">
        <v>131</v>
      </c>
      <c r="B41" s="28" t="s">
        <v>68</v>
      </c>
      <c r="C41" s="24">
        <v>5555.0976306939301</v>
      </c>
      <c r="D41" s="24">
        <v>7538.3512646346644</v>
      </c>
      <c r="E41" s="24">
        <v>7674.8943054959609</v>
      </c>
      <c r="F41" s="24">
        <v>7343.9850058491311</v>
      </c>
      <c r="G41" s="24">
        <v>7448.1655374595493</v>
      </c>
      <c r="H41" s="24">
        <v>7800.5726501117933</v>
      </c>
      <c r="I41" s="24">
        <v>7893.2139686155415</v>
      </c>
      <c r="J41" s="24">
        <v>6593.3675381787825</v>
      </c>
      <c r="K41" s="24">
        <v>7141.5743274301922</v>
      </c>
      <c r="L41" s="24">
        <v>7427.2565209825862</v>
      </c>
      <c r="M41" s="24">
        <v>7545.9943871570013</v>
      </c>
      <c r="N41" s="24">
        <v>7657.3371582940963</v>
      </c>
      <c r="O41" s="24">
        <v>7325.2994430243853</v>
      </c>
      <c r="P41" s="24">
        <v>7442.0617659223299</v>
      </c>
      <c r="Q41" s="24">
        <v>7808.8074468614977</v>
      </c>
      <c r="R41" s="24">
        <v>7530.5277482462943</v>
      </c>
      <c r="S41" s="24">
        <v>6167.8980500110147</v>
      </c>
      <c r="T41" s="24">
        <v>6692.5361493509827</v>
      </c>
      <c r="U41" s="24">
        <v>6975.7059641829746</v>
      </c>
      <c r="V41" s="24">
        <v>7044.2418925791526</v>
      </c>
      <c r="W41" s="24">
        <v>7178.9925726280062</v>
      </c>
      <c r="X41" s="24">
        <v>9293.7103111390297</v>
      </c>
      <c r="Y41" s="24">
        <v>9054.0460942405589</v>
      </c>
      <c r="Z41" s="24">
        <v>8985.3905082035053</v>
      </c>
      <c r="AA41" s="24">
        <v>10317.207691459364</v>
      </c>
      <c r="AB41" s="24">
        <v>12315.955492883055</v>
      </c>
      <c r="AC41" s="24">
        <v>12730.306917959002</v>
      </c>
      <c r="AD41" s="24">
        <v>11904.69195458765</v>
      </c>
      <c r="AE41" s="24">
        <v>13394.629931070216</v>
      </c>
    </row>
    <row r="42" spans="1:31" s="27" customFormat="1" x14ac:dyDescent="0.35">
      <c r="A42" s="28" t="s">
        <v>131</v>
      </c>
      <c r="B42" s="28" t="s">
        <v>36</v>
      </c>
      <c r="C42" s="24">
        <v>3.0190878999999998E-5</v>
      </c>
      <c r="D42" s="24">
        <v>29.402843692209998</v>
      </c>
      <c r="E42" s="24">
        <v>28.698204776256897</v>
      </c>
      <c r="F42" s="24">
        <v>31.675802361113998</v>
      </c>
      <c r="G42" s="24">
        <v>35.235019997003</v>
      </c>
      <c r="H42" s="24">
        <v>35.314040073633898</v>
      </c>
      <c r="I42" s="24">
        <v>34.37200542443</v>
      </c>
      <c r="J42" s="24">
        <v>33.998461319339896</v>
      </c>
      <c r="K42" s="24">
        <v>32.271664119789996</v>
      </c>
      <c r="L42" s="24">
        <v>32.379541319159905</v>
      </c>
      <c r="M42" s="24">
        <v>31.752982167429902</v>
      </c>
      <c r="N42" s="24">
        <v>32.143889980304998</v>
      </c>
      <c r="O42" s="24">
        <v>32.020711788299906</v>
      </c>
      <c r="P42" s="24">
        <v>33.301683599260002</v>
      </c>
      <c r="Q42" s="24">
        <v>32.390199175779998</v>
      </c>
      <c r="R42" s="24">
        <v>32.308526490589998</v>
      </c>
      <c r="S42" s="24">
        <v>495.71485000000001</v>
      </c>
      <c r="T42" s="24">
        <v>495.19424600000002</v>
      </c>
      <c r="U42" s="24">
        <v>494.91541599999897</v>
      </c>
      <c r="V42" s="24">
        <v>473.84082000000001</v>
      </c>
      <c r="W42" s="24">
        <v>1383.9692</v>
      </c>
      <c r="X42" s="24">
        <v>1618.1412</v>
      </c>
      <c r="Y42" s="24">
        <v>1638.4208000000001</v>
      </c>
      <c r="Z42" s="24">
        <v>2161.8917999999999</v>
      </c>
      <c r="AA42" s="24">
        <v>2154.7646</v>
      </c>
      <c r="AB42" s="24">
        <v>2061.7559000000001</v>
      </c>
      <c r="AC42" s="24">
        <v>2109.7950000000001</v>
      </c>
      <c r="AD42" s="24">
        <v>2083.2775999999999</v>
      </c>
      <c r="AE42" s="24">
        <v>2474.4065000000001</v>
      </c>
    </row>
    <row r="43" spans="1:31" s="27" customFormat="1" x14ac:dyDescent="0.35">
      <c r="A43" s="28" t="s">
        <v>131</v>
      </c>
      <c r="B43" s="28" t="s">
        <v>73</v>
      </c>
      <c r="C43" s="24">
        <v>41.005462999999999</v>
      </c>
      <c r="D43" s="24">
        <v>113.32767</v>
      </c>
      <c r="E43" s="24">
        <v>128.54071437555302</v>
      </c>
      <c r="F43" s="24">
        <v>384.52210142894603</v>
      </c>
      <c r="G43" s="24">
        <v>551.38114400652</v>
      </c>
      <c r="H43" s="24">
        <v>590.38145118028001</v>
      </c>
      <c r="I43" s="24">
        <v>458.89098099014302</v>
      </c>
      <c r="J43" s="24">
        <v>669.22633895307399</v>
      </c>
      <c r="K43" s="24">
        <v>388.35172555893502</v>
      </c>
      <c r="L43" s="24">
        <v>431.70967671077</v>
      </c>
      <c r="M43" s="24">
        <v>459.22849888967005</v>
      </c>
      <c r="N43" s="24">
        <v>633.09760971810601</v>
      </c>
      <c r="O43" s="24">
        <v>527.12906516169994</v>
      </c>
      <c r="P43" s="24">
        <v>639.35909742808508</v>
      </c>
      <c r="Q43" s="24">
        <v>584.82364769395497</v>
      </c>
      <c r="R43" s="24">
        <v>568.08859738136596</v>
      </c>
      <c r="S43" s="24">
        <v>651.75713987300003</v>
      </c>
      <c r="T43" s="24">
        <v>646.38841394840006</v>
      </c>
      <c r="U43" s="24">
        <v>621.23225432909999</v>
      </c>
      <c r="V43" s="24">
        <v>568.44361566840007</v>
      </c>
      <c r="W43" s="24">
        <v>654.23511000000008</v>
      </c>
      <c r="X43" s="24">
        <v>1452.5777399999999</v>
      </c>
      <c r="Y43" s="24">
        <v>1367.9641299999998</v>
      </c>
      <c r="Z43" s="24">
        <v>1292.90552</v>
      </c>
      <c r="AA43" s="24">
        <v>2413.2180600000002</v>
      </c>
      <c r="AB43" s="24">
        <v>4271.4524699999993</v>
      </c>
      <c r="AC43" s="24">
        <v>4470.5659800000003</v>
      </c>
      <c r="AD43" s="24">
        <v>4376.9823500000002</v>
      </c>
      <c r="AE43" s="24">
        <v>3707.6318099999999</v>
      </c>
    </row>
    <row r="44" spans="1:31" s="27" customFormat="1" x14ac:dyDescent="0.35">
      <c r="A44" s="28" t="s">
        <v>131</v>
      </c>
      <c r="B44" s="28" t="s">
        <v>56</v>
      </c>
      <c r="C44" s="24">
        <v>1.8374282199999901</v>
      </c>
      <c r="D44" s="24">
        <v>2.52609839</v>
      </c>
      <c r="E44" s="24">
        <v>2.7983971899999998</v>
      </c>
      <c r="F44" s="24">
        <v>4.2378683199999996</v>
      </c>
      <c r="G44" s="24">
        <v>7.1889294700000006</v>
      </c>
      <c r="H44" s="24">
        <v>9.0086707199999996</v>
      </c>
      <c r="I44" s="24">
        <v>11.07782317</v>
      </c>
      <c r="J44" s="24">
        <v>12.67889233</v>
      </c>
      <c r="K44" s="24">
        <v>13.5825835399999</v>
      </c>
      <c r="L44" s="24">
        <v>14.5177873</v>
      </c>
      <c r="M44" s="24">
        <v>18.82329537</v>
      </c>
      <c r="N44" s="24">
        <v>20.9689081</v>
      </c>
      <c r="O44" s="24">
        <v>23.608906099999999</v>
      </c>
      <c r="P44" s="24">
        <v>27.159376599999998</v>
      </c>
      <c r="Q44" s="24">
        <v>26.779900099999999</v>
      </c>
      <c r="R44" s="24">
        <v>27.963404300000001</v>
      </c>
      <c r="S44" s="24">
        <v>26.460205300000002</v>
      </c>
      <c r="T44" s="24">
        <v>26.614132899999991</v>
      </c>
      <c r="U44" s="24">
        <v>27.804252999999999</v>
      </c>
      <c r="V44" s="24">
        <v>29.1908177</v>
      </c>
      <c r="W44" s="24">
        <v>24.7037257</v>
      </c>
      <c r="X44" s="24">
        <v>25.172535100000001</v>
      </c>
      <c r="Y44" s="24">
        <v>25.788042799999999</v>
      </c>
      <c r="Z44" s="24">
        <v>25.467291800000002</v>
      </c>
      <c r="AA44" s="24">
        <v>26.303974700000001</v>
      </c>
      <c r="AB44" s="24">
        <v>23.851189770000001</v>
      </c>
      <c r="AC44" s="24">
        <v>25.721012299999998</v>
      </c>
      <c r="AD44" s="24">
        <v>25.690763399999998</v>
      </c>
      <c r="AE44" s="24">
        <v>17.691338099999999</v>
      </c>
    </row>
    <row r="45" spans="1:31" s="27" customFormat="1" x14ac:dyDescent="0.35">
      <c r="A45" s="31" t="s">
        <v>138</v>
      </c>
      <c r="B45" s="31"/>
      <c r="C45" s="32">
        <v>49711.881638931547</v>
      </c>
      <c r="D45" s="32">
        <v>49194.041457363077</v>
      </c>
      <c r="E45" s="32">
        <v>53017.149722300717</v>
      </c>
      <c r="F45" s="32">
        <v>50788.757816296929</v>
      </c>
      <c r="G45" s="32">
        <v>54019.401435005224</v>
      </c>
      <c r="H45" s="32">
        <v>50418.160379399531</v>
      </c>
      <c r="I45" s="32">
        <v>49983.90911717619</v>
      </c>
      <c r="J45" s="32">
        <v>48225.280346555788</v>
      </c>
      <c r="K45" s="32">
        <v>44610.828608961805</v>
      </c>
      <c r="L45" s="32">
        <v>44014.606359970312</v>
      </c>
      <c r="M45" s="32">
        <v>39897.979905886212</v>
      </c>
      <c r="N45" s="32">
        <v>41774.101155858509</v>
      </c>
      <c r="O45" s="32">
        <v>40923.404970737574</v>
      </c>
      <c r="P45" s="32">
        <v>42041.611011056251</v>
      </c>
      <c r="Q45" s="32">
        <v>41128.904629393655</v>
      </c>
      <c r="R45" s="32">
        <v>41402.700158074629</v>
      </c>
      <c r="S45" s="32">
        <v>46587.368594521155</v>
      </c>
      <c r="T45" s="32">
        <v>47183.754083413194</v>
      </c>
      <c r="U45" s="32">
        <v>46441.494072546688</v>
      </c>
      <c r="V45" s="32">
        <v>46255.735869636665</v>
      </c>
      <c r="W45" s="32">
        <v>45449.192707267197</v>
      </c>
      <c r="X45" s="32">
        <v>46261.236146767449</v>
      </c>
      <c r="Y45" s="32">
        <v>46887.708650286193</v>
      </c>
      <c r="Z45" s="32">
        <v>43767.450781617517</v>
      </c>
      <c r="AA45" s="32">
        <v>45054.287423422807</v>
      </c>
      <c r="AB45" s="32">
        <v>48601.222530024381</v>
      </c>
      <c r="AC45" s="32">
        <v>48484.948440488261</v>
      </c>
      <c r="AD45" s="32">
        <v>47895.868193453571</v>
      </c>
      <c r="AE45" s="32">
        <v>47833.349722872284</v>
      </c>
    </row>
    <row r="46" spans="1:31" s="27" customFormat="1" x14ac:dyDescent="0.35"/>
    <row r="47" spans="1:31" s="27" customFormat="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s="27" customFormat="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s="27" customFormat="1" x14ac:dyDescent="0.35">
      <c r="A49" s="28" t="s">
        <v>132</v>
      </c>
      <c r="B49" s="28" t="s">
        <v>71</v>
      </c>
      <c r="C49" s="24">
        <v>26120.768599999999</v>
      </c>
      <c r="D49" s="24">
        <v>22702.044799999981</v>
      </c>
      <c r="E49" s="24">
        <v>24960.115099999999</v>
      </c>
      <c r="F49" s="24">
        <v>14706.41116721043</v>
      </c>
      <c r="G49" s="24">
        <v>15258.00243302992</v>
      </c>
      <c r="H49" s="24">
        <v>13867.309833933603</v>
      </c>
      <c r="I49" s="24">
        <v>11086.030783693312</v>
      </c>
      <c r="J49" s="24">
        <v>12222.807138140801</v>
      </c>
      <c r="K49" s="24">
        <v>11402.936421211529</v>
      </c>
      <c r="L49" s="24">
        <v>12207.092991061227</v>
      </c>
      <c r="M49" s="24">
        <v>11067.182624170833</v>
      </c>
      <c r="N49" s="24">
        <v>11531.137004665399</v>
      </c>
      <c r="O49" s="24">
        <v>12006.1239253316</v>
      </c>
      <c r="P49" s="24">
        <v>11524.816231022001</v>
      </c>
      <c r="Q49" s="24">
        <v>11576.659936948701</v>
      </c>
      <c r="R49" s="24">
        <v>11479.997687271301</v>
      </c>
      <c r="S49" s="24">
        <v>10788.186868340999</v>
      </c>
      <c r="T49" s="24">
        <v>11658.731703846499</v>
      </c>
      <c r="U49" s="24">
        <v>10953.632112060801</v>
      </c>
      <c r="V49" s="24">
        <v>10054.724749741701</v>
      </c>
      <c r="W49" s="24">
        <v>11327.169937290601</v>
      </c>
      <c r="X49" s="24">
        <v>11600.8305492566</v>
      </c>
      <c r="Y49" s="24">
        <v>10901.315047497001</v>
      </c>
      <c r="Z49" s="24">
        <v>11110.2032715236</v>
      </c>
      <c r="AA49" s="24">
        <v>10643.819784195399</v>
      </c>
      <c r="AB49" s="24">
        <v>11229.4993399466</v>
      </c>
      <c r="AC49" s="24">
        <v>4568.9654435679904</v>
      </c>
      <c r="AD49" s="24">
        <v>0</v>
      </c>
      <c r="AE49" s="24">
        <v>0</v>
      </c>
    </row>
    <row r="50" spans="1:31" s="27" customFormat="1" x14ac:dyDescent="0.35">
      <c r="A50" s="28" t="s">
        <v>132</v>
      </c>
      <c r="B50" s="28" t="s">
        <v>20</v>
      </c>
      <c r="C50" s="24">
        <v>9.9995839999999995E-6</v>
      </c>
      <c r="D50" s="24">
        <v>9.9152979999999993E-6</v>
      </c>
      <c r="E50" s="24">
        <v>9.9205444999999994E-6</v>
      </c>
      <c r="F50" s="24">
        <v>1.1650455999999999E-5</v>
      </c>
      <c r="G50" s="24">
        <v>1.2173681E-5</v>
      </c>
      <c r="H50" s="24">
        <v>1.2192995E-5</v>
      </c>
      <c r="I50" s="24">
        <v>1.2411349E-5</v>
      </c>
      <c r="J50" s="24">
        <v>1.25383995E-5</v>
      </c>
      <c r="K50" s="24">
        <v>1.2468566999999999E-5</v>
      </c>
      <c r="L50" s="24">
        <v>1.251391E-5</v>
      </c>
      <c r="M50" s="24">
        <v>1.2429057999999999E-5</v>
      </c>
      <c r="N50" s="24">
        <v>1.3416234999999999E-5</v>
      </c>
      <c r="O50" s="24">
        <v>1.3446259999999999E-5</v>
      </c>
      <c r="P50" s="24">
        <v>1.4381934E-5</v>
      </c>
      <c r="Q50" s="24">
        <v>1.4258440999999999E-5</v>
      </c>
      <c r="R50" s="24">
        <v>1.46524589999999E-5</v>
      </c>
      <c r="S50" s="24">
        <v>1.9437060000000001E-5</v>
      </c>
      <c r="T50" s="24">
        <v>2.0293759999999999E-5</v>
      </c>
      <c r="U50" s="24">
        <v>2.4373551999999999E-5</v>
      </c>
      <c r="V50" s="24">
        <v>2.7399850000000002E-5</v>
      </c>
      <c r="W50" s="24">
        <v>2.8496986E-5</v>
      </c>
      <c r="X50" s="24">
        <v>2.8756632999999999E-5</v>
      </c>
      <c r="Y50" s="24">
        <v>3.3317169999999998E-5</v>
      </c>
      <c r="Z50" s="24">
        <v>3.1425522999999901E-5</v>
      </c>
      <c r="AA50" s="24">
        <v>3.2276980000000001E-5</v>
      </c>
      <c r="AB50" s="24">
        <v>3.5578275999999999E-5</v>
      </c>
      <c r="AC50" s="24">
        <v>4.3186552E-5</v>
      </c>
      <c r="AD50" s="24">
        <v>5.7963476000000003E-5</v>
      </c>
      <c r="AE50" s="24">
        <v>5.7903576999999901E-5</v>
      </c>
    </row>
    <row r="51" spans="1:31" s="27" customFormat="1" x14ac:dyDescent="0.35">
      <c r="A51" s="28" t="s">
        <v>132</v>
      </c>
      <c r="B51" s="28" t="s">
        <v>32</v>
      </c>
      <c r="C51" s="24">
        <v>1.5403457</v>
      </c>
      <c r="D51" s="24">
        <v>2.40714E-6</v>
      </c>
      <c r="E51" s="24">
        <v>3.3104817999999998</v>
      </c>
      <c r="F51" s="24">
        <v>10.71547</v>
      </c>
      <c r="G51" s="24">
        <v>2.5294089999999998</v>
      </c>
      <c r="H51" s="24">
        <v>11.731157</v>
      </c>
      <c r="I51" s="24">
        <v>5.5329489999999897</v>
      </c>
      <c r="J51" s="24">
        <v>6.2847530000000003</v>
      </c>
      <c r="K51" s="24">
        <v>3.2875846000000001E-6</v>
      </c>
      <c r="L51" s="24">
        <v>3.0899202999999998E-6</v>
      </c>
      <c r="M51" s="24">
        <v>1.8528876999999999</v>
      </c>
      <c r="N51" s="24">
        <v>7.6261330000000003</v>
      </c>
      <c r="O51" s="24">
        <v>1.9869657999999999</v>
      </c>
      <c r="P51" s="24">
        <v>0.89433109999999905</v>
      </c>
      <c r="Q51" s="24">
        <v>11.634827</v>
      </c>
      <c r="R51" s="24">
        <v>10.8681</v>
      </c>
      <c r="S51" s="24">
        <v>22.915873000000001</v>
      </c>
      <c r="T51" s="24">
        <v>9.9405420000000007</v>
      </c>
      <c r="U51" s="24">
        <v>0</v>
      </c>
      <c r="V51" s="24">
        <v>0</v>
      </c>
      <c r="W51" s="24">
        <v>0</v>
      </c>
      <c r="X51" s="24">
        <v>0</v>
      </c>
      <c r="Y51" s="24">
        <v>0</v>
      </c>
      <c r="Z51" s="24">
        <v>0</v>
      </c>
      <c r="AA51" s="24">
        <v>0</v>
      </c>
      <c r="AB51" s="24">
        <v>0</v>
      </c>
      <c r="AC51" s="24">
        <v>0</v>
      </c>
      <c r="AD51" s="24">
        <v>0</v>
      </c>
      <c r="AE51" s="24">
        <v>0</v>
      </c>
    </row>
    <row r="52" spans="1:31" s="27" customFormat="1" x14ac:dyDescent="0.35">
      <c r="A52" s="28" t="s">
        <v>132</v>
      </c>
      <c r="B52" s="28" t="s">
        <v>66</v>
      </c>
      <c r="C52" s="24">
        <v>4.5771173616800005E-2</v>
      </c>
      <c r="D52" s="24">
        <v>1.738423772999999E-5</v>
      </c>
      <c r="E52" s="24">
        <v>1.6784992797042</v>
      </c>
      <c r="F52" s="24">
        <v>1.1292697437145001</v>
      </c>
      <c r="G52" s="24">
        <v>8.3435380800399986E-2</v>
      </c>
      <c r="H52" s="24">
        <v>4.1119080808427908</v>
      </c>
      <c r="I52" s="24">
        <v>1.4414662806753997</v>
      </c>
      <c r="J52" s="24">
        <v>2.4726351999999942E-5</v>
      </c>
      <c r="K52" s="24">
        <v>2.4074002799999978E-5</v>
      </c>
      <c r="L52" s="24">
        <v>2.4246583399999989E-5</v>
      </c>
      <c r="M52" s="24">
        <v>6.1174091988999901E-3</v>
      </c>
      <c r="N52" s="24">
        <v>3.6296937767355995</v>
      </c>
      <c r="O52" s="24">
        <v>0.86878114965999997</v>
      </c>
      <c r="P52" s="24">
        <v>2.5599535099999992E-5</v>
      </c>
      <c r="Q52" s="24">
        <v>5.4486619670615983</v>
      </c>
      <c r="R52" s="24">
        <v>6.6454635577109995</v>
      </c>
      <c r="S52" s="24">
        <v>4.8741677379994002</v>
      </c>
      <c r="T52" s="24">
        <v>2.5650242316914897</v>
      </c>
      <c r="U52" s="24">
        <v>15.518228973073379</v>
      </c>
      <c r="V52" s="24">
        <v>30.787074689451703</v>
      </c>
      <c r="W52" s="24">
        <v>27.411173151183302</v>
      </c>
      <c r="X52" s="24">
        <v>7.8305235309517993</v>
      </c>
      <c r="Y52" s="24">
        <v>19.487410314037604</v>
      </c>
      <c r="Z52" s="24">
        <v>57.30251932552288</v>
      </c>
      <c r="AA52" s="24">
        <v>50.664979333072999</v>
      </c>
      <c r="AB52" s="24">
        <v>29.349200363243988</v>
      </c>
      <c r="AC52" s="24">
        <v>26.169013449127</v>
      </c>
      <c r="AD52" s="24">
        <v>134.117396387328</v>
      </c>
      <c r="AE52" s="24">
        <v>81.156970832109991</v>
      </c>
    </row>
    <row r="53" spans="1:31" s="27" customFormat="1" x14ac:dyDescent="0.35">
      <c r="A53" s="28" t="s">
        <v>132</v>
      </c>
      <c r="B53" s="28" t="s">
        <v>65</v>
      </c>
      <c r="C53" s="24">
        <v>2699.4261229999988</v>
      </c>
      <c r="D53" s="24">
        <v>2719.6094519999997</v>
      </c>
      <c r="E53" s="24">
        <v>2455.6742719999988</v>
      </c>
      <c r="F53" s="24">
        <v>3014.3319159999992</v>
      </c>
      <c r="G53" s="24">
        <v>3082.5291399999969</v>
      </c>
      <c r="H53" s="24">
        <v>2909.2828999999997</v>
      </c>
      <c r="I53" s="24">
        <v>2928.9540899999997</v>
      </c>
      <c r="J53" s="24">
        <v>3687.5990099999999</v>
      </c>
      <c r="K53" s="24">
        <v>3039.1871899999996</v>
      </c>
      <c r="L53" s="24">
        <v>2606.7814230000004</v>
      </c>
      <c r="M53" s="24">
        <v>2619.5670819999996</v>
      </c>
      <c r="N53" s="24">
        <v>2360.6663900000003</v>
      </c>
      <c r="O53" s="24">
        <v>2895.3205799999992</v>
      </c>
      <c r="P53" s="24">
        <v>2978.4144299999989</v>
      </c>
      <c r="Q53" s="24">
        <v>2817.4918739999985</v>
      </c>
      <c r="R53" s="24">
        <v>2816.8612899999989</v>
      </c>
      <c r="S53" s="24">
        <v>3537.6212149999997</v>
      </c>
      <c r="T53" s="24">
        <v>2931.2680139999989</v>
      </c>
      <c r="U53" s="24">
        <v>2516.6314999999991</v>
      </c>
      <c r="V53" s="24">
        <v>2504.4285530000002</v>
      </c>
      <c r="W53" s="24">
        <v>2272.60412</v>
      </c>
      <c r="X53" s="24">
        <v>2772.8727599999988</v>
      </c>
      <c r="Y53" s="24">
        <v>2867.4574669999988</v>
      </c>
      <c r="Z53" s="24">
        <v>2699.9608499999981</v>
      </c>
      <c r="AA53" s="24">
        <v>2709.3034560000001</v>
      </c>
      <c r="AB53" s="24">
        <v>3385.949009999998</v>
      </c>
      <c r="AC53" s="24">
        <v>2817.0784039999985</v>
      </c>
      <c r="AD53" s="24">
        <v>2416.2921819999983</v>
      </c>
      <c r="AE53" s="24">
        <v>2420.2242799999981</v>
      </c>
    </row>
    <row r="54" spans="1:31" s="27" customFormat="1" x14ac:dyDescent="0.35">
      <c r="A54" s="28" t="s">
        <v>132</v>
      </c>
      <c r="B54" s="28" t="s">
        <v>69</v>
      </c>
      <c r="C54" s="24">
        <v>10402.355409826054</v>
      </c>
      <c r="D54" s="24">
        <v>12921.895392363896</v>
      </c>
      <c r="E54" s="24">
        <v>11138.656142931828</v>
      </c>
      <c r="F54" s="24">
        <v>12223.652846567027</v>
      </c>
      <c r="G54" s="24">
        <v>12487.566289620583</v>
      </c>
      <c r="H54" s="24">
        <v>12848.349255493911</v>
      </c>
      <c r="I54" s="24">
        <v>12935.280209976894</v>
      </c>
      <c r="J54" s="24">
        <v>11619.214122302987</v>
      </c>
      <c r="K54" s="24">
        <v>11992.158691033997</v>
      </c>
      <c r="L54" s="24">
        <v>11428.178527563583</v>
      </c>
      <c r="M54" s="24">
        <v>12498.089180954146</v>
      </c>
      <c r="N54" s="24">
        <v>10736.188534746598</v>
      </c>
      <c r="O54" s="24">
        <v>10911.568004609804</v>
      </c>
      <c r="P54" s="24">
        <v>11020.187239417834</v>
      </c>
      <c r="Q54" s="24">
        <v>11547.329282746758</v>
      </c>
      <c r="R54" s="24">
        <v>11763.839571970037</v>
      </c>
      <c r="S54" s="24">
        <v>10698.182657105357</v>
      </c>
      <c r="T54" s="24">
        <v>10253.383487768271</v>
      </c>
      <c r="U54" s="24">
        <v>9466.5545537191756</v>
      </c>
      <c r="V54" s="24">
        <v>10980.384626909436</v>
      </c>
      <c r="W54" s="24">
        <v>9693.9969942159623</v>
      </c>
      <c r="X54" s="24">
        <v>9983.7697436759554</v>
      </c>
      <c r="Y54" s="24">
        <v>10472.038857473537</v>
      </c>
      <c r="Z54" s="24">
        <v>10646.951549613577</v>
      </c>
      <c r="AA54" s="24">
        <v>11538.406096492916</v>
      </c>
      <c r="AB54" s="24">
        <v>10967.369326544505</v>
      </c>
      <c r="AC54" s="24">
        <v>17891.696706634862</v>
      </c>
      <c r="AD54" s="24">
        <v>20594.480341195889</v>
      </c>
      <c r="AE54" s="24">
        <v>20041.725493933744</v>
      </c>
    </row>
    <row r="55" spans="1:31" s="27" customFormat="1" x14ac:dyDescent="0.35">
      <c r="A55" s="28" t="s">
        <v>132</v>
      </c>
      <c r="B55" s="28" t="s">
        <v>68</v>
      </c>
      <c r="C55" s="24">
        <v>2655.3463960130271</v>
      </c>
      <c r="D55" s="24">
        <v>2634.6419970882339</v>
      </c>
      <c r="E55" s="24">
        <v>2713.4756980333818</v>
      </c>
      <c r="F55" s="24">
        <v>2624.9490569551949</v>
      </c>
      <c r="G55" s="24">
        <v>2493.1716705906192</v>
      </c>
      <c r="H55" s="24">
        <v>2628.0583020635486</v>
      </c>
      <c r="I55" s="24">
        <v>2681.2277717538313</v>
      </c>
      <c r="J55" s="24">
        <v>2489.4686525718867</v>
      </c>
      <c r="K55" s="24">
        <v>2583.4659763267432</v>
      </c>
      <c r="L55" s="24">
        <v>2607.8906334879621</v>
      </c>
      <c r="M55" s="24">
        <v>2629.8449630610403</v>
      </c>
      <c r="N55" s="24">
        <v>2702.7521240989813</v>
      </c>
      <c r="O55" s="24">
        <v>2584.2130501740962</v>
      </c>
      <c r="P55" s="24">
        <v>2480.7359901350815</v>
      </c>
      <c r="Q55" s="24">
        <v>2591.9392960904488</v>
      </c>
      <c r="R55" s="24">
        <v>2663.95531542347</v>
      </c>
      <c r="S55" s="24">
        <v>2473.5675529631626</v>
      </c>
      <c r="T55" s="24">
        <v>2578.4061312262756</v>
      </c>
      <c r="U55" s="24">
        <v>2641.8176870783245</v>
      </c>
      <c r="V55" s="24">
        <v>2633.353632277684</v>
      </c>
      <c r="W55" s="24">
        <v>2739.364757689802</v>
      </c>
      <c r="X55" s="24">
        <v>2623.6569212923814</v>
      </c>
      <c r="Y55" s="24">
        <v>2496.198816330515</v>
      </c>
      <c r="Z55" s="24">
        <v>2413.8604245094798</v>
      </c>
      <c r="AA55" s="24">
        <v>2383.0199671914129</v>
      </c>
      <c r="AB55" s="24">
        <v>2231.2760945487021</v>
      </c>
      <c r="AC55" s="24">
        <v>3082.1067066828505</v>
      </c>
      <c r="AD55" s="24">
        <v>4240.4960515431685</v>
      </c>
      <c r="AE55" s="24">
        <v>4165.6125199999997</v>
      </c>
    </row>
    <row r="56" spans="1:31" s="27" customFormat="1" x14ac:dyDescent="0.35">
      <c r="A56" s="28" t="s">
        <v>132</v>
      </c>
      <c r="B56" s="28" t="s">
        <v>36</v>
      </c>
      <c r="C56" s="24">
        <v>61.272683801623984</v>
      </c>
      <c r="D56" s="24">
        <v>115.856681109314</v>
      </c>
      <c r="E56" s="24">
        <v>125.953595503125</v>
      </c>
      <c r="F56" s="24">
        <v>207.65905765005002</v>
      </c>
      <c r="G56" s="24">
        <v>204.75670138952987</v>
      </c>
      <c r="H56" s="24">
        <v>213.41415014137189</v>
      </c>
      <c r="I56" s="24">
        <v>207.25647732200596</v>
      </c>
      <c r="J56" s="24">
        <v>190.33174614414591</v>
      </c>
      <c r="K56" s="24">
        <v>182.60033570587001</v>
      </c>
      <c r="L56" s="24">
        <v>184.95977143974002</v>
      </c>
      <c r="M56" s="24">
        <v>176.57184444425999</v>
      </c>
      <c r="N56" s="24">
        <v>192.70184194922589</v>
      </c>
      <c r="O56" s="24">
        <v>151.549412254125</v>
      </c>
      <c r="P56" s="24">
        <v>156.52479376292902</v>
      </c>
      <c r="Q56" s="24">
        <v>159.09520454073001</v>
      </c>
      <c r="R56" s="24">
        <v>159.95394050319999</v>
      </c>
      <c r="S56" s="24">
        <v>156.10055575053002</v>
      </c>
      <c r="T56" s="24">
        <v>153.45562140837998</v>
      </c>
      <c r="U56" s="24">
        <v>153.80044681919998</v>
      </c>
      <c r="V56" s="24">
        <v>152.8096821789</v>
      </c>
      <c r="W56" s="24">
        <v>661.04264000000001</v>
      </c>
      <c r="X56" s="24">
        <v>611.02790000000005</v>
      </c>
      <c r="Y56" s="24">
        <v>601.57169999999996</v>
      </c>
      <c r="Z56" s="24">
        <v>1157.4739999999999</v>
      </c>
      <c r="AA56" s="24">
        <v>1133.8090999999999</v>
      </c>
      <c r="AB56" s="24">
        <v>1080.5598</v>
      </c>
      <c r="AC56" s="24">
        <v>1054.249</v>
      </c>
      <c r="AD56" s="24">
        <v>1869.395</v>
      </c>
      <c r="AE56" s="24">
        <v>1756.1</v>
      </c>
    </row>
    <row r="57" spans="1:31" s="27" customFormat="1" x14ac:dyDescent="0.35">
      <c r="A57" s="28" t="s">
        <v>132</v>
      </c>
      <c r="B57" s="28" t="s">
        <v>73</v>
      </c>
      <c r="C57" s="24">
        <v>0</v>
      </c>
      <c r="D57" s="24">
        <v>0</v>
      </c>
      <c r="E57" s="24">
        <v>3.9596835000000003E-5</v>
      </c>
      <c r="F57" s="24">
        <v>4.5298333000000003E-5</v>
      </c>
      <c r="G57" s="24">
        <v>5.1798772E-5</v>
      </c>
      <c r="H57" s="24">
        <v>5.8062894999999901E-5</v>
      </c>
      <c r="I57" s="24">
        <v>5.8819354000000002E-5</v>
      </c>
      <c r="J57" s="24">
        <v>5.8350219999999997E-5</v>
      </c>
      <c r="K57" s="24">
        <v>5.7092569999999899E-5</v>
      </c>
      <c r="L57" s="24">
        <v>5.7874814999999998E-5</v>
      </c>
      <c r="M57" s="24">
        <v>5.9903504999999899E-5</v>
      </c>
      <c r="N57" s="24">
        <v>6.5863639999999993E-5</v>
      </c>
      <c r="O57" s="24">
        <v>6.5550870000000001E-5</v>
      </c>
      <c r="P57" s="24">
        <v>7.2328050000000006E-5</v>
      </c>
      <c r="Q57" s="24">
        <v>7.5388780000000004E-5</v>
      </c>
      <c r="R57" s="24">
        <v>8.1772689999999997E-5</v>
      </c>
      <c r="S57" s="24">
        <v>1.9339024999999999E-4</v>
      </c>
      <c r="T57" s="24">
        <v>1.9358411E-4</v>
      </c>
      <c r="U57" s="24">
        <v>363.85165000000001</v>
      </c>
      <c r="V57" s="24">
        <v>344.32468</v>
      </c>
      <c r="W57" s="24">
        <v>342.59829999999999</v>
      </c>
      <c r="X57" s="24">
        <v>330.46559999999999</v>
      </c>
      <c r="Y57" s="24">
        <v>305.71111999999999</v>
      </c>
      <c r="Z57" s="24">
        <v>317.73352</v>
      </c>
      <c r="AA57" s="24">
        <v>569.60329999999999</v>
      </c>
      <c r="AB57" s="24">
        <v>554.92280000000005</v>
      </c>
      <c r="AC57" s="24">
        <v>1332.3284000000001</v>
      </c>
      <c r="AD57" s="24">
        <v>2075.2782999999999</v>
      </c>
      <c r="AE57" s="24">
        <v>1894.7085999999999</v>
      </c>
    </row>
    <row r="58" spans="1:31" s="27" customFormat="1" x14ac:dyDescent="0.35">
      <c r="A58" s="28" t="s">
        <v>132</v>
      </c>
      <c r="B58" s="28" t="s">
        <v>56</v>
      </c>
      <c r="C58" s="24">
        <v>1.5477343860000001</v>
      </c>
      <c r="D58" s="24">
        <v>2.84526535</v>
      </c>
      <c r="E58" s="24">
        <v>3.74120235</v>
      </c>
      <c r="F58" s="24">
        <v>8.3791674</v>
      </c>
      <c r="G58" s="24">
        <v>11.8995678</v>
      </c>
      <c r="H58" s="24">
        <v>14.904474299999999</v>
      </c>
      <c r="I58" s="24">
        <v>17.575540399999998</v>
      </c>
      <c r="J58" s="24">
        <v>18.78703995</v>
      </c>
      <c r="K58" s="24">
        <v>21.0514361</v>
      </c>
      <c r="L58" s="24">
        <v>23.443673199999999</v>
      </c>
      <c r="M58" s="24">
        <v>29.374439899999999</v>
      </c>
      <c r="N58" s="24">
        <v>37.186908600000002</v>
      </c>
      <c r="O58" s="24">
        <v>42.214325800000005</v>
      </c>
      <c r="P58" s="24">
        <v>48.692524399999989</v>
      </c>
      <c r="Q58" s="24">
        <v>50.170277200000001</v>
      </c>
      <c r="R58" s="24">
        <v>51.505659700000002</v>
      </c>
      <c r="S58" s="24">
        <v>53.732180700000001</v>
      </c>
      <c r="T58" s="24">
        <v>55.683398599999904</v>
      </c>
      <c r="U58" s="24">
        <v>57.099403699999897</v>
      </c>
      <c r="V58" s="24">
        <v>59.1128955</v>
      </c>
      <c r="W58" s="24">
        <v>50.479317600000002</v>
      </c>
      <c r="X58" s="24">
        <v>52.297145399999998</v>
      </c>
      <c r="Y58" s="24">
        <v>50.452086700000002</v>
      </c>
      <c r="Z58" s="24">
        <v>51.325216399999995</v>
      </c>
      <c r="AA58" s="24">
        <v>51.554934499999995</v>
      </c>
      <c r="AB58" s="24">
        <v>51.264830400000001</v>
      </c>
      <c r="AC58" s="24">
        <v>51.684638199999988</v>
      </c>
      <c r="AD58" s="24">
        <v>48.5054576</v>
      </c>
      <c r="AE58" s="24">
        <v>42.476903</v>
      </c>
    </row>
    <row r="59" spans="1:31" s="27" customFormat="1" x14ac:dyDescent="0.35">
      <c r="A59" s="31" t="s">
        <v>138</v>
      </c>
      <c r="B59" s="31"/>
      <c r="C59" s="32">
        <v>41879.48265571228</v>
      </c>
      <c r="D59" s="32">
        <v>40978.191671158791</v>
      </c>
      <c r="E59" s="32">
        <v>41272.910203965461</v>
      </c>
      <c r="F59" s="32">
        <v>32581.189738126825</v>
      </c>
      <c r="G59" s="32">
        <v>33323.882389795603</v>
      </c>
      <c r="H59" s="32">
        <v>32268.843368764901</v>
      </c>
      <c r="I59" s="32">
        <v>29638.467283116061</v>
      </c>
      <c r="J59" s="32">
        <v>30025.373713280424</v>
      </c>
      <c r="K59" s="32">
        <v>29017.748318402424</v>
      </c>
      <c r="L59" s="32">
        <v>28849.943614963184</v>
      </c>
      <c r="M59" s="32">
        <v>28816.542867724278</v>
      </c>
      <c r="N59" s="32">
        <v>27341.999893703949</v>
      </c>
      <c r="O59" s="32">
        <v>28400.081320511425</v>
      </c>
      <c r="P59" s="32">
        <v>28005.048261656386</v>
      </c>
      <c r="Q59" s="32">
        <v>28550.503893011406</v>
      </c>
      <c r="R59" s="32">
        <v>28742.167442874979</v>
      </c>
      <c r="S59" s="32">
        <v>27525.348353584577</v>
      </c>
      <c r="T59" s="32">
        <v>27434.294923366495</v>
      </c>
      <c r="U59" s="32">
        <v>25594.154106204925</v>
      </c>
      <c r="V59" s="32">
        <v>26203.678664018124</v>
      </c>
      <c r="W59" s="32">
        <v>26060.547010844537</v>
      </c>
      <c r="X59" s="32">
        <v>26988.960526512521</v>
      </c>
      <c r="Y59" s="32">
        <v>26756.49763193226</v>
      </c>
      <c r="Z59" s="32">
        <v>26928.278646397699</v>
      </c>
      <c r="AA59" s="32">
        <v>27325.214315489779</v>
      </c>
      <c r="AB59" s="32">
        <v>27843.443006981324</v>
      </c>
      <c r="AC59" s="32">
        <v>28386.016317521382</v>
      </c>
      <c r="AD59" s="32">
        <v>27385.386029089859</v>
      </c>
      <c r="AE59" s="32">
        <v>26708.719322669429</v>
      </c>
    </row>
    <row r="60" spans="1:31" s="27" customFormat="1" x14ac:dyDescent="0.35"/>
    <row r="61" spans="1:31" s="27" customFormat="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s="27" customFormat="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s="27" customFormat="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s="27" customFormat="1" x14ac:dyDescent="0.35">
      <c r="A64" s="28" t="s">
        <v>133</v>
      </c>
      <c r="B64" s="28" t="s">
        <v>20</v>
      </c>
      <c r="C64" s="24">
        <v>1114.8326195948521</v>
      </c>
      <c r="D64" s="24">
        <v>1114.8326195783961</v>
      </c>
      <c r="E64" s="24">
        <v>461.79431243542655</v>
      </c>
      <c r="F64" s="24">
        <v>449.50187238687852</v>
      </c>
      <c r="G64" s="24">
        <v>449.50187299294203</v>
      </c>
      <c r="H64" s="24">
        <v>449.501872875272</v>
      </c>
      <c r="I64" s="24">
        <v>450.733412828952</v>
      </c>
      <c r="J64" s="24">
        <v>449.50187340233902</v>
      </c>
      <c r="K64" s="24">
        <v>449.50187336517399</v>
      </c>
      <c r="L64" s="24">
        <v>449.50187346529452</v>
      </c>
      <c r="M64" s="24">
        <v>450.73341332241699</v>
      </c>
      <c r="N64" s="24">
        <v>449.50187473984602</v>
      </c>
      <c r="O64" s="24">
        <v>449.50187468349299</v>
      </c>
      <c r="P64" s="24">
        <v>449.501876044889</v>
      </c>
      <c r="Q64" s="24">
        <v>450.73341583622903</v>
      </c>
      <c r="R64" s="24">
        <v>449.50187678553499</v>
      </c>
      <c r="S64" s="24">
        <v>2.2080943000000002E-5</v>
      </c>
      <c r="T64" s="24">
        <v>2.445104E-5</v>
      </c>
      <c r="U64" s="24">
        <v>2.9717557000000001E-5</v>
      </c>
      <c r="V64" s="24">
        <v>3.1196392000000003E-5</v>
      </c>
      <c r="W64" s="24">
        <v>3.3748194E-5</v>
      </c>
      <c r="X64" s="24">
        <v>3.42157499999999E-5</v>
      </c>
      <c r="Y64" s="24">
        <v>4.4616717999999998E-5</v>
      </c>
      <c r="Z64" s="24">
        <v>4.1484472999999998E-5</v>
      </c>
      <c r="AA64" s="24">
        <v>4.3090334999999999E-5</v>
      </c>
      <c r="AB64" s="24">
        <v>4.7381949999999998E-5</v>
      </c>
      <c r="AC64" s="24">
        <v>5.0279228000000001E-5</v>
      </c>
      <c r="AD64" s="24">
        <v>6.3341766000000004E-5</v>
      </c>
      <c r="AE64" s="24">
        <v>6.2420883999999993E-5</v>
      </c>
    </row>
    <row r="65" spans="1:31" s="27" customFormat="1" x14ac:dyDescent="0.35">
      <c r="A65" s="28" t="s">
        <v>133</v>
      </c>
      <c r="B65" s="28" t="s">
        <v>32</v>
      </c>
      <c r="C65" s="24">
        <v>632.69500000000005</v>
      </c>
      <c r="D65" s="24">
        <v>658.09454000000005</v>
      </c>
      <c r="E65" s="24">
        <v>613.22144000000003</v>
      </c>
      <c r="F65" s="24">
        <v>81.573119999999903</v>
      </c>
      <c r="G65" s="24">
        <v>81.573119999999903</v>
      </c>
      <c r="H65" s="24">
        <v>81.573119999999903</v>
      </c>
      <c r="I65" s="24">
        <v>81.796610000000001</v>
      </c>
      <c r="J65" s="24">
        <v>81.573119999999903</v>
      </c>
      <c r="K65" s="24">
        <v>81.573119999999903</v>
      </c>
      <c r="L65" s="24">
        <v>81.573119999999903</v>
      </c>
      <c r="M65" s="24">
        <v>81.796610000000001</v>
      </c>
      <c r="N65" s="24">
        <v>81.573119999999903</v>
      </c>
      <c r="O65" s="24">
        <v>81.573119999999903</v>
      </c>
      <c r="P65" s="24">
        <v>81.573119999999903</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s="27" customFormat="1" x14ac:dyDescent="0.35">
      <c r="A66" s="28" t="s">
        <v>133</v>
      </c>
      <c r="B66" s="28" t="s">
        <v>66</v>
      </c>
      <c r="C66" s="24">
        <v>23.41755977209667</v>
      </c>
      <c r="D66" s="24">
        <v>14.187717107346897</v>
      </c>
      <c r="E66" s="24">
        <v>64.526274168447728</v>
      </c>
      <c r="F66" s="24">
        <v>11.75411287215154</v>
      </c>
      <c r="G66" s="24">
        <v>5.5368764097336305</v>
      </c>
      <c r="H66" s="24">
        <v>15.007670803476794</v>
      </c>
      <c r="I66" s="24">
        <v>5.4720672737375002</v>
      </c>
      <c r="J66" s="24">
        <v>10.694648304402103</v>
      </c>
      <c r="K66" s="24">
        <v>4.6103437499999989E-5</v>
      </c>
      <c r="L66" s="24">
        <v>0.9773493235990991</v>
      </c>
      <c r="M66" s="24">
        <v>1.3370110890438003</v>
      </c>
      <c r="N66" s="24">
        <v>9.1579904992030894</v>
      </c>
      <c r="O66" s="24">
        <v>2.0200447586954997</v>
      </c>
      <c r="P66" s="24">
        <v>2.8647285639483901</v>
      </c>
      <c r="Q66" s="24">
        <v>26.315588175653978</v>
      </c>
      <c r="R66" s="24">
        <v>23.1395285442226</v>
      </c>
      <c r="S66" s="24">
        <v>83.860964546620281</v>
      </c>
      <c r="T66" s="24">
        <v>86.457673714870594</v>
      </c>
      <c r="U66" s="24">
        <v>151.17255296033801</v>
      </c>
      <c r="V66" s="24">
        <v>381.13316135106703</v>
      </c>
      <c r="W66" s="24">
        <v>265.80253798240705</v>
      </c>
      <c r="X66" s="24">
        <v>222.80110788581379</v>
      </c>
      <c r="Y66" s="24">
        <v>708.61240387625196</v>
      </c>
      <c r="Z66" s="24">
        <v>60.911487988477994</v>
      </c>
      <c r="AA66" s="24">
        <v>61.797089124535006</v>
      </c>
      <c r="AB66" s="24">
        <v>72.585441994229896</v>
      </c>
      <c r="AC66" s="24">
        <v>155.14709316398202</v>
      </c>
      <c r="AD66" s="24">
        <v>367.0573226738199</v>
      </c>
      <c r="AE66" s="24">
        <v>322.50075654815987</v>
      </c>
    </row>
    <row r="67" spans="1:31" s="27" customFormat="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s="27" customFormat="1" x14ac:dyDescent="0.35">
      <c r="A68" s="28" t="s">
        <v>133</v>
      </c>
      <c r="B68" s="28" t="s">
        <v>69</v>
      </c>
      <c r="C68" s="24">
        <v>6057.8611735081613</v>
      </c>
      <c r="D68" s="24">
        <v>6648.9665699379339</v>
      </c>
      <c r="E68" s="24">
        <v>5959.3198460181611</v>
      </c>
      <c r="F68" s="24">
        <v>6969.555883910396</v>
      </c>
      <c r="G68" s="24">
        <v>6819.5564352589754</v>
      </c>
      <c r="H68" s="24">
        <v>7553.7113927721693</v>
      </c>
      <c r="I68" s="24">
        <v>7536.8429987737845</v>
      </c>
      <c r="J68" s="24">
        <v>7017.1409340243799</v>
      </c>
      <c r="K68" s="24">
        <v>6832.9921958165323</v>
      </c>
      <c r="L68" s="24">
        <v>6584.792610450967</v>
      </c>
      <c r="M68" s="24">
        <v>6555.4242068422536</v>
      </c>
      <c r="N68" s="24">
        <v>5857.9360255567635</v>
      </c>
      <c r="O68" s="24">
        <v>5725.704269035472</v>
      </c>
      <c r="P68" s="24">
        <v>5497.6781100570843</v>
      </c>
      <c r="Q68" s="24">
        <v>5487.1722613972042</v>
      </c>
      <c r="R68" s="24">
        <v>5021.3124770955246</v>
      </c>
      <c r="S68" s="24">
        <v>6873.4457023085242</v>
      </c>
      <c r="T68" s="24">
        <v>8943.322129217504</v>
      </c>
      <c r="U68" s="24">
        <v>9694.3859407717246</v>
      </c>
      <c r="V68" s="24">
        <v>10748.003649546114</v>
      </c>
      <c r="W68" s="24">
        <v>9701.3919540375427</v>
      </c>
      <c r="X68" s="24">
        <v>9845.5315819234565</v>
      </c>
      <c r="Y68" s="24">
        <v>8751.96381033133</v>
      </c>
      <c r="Z68" s="24">
        <v>10003.798292828165</v>
      </c>
      <c r="AA68" s="24">
        <v>8974.7888889584374</v>
      </c>
      <c r="AB68" s="24">
        <v>9933.8678664952477</v>
      </c>
      <c r="AC68" s="24">
        <v>9623.065288264097</v>
      </c>
      <c r="AD68" s="24">
        <v>8960.211694008367</v>
      </c>
      <c r="AE68" s="24">
        <v>9974.4967853301696</v>
      </c>
    </row>
    <row r="69" spans="1:31" s="27" customFormat="1" x14ac:dyDescent="0.35">
      <c r="A69" s="28" t="s">
        <v>133</v>
      </c>
      <c r="B69" s="28" t="s">
        <v>68</v>
      </c>
      <c r="C69" s="24">
        <v>944.64147745094976</v>
      </c>
      <c r="D69" s="24">
        <v>1101.4470508614716</v>
      </c>
      <c r="E69" s="24">
        <v>1098.8904997438951</v>
      </c>
      <c r="F69" s="24">
        <v>1067.4604074298975</v>
      </c>
      <c r="G69" s="24">
        <v>1041.4939779551235</v>
      </c>
      <c r="H69" s="24">
        <v>1066.2806281551188</v>
      </c>
      <c r="I69" s="24">
        <v>1099.2724213049187</v>
      </c>
      <c r="J69" s="24">
        <v>1045.2003820474065</v>
      </c>
      <c r="K69" s="24">
        <v>1088.9996593962928</v>
      </c>
      <c r="L69" s="24">
        <v>1097.3539983152161</v>
      </c>
      <c r="M69" s="24">
        <v>1103.4657370127766</v>
      </c>
      <c r="N69" s="24">
        <v>1118.190544556817</v>
      </c>
      <c r="O69" s="24">
        <v>1065.9102542030648</v>
      </c>
      <c r="P69" s="24">
        <v>1041.6185698537638</v>
      </c>
      <c r="Q69" s="24">
        <v>1065.8595584723137</v>
      </c>
      <c r="R69" s="24">
        <v>1097.4347459330263</v>
      </c>
      <c r="S69" s="24">
        <v>1044.5577482353594</v>
      </c>
      <c r="T69" s="24">
        <v>1088.652266257747</v>
      </c>
      <c r="U69" s="24">
        <v>1100.6312154504551</v>
      </c>
      <c r="V69" s="24">
        <v>1102.169769204874</v>
      </c>
      <c r="W69" s="24">
        <v>1121.0412658680871</v>
      </c>
      <c r="X69" s="24">
        <v>1236.7031644820977</v>
      </c>
      <c r="Y69" s="24">
        <v>1670.4059159483882</v>
      </c>
      <c r="Z69" s="24">
        <v>1439.3139771829149</v>
      </c>
      <c r="AA69" s="24">
        <v>1673.733530280846</v>
      </c>
      <c r="AB69" s="24">
        <v>1547.852571359673</v>
      </c>
      <c r="AC69" s="24">
        <v>2295.0004979245491</v>
      </c>
      <c r="AD69" s="24">
        <v>2589.8415132292876</v>
      </c>
      <c r="AE69" s="24">
        <v>2445.5411781148541</v>
      </c>
    </row>
    <row r="70" spans="1:31" s="27" customFormat="1" x14ac:dyDescent="0.35">
      <c r="A70" s="28" t="s">
        <v>133</v>
      </c>
      <c r="B70" s="28" t="s">
        <v>36</v>
      </c>
      <c r="C70" s="24">
        <v>85.059060246706977</v>
      </c>
      <c r="D70" s="24">
        <v>80.371692408152882</v>
      </c>
      <c r="E70" s="24">
        <v>104.57085306905691</v>
      </c>
      <c r="F70" s="24">
        <v>114.61594396759499</v>
      </c>
      <c r="G70" s="24">
        <v>117.35747662423991</v>
      </c>
      <c r="H70" s="24">
        <v>123.097819525364</v>
      </c>
      <c r="I70" s="24">
        <v>116.66884119231599</v>
      </c>
      <c r="J70" s="24">
        <v>110.66995227776</v>
      </c>
      <c r="K70" s="24">
        <v>98.825901462829989</v>
      </c>
      <c r="L70" s="24">
        <v>100.47270362377499</v>
      </c>
      <c r="M70" s="24">
        <v>96.917415574700001</v>
      </c>
      <c r="N70" s="24">
        <v>101.370771862875</v>
      </c>
      <c r="O70" s="24">
        <v>99.484457177449997</v>
      </c>
      <c r="P70" s="24">
        <v>81.342405552510002</v>
      </c>
      <c r="Q70" s="24">
        <v>80.413080098805011</v>
      </c>
      <c r="R70" s="24">
        <v>82.117647637180013</v>
      </c>
      <c r="S70" s="24">
        <v>84.368358837700001</v>
      </c>
      <c r="T70" s="24">
        <v>82.714832660889996</v>
      </c>
      <c r="U70" s="24">
        <v>378.60937000000001</v>
      </c>
      <c r="V70" s="24">
        <v>368.52318999999989</v>
      </c>
      <c r="W70" s="24">
        <v>854.67306000000008</v>
      </c>
      <c r="X70" s="24">
        <v>849.31192699999997</v>
      </c>
      <c r="Y70" s="24">
        <v>857.52709199999993</v>
      </c>
      <c r="Z70" s="24">
        <v>1200.463013</v>
      </c>
      <c r="AA70" s="24">
        <v>1209.442546</v>
      </c>
      <c r="AB70" s="24">
        <v>1175.2025819999999</v>
      </c>
      <c r="AC70" s="24">
        <v>1174.052987</v>
      </c>
      <c r="AD70" s="24">
        <v>1157.7691969999998</v>
      </c>
      <c r="AE70" s="24">
        <v>1070.3358839999999</v>
      </c>
    </row>
    <row r="71" spans="1:31" s="27" customFormat="1" x14ac:dyDescent="0.35">
      <c r="A71" s="28" t="s">
        <v>133</v>
      </c>
      <c r="B71" s="28" t="s">
        <v>73</v>
      </c>
      <c r="C71" s="24">
        <v>0</v>
      </c>
      <c r="D71" s="24">
        <v>0</v>
      </c>
      <c r="E71" s="24">
        <v>3.4043576000000001E-5</v>
      </c>
      <c r="F71" s="24">
        <v>3.2196359999999999E-5</v>
      </c>
      <c r="G71" s="24">
        <v>3.1445529999999998E-5</v>
      </c>
      <c r="H71" s="24">
        <v>3.2711174000000002E-5</v>
      </c>
      <c r="I71" s="24">
        <v>3.3210322999999999E-5</v>
      </c>
      <c r="J71" s="24">
        <v>3.3977565000000002E-5</v>
      </c>
      <c r="K71" s="24">
        <v>3.369914E-5</v>
      </c>
      <c r="L71" s="24">
        <v>3.4836319999999999E-5</v>
      </c>
      <c r="M71" s="24">
        <v>3.6697365000000003E-5</v>
      </c>
      <c r="N71" s="24">
        <v>4.1441825000000002E-5</v>
      </c>
      <c r="O71" s="24">
        <v>4.1709016E-5</v>
      </c>
      <c r="P71" s="24">
        <v>4.3804989999999997E-5</v>
      </c>
      <c r="Q71" s="24">
        <v>4.7221193999999998E-5</v>
      </c>
      <c r="R71" s="24">
        <v>6.1895329999999999E-5</v>
      </c>
      <c r="S71" s="24">
        <v>7.9833580000000006E-5</v>
      </c>
      <c r="T71" s="24">
        <v>8.0166089999999997E-5</v>
      </c>
      <c r="U71" s="24">
        <v>1.0737495E-4</v>
      </c>
      <c r="V71" s="24">
        <v>1.060002E-4</v>
      </c>
      <c r="W71" s="24">
        <v>1.1757713E-4</v>
      </c>
      <c r="X71" s="24">
        <v>1.14751994E-4</v>
      </c>
      <c r="Y71" s="24">
        <v>1.1635875E-4</v>
      </c>
      <c r="Z71" s="24">
        <v>1.4216758E-4</v>
      </c>
      <c r="AA71" s="24">
        <v>1.5690008999999901E-4</v>
      </c>
      <c r="AB71" s="24">
        <v>1.5369209999999901E-4</v>
      </c>
      <c r="AC71" s="24">
        <v>1.590548E-4</v>
      </c>
      <c r="AD71" s="24">
        <v>1.6186228E-4</v>
      </c>
      <c r="AE71" s="24">
        <v>1.6138995000000001E-4</v>
      </c>
    </row>
    <row r="72" spans="1:31" s="27" customFormat="1" x14ac:dyDescent="0.35">
      <c r="A72" s="28" t="s">
        <v>133</v>
      </c>
      <c r="B72" s="28" t="s">
        <v>56</v>
      </c>
      <c r="C72" s="24">
        <v>2.4927325200000001</v>
      </c>
      <c r="D72" s="24">
        <v>4.0081698900000005</v>
      </c>
      <c r="E72" s="24">
        <v>6.37385994</v>
      </c>
      <c r="F72" s="24">
        <v>8.0414689499999898</v>
      </c>
      <c r="G72" s="24">
        <v>10.148565869999999</v>
      </c>
      <c r="H72" s="24">
        <v>12.44259227</v>
      </c>
      <c r="I72" s="24">
        <v>13.85812754</v>
      </c>
      <c r="J72" s="24">
        <v>15.233260919999999</v>
      </c>
      <c r="K72" s="24">
        <v>15.615513449999899</v>
      </c>
      <c r="L72" s="24">
        <v>16.936428299999999</v>
      </c>
      <c r="M72" s="24">
        <v>17.270553200000002</v>
      </c>
      <c r="N72" s="24">
        <v>19.201968650000001</v>
      </c>
      <c r="O72" s="24">
        <v>19.726569999999999</v>
      </c>
      <c r="P72" s="24">
        <v>21.825848400000002</v>
      </c>
      <c r="Q72" s="24">
        <v>22.176065600000001</v>
      </c>
      <c r="R72" s="24">
        <v>23.782098850000001</v>
      </c>
      <c r="S72" s="24">
        <v>25.787635099999903</v>
      </c>
      <c r="T72" s="24">
        <v>26.585030060000001</v>
      </c>
      <c r="U72" s="24">
        <v>23.6404362</v>
      </c>
      <c r="V72" s="24">
        <v>24.360564199999999</v>
      </c>
      <c r="W72" s="24">
        <v>21.319099649999899</v>
      </c>
      <c r="X72" s="24">
        <v>22.437901199999999</v>
      </c>
      <c r="Y72" s="24">
        <v>22.910042399999998</v>
      </c>
      <c r="Z72" s="24">
        <v>22.546592099999998</v>
      </c>
      <c r="AA72" s="24">
        <v>23.817703600000002</v>
      </c>
      <c r="AB72" s="24">
        <v>23.721150399999999</v>
      </c>
      <c r="AC72" s="24">
        <v>24.899311129999997</v>
      </c>
      <c r="AD72" s="24">
        <v>25.662013300000002</v>
      </c>
      <c r="AE72" s="24">
        <v>21.305699819999997</v>
      </c>
    </row>
    <row r="73" spans="1:31" s="27" customFormat="1" x14ac:dyDescent="0.35">
      <c r="A73" s="31" t="s">
        <v>138</v>
      </c>
      <c r="B73" s="31"/>
      <c r="C73" s="32">
        <v>8773.4478303260603</v>
      </c>
      <c r="D73" s="32">
        <v>9537.5284974851493</v>
      </c>
      <c r="E73" s="32">
        <v>8197.7523723659306</v>
      </c>
      <c r="F73" s="32">
        <v>8579.8453965993231</v>
      </c>
      <c r="G73" s="32">
        <v>8397.662282616775</v>
      </c>
      <c r="H73" s="32">
        <v>9166.0746846060374</v>
      </c>
      <c r="I73" s="32">
        <v>9174.1175101813933</v>
      </c>
      <c r="J73" s="32">
        <v>8604.1109577785282</v>
      </c>
      <c r="K73" s="32">
        <v>8453.0668946814367</v>
      </c>
      <c r="L73" s="32">
        <v>8214.1989515550777</v>
      </c>
      <c r="M73" s="32">
        <v>8192.7569782664905</v>
      </c>
      <c r="N73" s="32">
        <v>7516.3595553526302</v>
      </c>
      <c r="O73" s="32">
        <v>7324.709562680725</v>
      </c>
      <c r="P73" s="32">
        <v>7073.2364045196855</v>
      </c>
      <c r="Q73" s="32">
        <v>7030.0808238814006</v>
      </c>
      <c r="R73" s="32">
        <v>6591.3886283583088</v>
      </c>
      <c r="S73" s="32">
        <v>8001.8644371714463</v>
      </c>
      <c r="T73" s="32">
        <v>10118.43209364116</v>
      </c>
      <c r="U73" s="32">
        <v>10946.189738900075</v>
      </c>
      <c r="V73" s="32">
        <v>12231.306611298447</v>
      </c>
      <c r="W73" s="32">
        <v>11088.235791636231</v>
      </c>
      <c r="X73" s="32">
        <v>11305.035888507118</v>
      </c>
      <c r="Y73" s="32">
        <v>11130.982174772687</v>
      </c>
      <c r="Z73" s="32">
        <v>11504.023799484032</v>
      </c>
      <c r="AA73" s="32">
        <v>10710.319551454153</v>
      </c>
      <c r="AB73" s="32">
        <v>11554.305927231102</v>
      </c>
      <c r="AC73" s="32">
        <v>12073.212929631856</v>
      </c>
      <c r="AD73" s="32">
        <v>11917.110593253241</v>
      </c>
      <c r="AE73" s="32">
        <v>12742.538782414067</v>
      </c>
    </row>
    <row r="74" spans="1:31" s="27" customFormat="1" x14ac:dyDescent="0.35"/>
    <row r="75" spans="1:31" s="27" customFormat="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s="27" customFormat="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s="27" customFormat="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s="27" customFormat="1" x14ac:dyDescent="0.35">
      <c r="A78" s="28" t="s">
        <v>134</v>
      </c>
      <c r="B78" s="28" t="s">
        <v>20</v>
      </c>
      <c r="C78" s="24">
        <v>8.5362490000000004E-6</v>
      </c>
      <c r="D78" s="24">
        <v>8.484929E-6</v>
      </c>
      <c r="E78" s="24">
        <v>8.5008105000000004E-6</v>
      </c>
      <c r="F78" s="24">
        <v>8.4894670000000004E-6</v>
      </c>
      <c r="G78" s="24">
        <v>8.5304489999999995E-6</v>
      </c>
      <c r="H78" s="24">
        <v>8.5584669999999992E-6</v>
      </c>
      <c r="I78" s="24">
        <v>8.8813680000000002E-6</v>
      </c>
      <c r="J78" s="24">
        <v>9.1851620000000008E-6</v>
      </c>
      <c r="K78" s="24">
        <v>9.9971359999999997E-6</v>
      </c>
      <c r="L78" s="24">
        <v>1.0215889999999999E-5</v>
      </c>
      <c r="M78" s="24">
        <v>1.025486E-5</v>
      </c>
      <c r="N78" s="24">
        <v>1.0778425999999999E-5</v>
      </c>
      <c r="O78" s="24">
        <v>1.1036422999999999E-5</v>
      </c>
      <c r="P78" s="24">
        <v>1.1256277999999901E-5</v>
      </c>
      <c r="Q78" s="24">
        <v>1.1349749E-5</v>
      </c>
      <c r="R78" s="24">
        <v>1.1680127000000001E-5</v>
      </c>
      <c r="S78" s="24">
        <v>1.230674E-5</v>
      </c>
      <c r="T78" s="24">
        <v>1.26426299999999E-5</v>
      </c>
      <c r="U78" s="24">
        <v>1.3877210000000001E-5</v>
      </c>
      <c r="V78" s="24">
        <v>1.39125095E-5</v>
      </c>
      <c r="W78" s="24">
        <v>1.4880850999999999E-5</v>
      </c>
      <c r="X78" s="24">
        <v>1.51620025E-5</v>
      </c>
      <c r="Y78" s="24">
        <v>1.58471799999999E-5</v>
      </c>
      <c r="Z78" s="24">
        <v>1.5718945999999999E-5</v>
      </c>
      <c r="AA78" s="24">
        <v>1.5866624000000001E-5</v>
      </c>
      <c r="AB78" s="24">
        <v>1.6673694999999999E-5</v>
      </c>
      <c r="AC78" s="24">
        <v>1.7170798E-5</v>
      </c>
      <c r="AD78" s="24">
        <v>1.9337259999999999E-5</v>
      </c>
      <c r="AE78" s="24">
        <v>1.9561002999999999E-5</v>
      </c>
    </row>
    <row r="79" spans="1:31" s="27" customFormat="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s="27" customFormat="1" x14ac:dyDescent="0.35">
      <c r="A80" s="28" t="s">
        <v>134</v>
      </c>
      <c r="B80" s="28" t="s">
        <v>66</v>
      </c>
      <c r="C80" s="24">
        <v>6.9266574999999793E-6</v>
      </c>
      <c r="D80" s="24">
        <v>6.7307731999999993E-6</v>
      </c>
      <c r="E80" s="24">
        <v>6.62460119999999E-6</v>
      </c>
      <c r="F80" s="24">
        <v>6.6570880999999896E-6</v>
      </c>
      <c r="G80" s="24">
        <v>6.8065905999999991E-6</v>
      </c>
      <c r="H80" s="24">
        <v>6.9925620999999796E-6</v>
      </c>
      <c r="I80" s="24">
        <v>7.2904127999999894E-6</v>
      </c>
      <c r="J80" s="24">
        <v>7.5374364999999999E-6</v>
      </c>
      <c r="K80" s="24">
        <v>8.196816799999989E-6</v>
      </c>
      <c r="L80" s="24">
        <v>8.42647689999999E-6</v>
      </c>
      <c r="M80" s="24">
        <v>8.3847441999999998E-6</v>
      </c>
      <c r="N80" s="24">
        <v>8.9795391999999907E-6</v>
      </c>
      <c r="O80" s="24">
        <v>9.1781025999999894E-6</v>
      </c>
      <c r="P80" s="24">
        <v>9.4760354999999992E-6</v>
      </c>
      <c r="Q80" s="24">
        <v>9.5522623999999991E-6</v>
      </c>
      <c r="R80" s="24">
        <v>9.8645174999999895E-6</v>
      </c>
      <c r="S80" s="24">
        <v>1.0715200999999991E-5</v>
      </c>
      <c r="T80" s="24">
        <v>1.0948824200000001E-5</v>
      </c>
      <c r="U80" s="24">
        <v>7.2832496689899995E-2</v>
      </c>
      <c r="V80" s="24">
        <v>2.0812328246200003E-2</v>
      </c>
      <c r="W80" s="24">
        <v>6.97824726343E-2</v>
      </c>
      <c r="X80" s="24">
        <v>1.028010839999999E-5</v>
      </c>
      <c r="Y80" s="24">
        <v>0.57595157501319993</v>
      </c>
      <c r="Z80" s="24">
        <v>4.24112223286E-2</v>
      </c>
      <c r="AA80" s="24">
        <v>1.0592493799999991E-5</v>
      </c>
      <c r="AB80" s="24">
        <v>0.28798103528839997</v>
      </c>
      <c r="AC80" s="24">
        <v>0.11987776088379999</v>
      </c>
      <c r="AD80" s="24">
        <v>0.53430517764099994</v>
      </c>
      <c r="AE80" s="24">
        <v>0.39888904948249998</v>
      </c>
    </row>
    <row r="81" spans="1:35" s="27" customFormat="1" x14ac:dyDescent="0.35">
      <c r="A81" s="28" t="s">
        <v>134</v>
      </c>
      <c r="B81" s="28" t="s">
        <v>65</v>
      </c>
      <c r="C81" s="24">
        <v>7691.325375999998</v>
      </c>
      <c r="D81" s="24">
        <v>7420.6592839999994</v>
      </c>
      <c r="E81" s="24">
        <v>7383.5420499999991</v>
      </c>
      <c r="F81" s="24">
        <v>9782.038959999998</v>
      </c>
      <c r="G81" s="24">
        <v>9281.7375800000009</v>
      </c>
      <c r="H81" s="24">
        <v>5821.6982209999987</v>
      </c>
      <c r="I81" s="24">
        <v>8940.5252700000001</v>
      </c>
      <c r="J81" s="24">
        <v>9001.868349999997</v>
      </c>
      <c r="K81" s="24">
        <v>10771.254299999999</v>
      </c>
      <c r="L81" s="24">
        <v>9999.4635099999978</v>
      </c>
      <c r="M81" s="24">
        <v>8188.9632799999972</v>
      </c>
      <c r="N81" s="24">
        <v>8953.6000299999996</v>
      </c>
      <c r="O81" s="24">
        <v>8424.4606099999983</v>
      </c>
      <c r="P81" s="24">
        <v>9088.8279199999997</v>
      </c>
      <c r="Q81" s="24">
        <v>7881.1918899999991</v>
      </c>
      <c r="R81" s="24">
        <v>7467.9361360000003</v>
      </c>
      <c r="S81" s="24">
        <v>9535.1819899999991</v>
      </c>
      <c r="T81" s="24">
        <v>8698.773519999997</v>
      </c>
      <c r="U81" s="24">
        <v>8254.6306600000007</v>
      </c>
      <c r="V81" s="24">
        <v>8225.7834099999891</v>
      </c>
      <c r="W81" s="24">
        <v>8028.1799199999978</v>
      </c>
      <c r="X81" s="24">
        <v>8062.2496059999958</v>
      </c>
      <c r="Y81" s="24">
        <v>8882.5992100000003</v>
      </c>
      <c r="Z81" s="24">
        <v>8011.4409500000002</v>
      </c>
      <c r="AA81" s="24">
        <v>7951.2957799999995</v>
      </c>
      <c r="AB81" s="24">
        <v>8735.313329999999</v>
      </c>
      <c r="AC81" s="24">
        <v>7715.5523509999975</v>
      </c>
      <c r="AD81" s="24">
        <v>7187.6000799999865</v>
      </c>
      <c r="AE81" s="24">
        <v>7152.4277700000002</v>
      </c>
    </row>
    <row r="82" spans="1:35" s="27" customFormat="1" x14ac:dyDescent="0.35">
      <c r="A82" s="28" t="s">
        <v>134</v>
      </c>
      <c r="B82" s="28" t="s">
        <v>69</v>
      </c>
      <c r="C82" s="24">
        <v>1326.1481504448698</v>
      </c>
      <c r="D82" s="24">
        <v>1602.6800062148855</v>
      </c>
      <c r="E82" s="24">
        <v>2016.8733831712932</v>
      </c>
      <c r="F82" s="24">
        <v>2589.5055482882581</v>
      </c>
      <c r="G82" s="24">
        <v>3272.7580175568901</v>
      </c>
      <c r="H82" s="24">
        <v>3768.3931423989306</v>
      </c>
      <c r="I82" s="24">
        <v>4302.7676568368461</v>
      </c>
      <c r="J82" s="24">
        <v>4673.1674558391278</v>
      </c>
      <c r="K82" s="24">
        <v>5194.5020613666593</v>
      </c>
      <c r="L82" s="24">
        <v>5508.6232177802895</v>
      </c>
      <c r="M82" s="24">
        <v>6274.943707559999</v>
      </c>
      <c r="N82" s="24">
        <v>6269.5108611372807</v>
      </c>
      <c r="O82" s="24">
        <v>6616.1670828135593</v>
      </c>
      <c r="P82" s="24">
        <v>7298.2172158870681</v>
      </c>
      <c r="Q82" s="24">
        <v>7720.2796681954278</v>
      </c>
      <c r="R82" s="24">
        <v>8199.145777242069</v>
      </c>
      <c r="S82" s="24">
        <v>8387.9136450593196</v>
      </c>
      <c r="T82" s="24">
        <v>8568.1287565414787</v>
      </c>
      <c r="U82" s="24">
        <v>8624.36404116226</v>
      </c>
      <c r="V82" s="24">
        <v>8972.37634794736</v>
      </c>
      <c r="W82" s="24">
        <v>8652.5199271018973</v>
      </c>
      <c r="X82" s="24">
        <v>8433.224640854718</v>
      </c>
      <c r="Y82" s="24">
        <v>8304.8623703651483</v>
      </c>
      <c r="Z82" s="24">
        <v>8746.0420646084185</v>
      </c>
      <c r="AA82" s="24">
        <v>8826.7410856606566</v>
      </c>
      <c r="AB82" s="24">
        <v>8564.4691545423502</v>
      </c>
      <c r="AC82" s="24">
        <v>8186.5469922277998</v>
      </c>
      <c r="AD82" s="24">
        <v>7541.7861192213813</v>
      </c>
      <c r="AE82" s="24">
        <v>7015.5470160092209</v>
      </c>
    </row>
    <row r="83" spans="1:35" s="27" customFormat="1" x14ac:dyDescent="0.35">
      <c r="A83" s="28" t="s">
        <v>134</v>
      </c>
      <c r="B83" s="28" t="s">
        <v>68</v>
      </c>
      <c r="C83" s="24">
        <v>1.9570920000000001E-6</v>
      </c>
      <c r="D83" s="24">
        <v>2.917102E-6</v>
      </c>
      <c r="E83" s="24">
        <v>5.0831490000000004E-6</v>
      </c>
      <c r="F83" s="24">
        <v>5.8057303000000004E-6</v>
      </c>
      <c r="G83" s="24">
        <v>5.1799784E-6</v>
      </c>
      <c r="H83" s="24">
        <v>6.1861400000000002E-6</v>
      </c>
      <c r="I83" s="24">
        <v>6.8942386000000003E-6</v>
      </c>
      <c r="J83" s="24">
        <v>7.1771832999999996E-6</v>
      </c>
      <c r="K83" s="24">
        <v>9.3089119999999994E-6</v>
      </c>
      <c r="L83" s="24">
        <v>1.1183297E-5</v>
      </c>
      <c r="M83" s="24">
        <v>1.5925787E-5</v>
      </c>
      <c r="N83" s="24">
        <v>2.1058025999999998E-5</v>
      </c>
      <c r="O83" s="24">
        <v>2.64160739999999E-5</v>
      </c>
      <c r="P83" s="24">
        <v>2.3323179E-5</v>
      </c>
      <c r="Q83" s="24">
        <v>2.6942100000000001E-5</v>
      </c>
      <c r="R83" s="24">
        <v>2.6073262999999999E-5</v>
      </c>
      <c r="S83" s="24">
        <v>5.8833730000000001E-5</v>
      </c>
      <c r="T83" s="24">
        <v>6.2604099999999898E-5</v>
      </c>
      <c r="U83" s="24">
        <v>6.2369280000000005E-5</v>
      </c>
      <c r="V83" s="24">
        <v>6.0734676999999997E-5</v>
      </c>
      <c r="W83" s="24">
        <v>6.1638769999999995E-5</v>
      </c>
      <c r="X83" s="24">
        <v>6.1804759999999897E-5</v>
      </c>
      <c r="Y83" s="24">
        <v>5.2984432999999997E-5</v>
      </c>
      <c r="Z83" s="24">
        <v>5.7181437999999998E-5</v>
      </c>
      <c r="AA83" s="24">
        <v>5.3972816999999898E-5</v>
      </c>
      <c r="AB83" s="24">
        <v>5.4180785999999901E-5</v>
      </c>
      <c r="AC83" s="24">
        <v>5.5233457000000001E-5</v>
      </c>
      <c r="AD83" s="24">
        <v>5.4921795E-5</v>
      </c>
      <c r="AE83" s="24">
        <v>5.4375549999999998E-5</v>
      </c>
    </row>
    <row r="84" spans="1:35" s="27" customFormat="1" x14ac:dyDescent="0.35">
      <c r="A84" s="28" t="s">
        <v>134</v>
      </c>
      <c r="B84" s="28" t="s">
        <v>36</v>
      </c>
      <c r="C84" s="24">
        <v>3.1724179999999901E-5</v>
      </c>
      <c r="D84" s="24">
        <v>3.2124914E-5</v>
      </c>
      <c r="E84" s="24">
        <v>3.204564E-5</v>
      </c>
      <c r="F84" s="24">
        <v>3.1980857E-5</v>
      </c>
      <c r="G84" s="24">
        <v>3.2219893999999902E-5</v>
      </c>
      <c r="H84" s="24">
        <v>3.3572363000000003E-5</v>
      </c>
      <c r="I84" s="24">
        <v>3.6247402E-5</v>
      </c>
      <c r="J84" s="24">
        <v>4.1582475999999998E-5</v>
      </c>
      <c r="K84" s="24">
        <v>6.0321590000000001E-5</v>
      </c>
      <c r="L84" s="24">
        <v>6.3455823999999995E-5</v>
      </c>
      <c r="M84" s="24">
        <v>6.6801774999999898E-5</v>
      </c>
      <c r="N84" s="24">
        <v>7.5362139999999997E-5</v>
      </c>
      <c r="O84" s="24">
        <v>7.6621739999999995E-5</v>
      </c>
      <c r="P84" s="24">
        <v>8.5524865000000003E-5</v>
      </c>
      <c r="Q84" s="24">
        <v>9.1030970000000001E-5</v>
      </c>
      <c r="R84" s="24">
        <v>9.8293413999999907E-5</v>
      </c>
      <c r="S84" s="24">
        <v>1.06667336E-4</v>
      </c>
      <c r="T84" s="24">
        <v>1.1154310999999999E-4</v>
      </c>
      <c r="U84" s="24">
        <v>1.5532997999999999E-4</v>
      </c>
      <c r="V84" s="24">
        <v>1.5605763E-4</v>
      </c>
      <c r="W84" s="24">
        <v>1.6488528E-4</v>
      </c>
      <c r="X84" s="24">
        <v>1.6378183000000001E-4</v>
      </c>
      <c r="Y84" s="24">
        <v>1.6587998999999999E-4</v>
      </c>
      <c r="Z84" s="24">
        <v>1.7470189999999999E-4</v>
      </c>
      <c r="AA84" s="24">
        <v>1.7844298E-4</v>
      </c>
      <c r="AB84" s="24">
        <v>1.965379E-4</v>
      </c>
      <c r="AC84" s="24">
        <v>2.0841248999999999E-4</v>
      </c>
      <c r="AD84" s="24">
        <v>2.8692512E-4</v>
      </c>
      <c r="AE84" s="24">
        <v>2.5885825999999999E-4</v>
      </c>
    </row>
    <row r="85" spans="1:35" s="27" customFormat="1" x14ac:dyDescent="0.35">
      <c r="A85" s="28" t="s">
        <v>134</v>
      </c>
      <c r="B85" s="28" t="s">
        <v>73</v>
      </c>
      <c r="C85" s="24">
        <v>0</v>
      </c>
      <c r="D85" s="24">
        <v>0</v>
      </c>
      <c r="E85" s="24">
        <v>9.24863629999999E-5</v>
      </c>
      <c r="F85" s="24">
        <v>9.4233757999999902E-5</v>
      </c>
      <c r="G85" s="24">
        <v>9.9640378999999991E-5</v>
      </c>
      <c r="H85" s="24">
        <v>1.10783536E-4</v>
      </c>
      <c r="I85" s="24">
        <v>1.1359026300000001E-4</v>
      </c>
      <c r="J85" s="24">
        <v>1.17205664E-4</v>
      </c>
      <c r="K85" s="24">
        <v>1.352884199999999E-4</v>
      </c>
      <c r="L85" s="24">
        <v>1.556302899999999E-4</v>
      </c>
      <c r="M85" s="24">
        <v>1.6582298400000001E-4</v>
      </c>
      <c r="N85" s="24">
        <v>2.2431416599999999E-4</v>
      </c>
      <c r="O85" s="24">
        <v>2.4719901399999997E-4</v>
      </c>
      <c r="P85" s="24">
        <v>3.2649236999999999E-4</v>
      </c>
      <c r="Q85" s="24">
        <v>3.66895209999999E-4</v>
      </c>
      <c r="R85" s="24">
        <v>5.1199947999999999E-4</v>
      </c>
      <c r="S85" s="24">
        <v>4.5138786999999996E-3</v>
      </c>
      <c r="T85" s="24">
        <v>26.3414524806999</v>
      </c>
      <c r="U85" s="24">
        <v>96.863313582299909</v>
      </c>
      <c r="V85" s="24">
        <v>99.97243605379991</v>
      </c>
      <c r="W85" s="24">
        <v>101.1335324706</v>
      </c>
      <c r="X85" s="24">
        <v>101.76145193800001</v>
      </c>
      <c r="Y85" s="24">
        <v>95.653928388599994</v>
      </c>
      <c r="Z85" s="24">
        <v>100.57025209</v>
      </c>
      <c r="AA85" s="24">
        <v>101.2978089997</v>
      </c>
      <c r="AB85" s="24">
        <v>96.826078533800001</v>
      </c>
      <c r="AC85" s="24">
        <v>100.389393926</v>
      </c>
      <c r="AD85" s="24">
        <v>117.64647846219999</v>
      </c>
      <c r="AE85" s="24">
        <v>109.516627018799</v>
      </c>
    </row>
    <row r="86" spans="1:35" s="27" customFormat="1" x14ac:dyDescent="0.35">
      <c r="A86" s="28" t="s">
        <v>134</v>
      </c>
      <c r="B86" s="28" t="s">
        <v>56</v>
      </c>
      <c r="C86" s="24">
        <v>4.7271130999999994E-2</v>
      </c>
      <c r="D86" s="24">
        <v>0.127532601</v>
      </c>
      <c r="E86" s="24">
        <v>0.11644585599999999</v>
      </c>
      <c r="F86" s="24">
        <v>0.1404106118</v>
      </c>
      <c r="G86" s="24">
        <v>0.26226248000000002</v>
      </c>
      <c r="H86" s="24">
        <v>0.42591670899999989</v>
      </c>
      <c r="I86" s="24">
        <v>0.65800122299999986</v>
      </c>
      <c r="J86" s="24">
        <v>0.79806637600000008</v>
      </c>
      <c r="K86" s="24">
        <v>1.59563889</v>
      </c>
      <c r="L86" s="24">
        <v>1.9600523000000001</v>
      </c>
      <c r="M86" s="24">
        <v>2.6306995199999998</v>
      </c>
      <c r="N86" s="24">
        <v>2.9008443699999997</v>
      </c>
      <c r="O86" s="24">
        <v>3.4042019199999998</v>
      </c>
      <c r="P86" s="24">
        <v>3.8680929900000001</v>
      </c>
      <c r="Q86" s="24">
        <v>4.2030046499999996</v>
      </c>
      <c r="R86" s="24">
        <v>4.2595455600000003</v>
      </c>
      <c r="S86" s="24">
        <v>3.7805374299999999</v>
      </c>
      <c r="T86" s="24">
        <v>4.0601084199999997</v>
      </c>
      <c r="U86" s="24">
        <v>4.1652603499999996</v>
      </c>
      <c r="V86" s="24">
        <v>3.8730007999999989</v>
      </c>
      <c r="W86" s="24">
        <v>4.0849267400000002</v>
      </c>
      <c r="X86" s="24">
        <v>4.0911881599999997</v>
      </c>
      <c r="Y86" s="24">
        <v>3.59097090999999</v>
      </c>
      <c r="Z86" s="24">
        <v>3.8672082999999891</v>
      </c>
      <c r="AA86" s="24">
        <v>4.2663263699999998</v>
      </c>
      <c r="AB86" s="24">
        <v>4.0303307899999998</v>
      </c>
      <c r="AC86" s="24">
        <v>4.37314311</v>
      </c>
      <c r="AD86" s="24">
        <v>4.1682729699999994</v>
      </c>
      <c r="AE86" s="24">
        <v>3.6883999599999999</v>
      </c>
      <c r="AH86" s="12"/>
      <c r="AI86" s="12"/>
    </row>
    <row r="87" spans="1:35" s="27" customFormat="1" x14ac:dyDescent="0.35">
      <c r="A87" s="31" t="s">
        <v>138</v>
      </c>
      <c r="B87" s="31"/>
      <c r="C87" s="32">
        <v>9017.4735438648659</v>
      </c>
      <c r="D87" s="32">
        <v>9023.3393083476894</v>
      </c>
      <c r="E87" s="32">
        <v>9400.4154533798537</v>
      </c>
      <c r="F87" s="32">
        <v>12371.544529240542</v>
      </c>
      <c r="G87" s="32">
        <v>12554.495618073908</v>
      </c>
      <c r="H87" s="32">
        <v>9590.0913851360965</v>
      </c>
      <c r="I87" s="32">
        <v>13243.292949902867</v>
      </c>
      <c r="J87" s="32">
        <v>13675.035829738907</v>
      </c>
      <c r="K87" s="32">
        <v>15965.756388869522</v>
      </c>
      <c r="L87" s="32">
        <v>15508.086757605952</v>
      </c>
      <c r="M87" s="32">
        <v>14463.907022125388</v>
      </c>
      <c r="N87" s="32">
        <v>15223.11093195327</v>
      </c>
      <c r="O87" s="32">
        <v>15040.627739444157</v>
      </c>
      <c r="P87" s="32">
        <v>16387.045179942561</v>
      </c>
      <c r="Q87" s="32">
        <v>15601.471606039539</v>
      </c>
      <c r="R87" s="32">
        <v>15667.081960859978</v>
      </c>
      <c r="S87" s="32">
        <v>17923.095716914991</v>
      </c>
      <c r="T87" s="32">
        <v>17266.90236273703</v>
      </c>
      <c r="U87" s="32">
        <v>16879.06760990544</v>
      </c>
      <c r="V87" s="32">
        <v>17198.180644922784</v>
      </c>
      <c r="W87" s="32">
        <v>16680.76970609415</v>
      </c>
      <c r="X87" s="32">
        <v>16495.474334101586</v>
      </c>
      <c r="Y87" s="32">
        <v>17188.037600771775</v>
      </c>
      <c r="Z87" s="32">
        <v>16757.525498731131</v>
      </c>
      <c r="AA87" s="32">
        <v>16778.03694609259</v>
      </c>
      <c r="AB87" s="32">
        <v>17300.070536432118</v>
      </c>
      <c r="AC87" s="32">
        <v>15902.219293392936</v>
      </c>
      <c r="AD87" s="32">
        <v>14729.920578658064</v>
      </c>
      <c r="AE87" s="32">
        <v>14168.373748995256</v>
      </c>
      <c r="AH87" s="12"/>
      <c r="AI87" s="12"/>
    </row>
    <row r="88" spans="1:35" s="27" customFormat="1" collapsed="1" x14ac:dyDescent="0.3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c r="AB88" s="12"/>
      <c r="AC88" s="12"/>
      <c r="AD88" s="12"/>
      <c r="AE88" s="12"/>
      <c r="AH88" s="12"/>
      <c r="AI88" s="12"/>
    </row>
    <row r="89" spans="1:35" s="27" customFormat="1" x14ac:dyDescent="0.3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c r="AB89" s="12"/>
      <c r="AC89" s="12"/>
      <c r="AD89" s="12"/>
      <c r="AE89" s="12"/>
      <c r="AF89" s="12"/>
      <c r="AG89" s="12"/>
      <c r="AH89" s="12"/>
      <c r="AI89" s="12"/>
    </row>
    <row r="90" spans="1:35" s="27" customFormat="1" x14ac:dyDescent="0.35">
      <c r="A90" s="17" t="s">
        <v>135</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c r="AB90" s="12"/>
      <c r="AC90" s="12"/>
      <c r="AD90" s="12"/>
      <c r="AE90" s="12"/>
      <c r="AF90" s="12"/>
      <c r="AG90" s="12"/>
      <c r="AH90" s="12"/>
      <c r="AI90" s="12"/>
    </row>
    <row r="91" spans="1:35" s="27" customFormat="1" x14ac:dyDescent="0.35">
      <c r="A91" s="18" t="s">
        <v>128</v>
      </c>
      <c r="B91" s="18" t="s">
        <v>129</v>
      </c>
      <c r="C91" s="18" t="s">
        <v>80</v>
      </c>
      <c r="D91" s="18" t="s">
        <v>89</v>
      </c>
      <c r="E91" s="18" t="s">
        <v>90</v>
      </c>
      <c r="F91" s="18" t="s">
        <v>91</v>
      </c>
      <c r="G91" s="18" t="s">
        <v>92</v>
      </c>
      <c r="H91" s="18" t="s">
        <v>93</v>
      </c>
      <c r="I91" s="18" t="s">
        <v>94</v>
      </c>
      <c r="J91" s="18" t="s">
        <v>95</v>
      </c>
      <c r="K91" s="18" t="s">
        <v>96</v>
      </c>
      <c r="L91" s="18" t="s">
        <v>97</v>
      </c>
      <c r="M91" s="18" t="s">
        <v>98</v>
      </c>
      <c r="N91" s="18" t="s">
        <v>99</v>
      </c>
      <c r="O91" s="18" t="s">
        <v>100</v>
      </c>
      <c r="P91" s="18" t="s">
        <v>101</v>
      </c>
      <c r="Q91" s="18" t="s">
        <v>102</v>
      </c>
      <c r="R91" s="18" t="s">
        <v>103</v>
      </c>
      <c r="S91" s="18" t="s">
        <v>104</v>
      </c>
      <c r="T91" s="18" t="s">
        <v>105</v>
      </c>
      <c r="U91" s="18" t="s">
        <v>106</v>
      </c>
      <c r="V91" s="18" t="s">
        <v>107</v>
      </c>
      <c r="W91" s="18" t="s">
        <v>108</v>
      </c>
      <c r="X91" s="18" t="s">
        <v>109</v>
      </c>
      <c r="Y91" s="18" t="s">
        <v>110</v>
      </c>
      <c r="Z91" s="18" t="s">
        <v>111</v>
      </c>
      <c r="AA91" s="18" t="s">
        <v>112</v>
      </c>
      <c r="AB91" s="18" t="s">
        <v>113</v>
      </c>
      <c r="AC91" s="18" t="s">
        <v>114</v>
      </c>
      <c r="AD91" s="18" t="s">
        <v>115</v>
      </c>
      <c r="AE91" s="18" t="s">
        <v>116</v>
      </c>
      <c r="AF91" s="12"/>
      <c r="AG91" s="12"/>
      <c r="AH91" s="12"/>
      <c r="AI91" s="12"/>
    </row>
    <row r="92" spans="1:35" s="27" customFormat="1" x14ac:dyDescent="0.35">
      <c r="A92" s="28" t="s">
        <v>40</v>
      </c>
      <c r="B92" s="28" t="s">
        <v>70</v>
      </c>
      <c r="C92" s="24">
        <v>179.89196028655297</v>
      </c>
      <c r="D92" s="24">
        <v>279.42171023747477</v>
      </c>
      <c r="E92" s="24">
        <v>319.653726903478</v>
      </c>
      <c r="F92" s="24">
        <v>437.28132736671199</v>
      </c>
      <c r="G92" s="24">
        <v>440.44904322528095</v>
      </c>
      <c r="H92" s="24">
        <v>458.87348253392787</v>
      </c>
      <c r="I92" s="24">
        <v>443.261092758215</v>
      </c>
      <c r="J92" s="24">
        <v>412.66192656757488</v>
      </c>
      <c r="K92" s="24">
        <v>388.02171567717789</v>
      </c>
      <c r="L92" s="24">
        <v>391.6206672123709</v>
      </c>
      <c r="M92" s="24">
        <v>377.49568231023994</v>
      </c>
      <c r="N92" s="24">
        <v>402.08361588824494</v>
      </c>
      <c r="O92" s="24">
        <v>350.17150935801391</v>
      </c>
      <c r="P92" s="24">
        <v>334.05559650970599</v>
      </c>
      <c r="Q92" s="24">
        <v>335.67747346087395</v>
      </c>
      <c r="R92" s="24">
        <v>338.74123458507989</v>
      </c>
      <c r="S92" s="24">
        <v>883.255450795569</v>
      </c>
      <c r="T92" s="24">
        <v>875.23296258202004</v>
      </c>
      <c r="U92" s="24">
        <v>1222.9856514556698</v>
      </c>
      <c r="V92" s="24">
        <v>1185.5474625084189</v>
      </c>
      <c r="W92" s="24">
        <v>3416.0981013813698</v>
      </c>
      <c r="X92" s="24">
        <v>3629.23109752766</v>
      </c>
      <c r="Y92" s="24">
        <v>3786.6845758935087</v>
      </c>
      <c r="Z92" s="24">
        <v>5815.5341581813691</v>
      </c>
      <c r="AA92" s="24">
        <v>5942.4782613697698</v>
      </c>
      <c r="AB92" s="24">
        <v>5740.0637462276691</v>
      </c>
      <c r="AC92" s="24">
        <v>5759.9069741083804</v>
      </c>
      <c r="AD92" s="24">
        <v>6671.0100336965397</v>
      </c>
      <c r="AE92" s="24">
        <v>6876.7735995693893</v>
      </c>
      <c r="AF92" s="12"/>
      <c r="AG92" s="12"/>
      <c r="AH92" s="12"/>
      <c r="AI92" s="12"/>
    </row>
    <row r="93" spans="1:35" collapsed="1" x14ac:dyDescent="0.35">
      <c r="A93" s="28" t="s">
        <v>40</v>
      </c>
      <c r="B93" s="28" t="s">
        <v>72</v>
      </c>
      <c r="C93" s="24">
        <v>268.84700599999996</v>
      </c>
      <c r="D93" s="24">
        <v>681.94406799999979</v>
      </c>
      <c r="E93" s="24">
        <v>745.65652724885103</v>
      </c>
      <c r="F93" s="24">
        <v>2517.7079159924142</v>
      </c>
      <c r="G93" s="24">
        <v>6878.5179897465787</v>
      </c>
      <c r="H93" s="24">
        <v>8047.0644144753714</v>
      </c>
      <c r="I93" s="24">
        <v>7387.512113544698</v>
      </c>
      <c r="J93" s="24">
        <v>8029.6842680198761</v>
      </c>
      <c r="K93" s="24">
        <v>9912.2274831271552</v>
      </c>
      <c r="L93" s="24">
        <v>10798.89942777274</v>
      </c>
      <c r="M93" s="24">
        <v>13498.092102500303</v>
      </c>
      <c r="N93" s="24">
        <v>14481.336745767587</v>
      </c>
      <c r="O93" s="24">
        <v>13714.707134620567</v>
      </c>
      <c r="P93" s="24">
        <v>14241.074568621465</v>
      </c>
      <c r="Q93" s="24">
        <v>14618.490514929959</v>
      </c>
      <c r="R93" s="24">
        <v>14526.234008371866</v>
      </c>
      <c r="S93" s="24">
        <v>14489.256281421491</v>
      </c>
      <c r="T93" s="24">
        <v>13845.388608491554</v>
      </c>
      <c r="U93" s="24">
        <v>14824.5037586815</v>
      </c>
      <c r="V93" s="24">
        <v>14117.650608148317</v>
      </c>
      <c r="W93" s="24">
        <v>14764.954310552759</v>
      </c>
      <c r="X93" s="24">
        <v>16073.663100666719</v>
      </c>
      <c r="Y93" s="24">
        <v>15343.25471992126</v>
      </c>
      <c r="Z93" s="24">
        <v>16343.648099060827</v>
      </c>
      <c r="AA93" s="24">
        <v>17922.80268904713</v>
      </c>
      <c r="AB93" s="24">
        <v>21197.678437176339</v>
      </c>
      <c r="AC93" s="24">
        <v>21309.172687303359</v>
      </c>
      <c r="AD93" s="24">
        <v>22882.540258190031</v>
      </c>
      <c r="AE93" s="24">
        <v>20340.088431142478</v>
      </c>
    </row>
    <row r="94" spans="1:35" x14ac:dyDescent="0.35">
      <c r="A94" s="28" t="s">
        <v>40</v>
      </c>
      <c r="B94" s="28" t="s">
        <v>76</v>
      </c>
      <c r="C94" s="24">
        <v>14.126623286099999</v>
      </c>
      <c r="D94" s="24">
        <v>20.993065172000001</v>
      </c>
      <c r="E94" s="24">
        <v>25.587781037499997</v>
      </c>
      <c r="F94" s="24">
        <v>38.707463500000003</v>
      </c>
      <c r="G94" s="24">
        <v>55.867813970999897</v>
      </c>
      <c r="H94" s="24">
        <v>70.611677949999901</v>
      </c>
      <c r="I94" s="24">
        <v>82.816467673000005</v>
      </c>
      <c r="J94" s="24">
        <v>91.855220336000002</v>
      </c>
      <c r="K94" s="24">
        <v>100.11657195999999</v>
      </c>
      <c r="L94" s="24">
        <v>107.60832530999988</v>
      </c>
      <c r="M94" s="24">
        <v>129.65798763000001</v>
      </c>
      <c r="N94" s="24">
        <v>152.19381870999999</v>
      </c>
      <c r="O94" s="24">
        <v>169.79172535999996</v>
      </c>
      <c r="P94" s="24">
        <v>190.12605592999978</v>
      </c>
      <c r="Q94" s="24">
        <v>194.93110054999988</v>
      </c>
      <c r="R94" s="24">
        <v>203.03145034999991</v>
      </c>
      <c r="S94" s="24">
        <v>207.37986452999999</v>
      </c>
      <c r="T94" s="24">
        <v>210.06525681999997</v>
      </c>
      <c r="U94" s="24">
        <v>211.17371721000001</v>
      </c>
      <c r="V94" s="24">
        <v>215.31572159999999</v>
      </c>
      <c r="W94" s="24">
        <v>200.5549778999999</v>
      </c>
      <c r="X94" s="24">
        <v>208.43739848999999</v>
      </c>
      <c r="Y94" s="24">
        <v>204.56296669</v>
      </c>
      <c r="Z94" s="24">
        <v>203.5739669699999</v>
      </c>
      <c r="AA94" s="24">
        <v>208.63695654999998</v>
      </c>
      <c r="AB94" s="24">
        <v>205.23256072999982</v>
      </c>
      <c r="AC94" s="24">
        <v>208.51768785999991</v>
      </c>
      <c r="AD94" s="24">
        <v>207.2513216199998</v>
      </c>
      <c r="AE94" s="24">
        <v>168.45711202000001</v>
      </c>
    </row>
    <row r="95" spans="1:35" collapsed="1" x14ac:dyDescent="0.35"/>
    <row r="96" spans="1:35" x14ac:dyDescent="0.35">
      <c r="A96" s="18" t="s">
        <v>128</v>
      </c>
      <c r="B96" s="18" t="s">
        <v>129</v>
      </c>
      <c r="C96" s="18" t="s">
        <v>80</v>
      </c>
      <c r="D96" s="18" t="s">
        <v>89</v>
      </c>
      <c r="E96" s="18" t="s">
        <v>90</v>
      </c>
      <c r="F96" s="18" t="s">
        <v>91</v>
      </c>
      <c r="G96" s="18" t="s">
        <v>92</v>
      </c>
      <c r="H96" s="18" t="s">
        <v>93</v>
      </c>
      <c r="I96" s="18" t="s">
        <v>94</v>
      </c>
      <c r="J96" s="18" t="s">
        <v>95</v>
      </c>
      <c r="K96" s="18" t="s">
        <v>96</v>
      </c>
      <c r="L96" s="18" t="s">
        <v>97</v>
      </c>
      <c r="M96" s="18" t="s">
        <v>98</v>
      </c>
      <c r="N96" s="18" t="s">
        <v>99</v>
      </c>
      <c r="O96" s="18" t="s">
        <v>100</v>
      </c>
      <c r="P96" s="18" t="s">
        <v>101</v>
      </c>
      <c r="Q96" s="18" t="s">
        <v>102</v>
      </c>
      <c r="R96" s="18" t="s">
        <v>103</v>
      </c>
      <c r="S96" s="18" t="s">
        <v>104</v>
      </c>
      <c r="T96" s="18" t="s">
        <v>105</v>
      </c>
      <c r="U96" s="18" t="s">
        <v>106</v>
      </c>
      <c r="V96" s="18" t="s">
        <v>107</v>
      </c>
      <c r="W96" s="18" t="s">
        <v>108</v>
      </c>
      <c r="X96" s="18" t="s">
        <v>109</v>
      </c>
      <c r="Y96" s="18" t="s">
        <v>110</v>
      </c>
      <c r="Z96" s="18" t="s">
        <v>111</v>
      </c>
      <c r="AA96" s="18" t="s">
        <v>112</v>
      </c>
      <c r="AB96" s="18" t="s">
        <v>113</v>
      </c>
      <c r="AC96" s="18" t="s">
        <v>114</v>
      </c>
      <c r="AD96" s="18" t="s">
        <v>115</v>
      </c>
      <c r="AE96" s="18" t="s">
        <v>116</v>
      </c>
    </row>
    <row r="97" spans="1:31" x14ac:dyDescent="0.35">
      <c r="A97" s="28" t="s">
        <v>130</v>
      </c>
      <c r="B97" s="28" t="s">
        <v>70</v>
      </c>
      <c r="C97" s="24">
        <v>5.3062868000000002E-5</v>
      </c>
      <c r="D97" s="24">
        <v>5.3786187999999902E-5</v>
      </c>
      <c r="E97" s="24">
        <v>5.3527364999999901E-5</v>
      </c>
      <c r="F97" s="24">
        <v>5.2947999999999995E-5</v>
      </c>
      <c r="G97" s="24">
        <v>5.1196619000000002E-5</v>
      </c>
      <c r="H97" s="24">
        <v>5.2086039999999998E-5</v>
      </c>
      <c r="I97" s="24">
        <v>6.0833377999999999E-5</v>
      </c>
      <c r="J97" s="24">
        <v>6.3639771000000001E-5</v>
      </c>
      <c r="K97" s="24">
        <v>1.9719094399999902E-4</v>
      </c>
      <c r="L97" s="24">
        <v>2.0335618000000001E-4</v>
      </c>
      <c r="M97" s="24">
        <v>2.2498397999999998E-4</v>
      </c>
      <c r="N97" s="24">
        <v>2.2996151499999999E-4</v>
      </c>
      <c r="O97" s="24">
        <v>2.3145724999999999E-4</v>
      </c>
      <c r="P97" s="24">
        <v>2.3603162000000001E-4</v>
      </c>
      <c r="Q97" s="24">
        <v>2.5453094000000003E-4</v>
      </c>
      <c r="R97" s="24">
        <v>2.5830088E-4</v>
      </c>
      <c r="S97" s="24">
        <v>2.4884381000000002E-4</v>
      </c>
      <c r="T97" s="24">
        <v>2.4946072999999997E-4</v>
      </c>
      <c r="U97" s="24">
        <v>3.1356486999999903E-4</v>
      </c>
      <c r="V97" s="24">
        <v>3.1254661999999901E-4</v>
      </c>
      <c r="W97" s="24">
        <v>5.6440785000000002E-4</v>
      </c>
      <c r="X97" s="24">
        <v>5.4981454000000004E-4</v>
      </c>
      <c r="Y97" s="24">
        <v>142.675690731049</v>
      </c>
      <c r="Z97" s="24">
        <v>492.84155266660997</v>
      </c>
      <c r="AA97" s="24">
        <v>641.66207534461</v>
      </c>
      <c r="AB97" s="24">
        <v>661.34058510969999</v>
      </c>
      <c r="AC97" s="24">
        <v>648.80924881119995</v>
      </c>
      <c r="AD97" s="24">
        <v>662.56833628163997</v>
      </c>
      <c r="AE97" s="24">
        <v>637.66780289673</v>
      </c>
    </row>
    <row r="98" spans="1:31" x14ac:dyDescent="0.35">
      <c r="A98" s="28" t="s">
        <v>130</v>
      </c>
      <c r="B98" s="28" t="s">
        <v>72</v>
      </c>
      <c r="C98" s="24">
        <v>211.30932799999999</v>
      </c>
      <c r="D98" s="24">
        <v>518.63483799999983</v>
      </c>
      <c r="E98" s="24">
        <v>560.09877608900695</v>
      </c>
      <c r="F98" s="24">
        <v>1966.3457093962259</v>
      </c>
      <c r="G98" s="24">
        <v>6084.4037061971067</v>
      </c>
      <c r="H98" s="24">
        <v>7200.2728988148601</v>
      </c>
      <c r="I98" s="24">
        <v>6726.0720321264453</v>
      </c>
      <c r="J98" s="24">
        <v>7069.8290480975575</v>
      </c>
      <c r="K98" s="24">
        <v>9354.1002753534558</v>
      </c>
      <c r="L98" s="24">
        <v>10178.459572169366</v>
      </c>
      <c r="M98" s="24">
        <v>12837.694515120989</v>
      </c>
      <c r="N98" s="24">
        <v>13571.876831388139</v>
      </c>
      <c r="O98" s="24">
        <v>12957.133332706529</v>
      </c>
      <c r="P98" s="24">
        <v>13322.207193186905</v>
      </c>
      <c r="Q98" s="24">
        <v>13777.999732078857</v>
      </c>
      <c r="R98" s="24">
        <v>13709.794103748054</v>
      </c>
      <c r="S98" s="24">
        <v>13549.397415177529</v>
      </c>
      <c r="T98" s="24">
        <v>12886.48538887271</v>
      </c>
      <c r="U98" s="24">
        <v>13355.970445144751</v>
      </c>
      <c r="V98" s="24">
        <v>12742.485105735948</v>
      </c>
      <c r="W98" s="24">
        <v>13293.926267345159</v>
      </c>
      <c r="X98" s="24">
        <v>13620.244113945089</v>
      </c>
      <c r="Y98" s="24">
        <v>13058.298661945821</v>
      </c>
      <c r="Z98" s="24">
        <v>14140.909302463158</v>
      </c>
      <c r="AA98" s="24">
        <v>14007.53023700524</v>
      </c>
      <c r="AB98" s="24">
        <v>15010.440836209111</v>
      </c>
      <c r="AC98" s="24">
        <v>13892.3777196684</v>
      </c>
      <c r="AD98" s="24">
        <v>14638.740269213231</v>
      </c>
      <c r="AE98" s="24">
        <v>13205.310368804769</v>
      </c>
    </row>
    <row r="99" spans="1:31" x14ac:dyDescent="0.35">
      <c r="A99" s="28" t="s">
        <v>130</v>
      </c>
      <c r="B99" s="28" t="s">
        <v>76</v>
      </c>
      <c r="C99" s="24">
        <v>7.0150155999999999</v>
      </c>
      <c r="D99" s="24">
        <v>9.552925179999999</v>
      </c>
      <c r="E99" s="24">
        <v>9.9630879999999991</v>
      </c>
      <c r="F99" s="24">
        <v>13.718011239999999</v>
      </c>
      <c r="G99" s="24">
        <v>20.48515454</v>
      </c>
      <c r="H99" s="24">
        <v>26.482336</v>
      </c>
      <c r="I99" s="24">
        <v>30.908981799999999</v>
      </c>
      <c r="J99" s="24">
        <v>34.941057099999995</v>
      </c>
      <c r="K99" s="24">
        <v>37.807287299999999</v>
      </c>
      <c r="L99" s="24">
        <v>39.448044499999995</v>
      </c>
      <c r="M99" s="24">
        <v>47.763440000000003</v>
      </c>
      <c r="N99" s="24">
        <v>56.0157527</v>
      </c>
      <c r="O99" s="24">
        <v>62.85963129999999</v>
      </c>
      <c r="P99" s="24">
        <v>68.417417799999896</v>
      </c>
      <c r="Q99" s="24">
        <v>70.915318000000013</v>
      </c>
      <c r="R99" s="24">
        <v>73.982668399999994</v>
      </c>
      <c r="S99" s="24">
        <v>75.576979599999987</v>
      </c>
      <c r="T99" s="24">
        <v>74.364100399999998</v>
      </c>
      <c r="U99" s="24">
        <v>76.113331400000007</v>
      </c>
      <c r="V99" s="24">
        <v>75.199630999999997</v>
      </c>
      <c r="W99" s="24">
        <v>80.066889500000002</v>
      </c>
      <c r="X99" s="24">
        <v>83.363261500000007</v>
      </c>
      <c r="Y99" s="24">
        <v>81.494770299999999</v>
      </c>
      <c r="Z99" s="24">
        <v>79.645361600000001</v>
      </c>
      <c r="AA99" s="24">
        <v>81.267413200000007</v>
      </c>
      <c r="AB99" s="24">
        <v>81.995297300000004</v>
      </c>
      <c r="AC99" s="24">
        <v>80.233267999999995</v>
      </c>
      <c r="AD99" s="24">
        <v>82.656969299999901</v>
      </c>
      <c r="AE99" s="24">
        <v>66.275068399999981</v>
      </c>
    </row>
    <row r="101" spans="1:31" x14ac:dyDescent="0.35">
      <c r="A101" s="18" t="s">
        <v>128</v>
      </c>
      <c r="B101" s="18" t="s">
        <v>129</v>
      </c>
      <c r="C101" s="18" t="s">
        <v>80</v>
      </c>
      <c r="D101" s="18" t="s">
        <v>89</v>
      </c>
      <c r="E101" s="18" t="s">
        <v>90</v>
      </c>
      <c r="F101" s="18" t="s">
        <v>91</v>
      </c>
      <c r="G101" s="18" t="s">
        <v>92</v>
      </c>
      <c r="H101" s="18" t="s">
        <v>93</v>
      </c>
      <c r="I101" s="18" t="s">
        <v>94</v>
      </c>
      <c r="J101" s="18" t="s">
        <v>95</v>
      </c>
      <c r="K101" s="18" t="s">
        <v>96</v>
      </c>
      <c r="L101" s="18" t="s">
        <v>97</v>
      </c>
      <c r="M101" s="18" t="s">
        <v>98</v>
      </c>
      <c r="N101" s="18" t="s">
        <v>99</v>
      </c>
      <c r="O101" s="18" t="s">
        <v>100</v>
      </c>
      <c r="P101" s="18" t="s">
        <v>101</v>
      </c>
      <c r="Q101" s="18" t="s">
        <v>102</v>
      </c>
      <c r="R101" s="18" t="s">
        <v>103</v>
      </c>
      <c r="S101" s="18" t="s">
        <v>104</v>
      </c>
      <c r="T101" s="18" t="s">
        <v>105</v>
      </c>
      <c r="U101" s="18" t="s">
        <v>106</v>
      </c>
      <c r="V101" s="18" t="s">
        <v>107</v>
      </c>
      <c r="W101" s="18" t="s">
        <v>108</v>
      </c>
      <c r="X101" s="18" t="s">
        <v>109</v>
      </c>
      <c r="Y101" s="18" t="s">
        <v>110</v>
      </c>
      <c r="Z101" s="18" t="s">
        <v>111</v>
      </c>
      <c r="AA101" s="18" t="s">
        <v>112</v>
      </c>
      <c r="AB101" s="18" t="s">
        <v>113</v>
      </c>
      <c r="AC101" s="18" t="s">
        <v>114</v>
      </c>
      <c r="AD101" s="18" t="s">
        <v>115</v>
      </c>
      <c r="AE101" s="18" t="s">
        <v>116</v>
      </c>
    </row>
    <row r="102" spans="1:31" x14ac:dyDescent="0.35">
      <c r="A102" s="28" t="s">
        <v>131</v>
      </c>
      <c r="B102" s="28" t="s">
        <v>70</v>
      </c>
      <c r="C102" s="24">
        <v>3.5532652000000002E-5</v>
      </c>
      <c r="D102" s="24">
        <v>36.270422113999999</v>
      </c>
      <c r="E102" s="24">
        <v>35.360498205656</v>
      </c>
      <c r="F102" s="24">
        <v>39.105927712353996</v>
      </c>
      <c r="G102" s="24">
        <v>43.544625297739998</v>
      </c>
      <c r="H102" s="24">
        <v>43.552975367763999</v>
      </c>
      <c r="I102" s="24">
        <v>42.459261761964996</v>
      </c>
      <c r="J102" s="24">
        <v>41.948715585046003</v>
      </c>
      <c r="K102" s="24">
        <v>39.841551262429995</v>
      </c>
      <c r="L102" s="24">
        <v>39.974735675685004</v>
      </c>
      <c r="M102" s="24">
        <v>39.241208250569997</v>
      </c>
      <c r="N102" s="24">
        <v>39.643808802930003</v>
      </c>
      <c r="O102" s="24">
        <v>39.531735079999997</v>
      </c>
      <c r="P102" s="24">
        <v>41.113183208149998</v>
      </c>
      <c r="Q102" s="24">
        <v>39.987887688249998</v>
      </c>
      <c r="R102" s="24">
        <v>39.887060920829903</v>
      </c>
      <c r="S102" s="24">
        <v>586.37990000000002</v>
      </c>
      <c r="T102" s="24">
        <v>582.94304299999999</v>
      </c>
      <c r="U102" s="24">
        <v>584.04098599999998</v>
      </c>
      <c r="V102" s="24">
        <v>557.59180000000003</v>
      </c>
      <c r="W102" s="24">
        <v>1628.0671</v>
      </c>
      <c r="X102" s="24">
        <v>1903.7264</v>
      </c>
      <c r="Y102" s="24">
        <v>1927.6134</v>
      </c>
      <c r="Z102" s="24">
        <v>2544.9292</v>
      </c>
      <c r="AA102" s="24">
        <v>2533.3993999999998</v>
      </c>
      <c r="AB102" s="24">
        <v>2428.9612000000002</v>
      </c>
      <c r="AC102" s="24">
        <v>2478.7456000000002</v>
      </c>
      <c r="AD102" s="24">
        <v>2451.0337</v>
      </c>
      <c r="AE102" s="24">
        <v>2910.9472999999998</v>
      </c>
    </row>
    <row r="103" spans="1:31" x14ac:dyDescent="0.35">
      <c r="A103" s="28" t="s">
        <v>131</v>
      </c>
      <c r="B103" s="28" t="s">
        <v>72</v>
      </c>
      <c r="C103" s="24">
        <v>57.537678</v>
      </c>
      <c r="D103" s="24">
        <v>163.30923000000001</v>
      </c>
      <c r="E103" s="24">
        <v>185.55754305420601</v>
      </c>
      <c r="F103" s="24">
        <v>551.36199175988997</v>
      </c>
      <c r="G103" s="24">
        <v>794.11405507907102</v>
      </c>
      <c r="H103" s="24">
        <v>846.79126386067003</v>
      </c>
      <c r="I103" s="24">
        <v>661.43982387837502</v>
      </c>
      <c r="J103" s="24">
        <v>959.85495854429905</v>
      </c>
      <c r="K103" s="24">
        <v>558.12692453326406</v>
      </c>
      <c r="L103" s="24">
        <v>620.43954585207996</v>
      </c>
      <c r="M103" s="24">
        <v>660.39725878487593</v>
      </c>
      <c r="N103" s="24">
        <v>909.45949951625994</v>
      </c>
      <c r="O103" s="24">
        <v>757.57335900698001</v>
      </c>
      <c r="P103" s="24">
        <v>918.86682184725998</v>
      </c>
      <c r="Q103" s="24">
        <v>840.49017198518402</v>
      </c>
      <c r="R103" s="24">
        <v>816.4390816499299</v>
      </c>
      <c r="S103" s="24">
        <v>939.85288261299991</v>
      </c>
      <c r="T103" s="24">
        <v>925.80038718549997</v>
      </c>
      <c r="U103" s="24">
        <v>892.81512788869998</v>
      </c>
      <c r="V103" s="24">
        <v>816.95021043869906</v>
      </c>
      <c r="W103" s="24">
        <v>918.44413999999995</v>
      </c>
      <c r="X103" s="24">
        <v>1911.4898000000001</v>
      </c>
      <c r="Y103" s="24">
        <v>1785.2084</v>
      </c>
      <c r="Z103" s="24">
        <v>1679.9642599999988</v>
      </c>
      <c r="AA103" s="24">
        <v>3072.3264999999997</v>
      </c>
      <c r="AB103" s="24">
        <v>5377.2145700000001</v>
      </c>
      <c r="AC103" s="24">
        <v>5616.1261299999987</v>
      </c>
      <c r="AD103" s="24">
        <v>5512.4151999999904</v>
      </c>
      <c r="AE103" s="24">
        <v>4629.4963799999996</v>
      </c>
    </row>
    <row r="104" spans="1:31" x14ac:dyDescent="0.35">
      <c r="A104" s="28" t="s">
        <v>131</v>
      </c>
      <c r="B104" s="28" t="s">
        <v>76</v>
      </c>
      <c r="C104" s="24">
        <v>2.2053505700000002</v>
      </c>
      <c r="D104" s="24">
        <v>3.0351551899999998</v>
      </c>
      <c r="E104" s="24">
        <v>3.3555056199999997</v>
      </c>
      <c r="F104" s="24">
        <v>5.0864482999999998</v>
      </c>
      <c r="G104" s="24">
        <v>8.6357783000000001</v>
      </c>
      <c r="H104" s="24">
        <v>10.80518996</v>
      </c>
      <c r="I104" s="24">
        <v>13.31256185</v>
      </c>
      <c r="J104" s="24">
        <v>15.201143099999999</v>
      </c>
      <c r="K104" s="24">
        <v>16.302328750000001</v>
      </c>
      <c r="L104" s="24">
        <v>17.424795799999998</v>
      </c>
      <c r="M104" s="24">
        <v>22.638035800000001</v>
      </c>
      <c r="N104" s="24">
        <v>25.122064299999998</v>
      </c>
      <c r="O104" s="24">
        <v>28.3362981</v>
      </c>
      <c r="P104" s="24">
        <v>32.597706999999993</v>
      </c>
      <c r="Q104" s="24">
        <v>32.142242899999992</v>
      </c>
      <c r="R104" s="24">
        <v>33.562729400000002</v>
      </c>
      <c r="S104" s="24">
        <v>31.833050199999999</v>
      </c>
      <c r="T104" s="24">
        <v>31.868770999999999</v>
      </c>
      <c r="U104" s="24">
        <v>33.371711699999999</v>
      </c>
      <c r="V104" s="24">
        <v>35.049084399999991</v>
      </c>
      <c r="W104" s="24">
        <v>29.638514199999989</v>
      </c>
      <c r="X104" s="24">
        <v>30.218275999999999</v>
      </c>
      <c r="Y104" s="24">
        <v>30.948719399999998</v>
      </c>
      <c r="Z104" s="24">
        <v>30.610074299999901</v>
      </c>
      <c r="AA104" s="24">
        <v>31.524215300000002</v>
      </c>
      <c r="AB104" s="24">
        <v>28.676947599999899</v>
      </c>
      <c r="AC104" s="24">
        <v>30.821476699999902</v>
      </c>
      <c r="AD104" s="24">
        <v>30.868035500000001</v>
      </c>
      <c r="AE104" s="24">
        <v>21.200796099999998</v>
      </c>
    </row>
    <row r="106" spans="1:31" x14ac:dyDescent="0.35">
      <c r="A106" s="18" t="s">
        <v>128</v>
      </c>
      <c r="B106" s="18" t="s">
        <v>129</v>
      </c>
      <c r="C106" s="18" t="s">
        <v>80</v>
      </c>
      <c r="D106" s="18" t="s">
        <v>89</v>
      </c>
      <c r="E106" s="18" t="s">
        <v>90</v>
      </c>
      <c r="F106" s="18" t="s">
        <v>91</v>
      </c>
      <c r="G106" s="18" t="s">
        <v>92</v>
      </c>
      <c r="H106" s="18" t="s">
        <v>93</v>
      </c>
      <c r="I106" s="18" t="s">
        <v>94</v>
      </c>
      <c r="J106" s="18" t="s">
        <v>95</v>
      </c>
      <c r="K106" s="18" t="s">
        <v>96</v>
      </c>
      <c r="L106" s="18" t="s">
        <v>97</v>
      </c>
      <c r="M106" s="18" t="s">
        <v>98</v>
      </c>
      <c r="N106" s="18" t="s">
        <v>99</v>
      </c>
      <c r="O106" s="18" t="s">
        <v>100</v>
      </c>
      <c r="P106" s="18" t="s">
        <v>101</v>
      </c>
      <c r="Q106" s="18" t="s">
        <v>102</v>
      </c>
      <c r="R106" s="18" t="s">
        <v>103</v>
      </c>
      <c r="S106" s="18" t="s">
        <v>104</v>
      </c>
      <c r="T106" s="18" t="s">
        <v>105</v>
      </c>
      <c r="U106" s="18" t="s">
        <v>106</v>
      </c>
      <c r="V106" s="18" t="s">
        <v>107</v>
      </c>
      <c r="W106" s="18" t="s">
        <v>108</v>
      </c>
      <c r="X106" s="18" t="s">
        <v>109</v>
      </c>
      <c r="Y106" s="18" t="s">
        <v>110</v>
      </c>
      <c r="Z106" s="18" t="s">
        <v>111</v>
      </c>
      <c r="AA106" s="18" t="s">
        <v>112</v>
      </c>
      <c r="AB106" s="18" t="s">
        <v>113</v>
      </c>
      <c r="AC106" s="18" t="s">
        <v>114</v>
      </c>
      <c r="AD106" s="18" t="s">
        <v>115</v>
      </c>
      <c r="AE106" s="18" t="s">
        <v>116</v>
      </c>
    </row>
    <row r="107" spans="1:31" x14ac:dyDescent="0.35">
      <c r="A107" s="28" t="s">
        <v>132</v>
      </c>
      <c r="B107" s="28" t="s">
        <v>70</v>
      </c>
      <c r="C107" s="24">
        <v>75.185596956089981</v>
      </c>
      <c r="D107" s="24">
        <v>143.6219441393649</v>
      </c>
      <c r="E107" s="24">
        <v>155.498265418974</v>
      </c>
      <c r="F107" s="24">
        <v>256.36922023281403</v>
      </c>
      <c r="G107" s="24">
        <v>252.32349792394899</v>
      </c>
      <c r="H107" s="24">
        <v>263.34780215349298</v>
      </c>
      <c r="I107" s="24">
        <v>256.461191125602</v>
      </c>
      <c r="J107" s="24">
        <v>234.38846254404001</v>
      </c>
      <c r="K107" s="24">
        <v>225.89177139857</v>
      </c>
      <c r="L107" s="24">
        <v>227.8861273725999</v>
      </c>
      <c r="M107" s="24">
        <v>218.57894356381991</v>
      </c>
      <c r="N107" s="24">
        <v>237.31448567087992</v>
      </c>
      <c r="O107" s="24">
        <v>187.58827230652403</v>
      </c>
      <c r="P107" s="24">
        <v>192.75022135765599</v>
      </c>
      <c r="Q107" s="24">
        <v>196.41382640187896</v>
      </c>
      <c r="R107" s="24">
        <v>197.47400298594999</v>
      </c>
      <c r="S107" s="24">
        <v>192.71672407778001</v>
      </c>
      <c r="T107" s="24">
        <v>189.94161252695002</v>
      </c>
      <c r="U107" s="24">
        <v>189.38676916200001</v>
      </c>
      <c r="V107" s="24">
        <v>189.11939631109999</v>
      </c>
      <c r="W107" s="24">
        <v>779.93100299999992</v>
      </c>
      <c r="X107" s="24">
        <v>720.68835000000001</v>
      </c>
      <c r="Y107" s="24">
        <v>705.89940000000001</v>
      </c>
      <c r="Z107" s="24">
        <v>1361.7339999999999</v>
      </c>
      <c r="AA107" s="24">
        <v>1337.3761</v>
      </c>
      <c r="AB107" s="24">
        <v>1267.7637999999999</v>
      </c>
      <c r="AC107" s="24">
        <v>1243.7759000000001</v>
      </c>
      <c r="AD107" s="24">
        <v>2195.8051999999998</v>
      </c>
      <c r="AE107" s="24">
        <v>2066</v>
      </c>
    </row>
    <row r="108" spans="1:31" x14ac:dyDescent="0.35">
      <c r="A108" s="28" t="s">
        <v>132</v>
      </c>
      <c r="B108" s="28" t="s">
        <v>72</v>
      </c>
      <c r="C108" s="24">
        <v>0</v>
      </c>
      <c r="D108" s="24">
        <v>0</v>
      </c>
      <c r="E108" s="24">
        <v>4.9632349999999999E-5</v>
      </c>
      <c r="F108" s="24">
        <v>5.6642434999999899E-5</v>
      </c>
      <c r="G108" s="24">
        <v>6.4692789999999998E-5</v>
      </c>
      <c r="H108" s="24">
        <v>7.2482915000000005E-5</v>
      </c>
      <c r="I108" s="24">
        <v>7.3780899999999997E-5</v>
      </c>
      <c r="J108" s="24">
        <v>7.2686044999999998E-5</v>
      </c>
      <c r="K108" s="24">
        <v>7.1543784999999997E-5</v>
      </c>
      <c r="L108" s="24">
        <v>7.2210519999999997E-5</v>
      </c>
      <c r="M108" s="24">
        <v>7.4952505999999994E-5</v>
      </c>
      <c r="N108" s="24">
        <v>8.2274164000000001E-5</v>
      </c>
      <c r="O108" s="24">
        <v>8.2096589999999995E-5</v>
      </c>
      <c r="P108" s="24">
        <v>9.0246069999999994E-5</v>
      </c>
      <c r="Q108" s="24">
        <v>9.4220820000000006E-5</v>
      </c>
      <c r="R108" s="24">
        <v>1.0235697999999999E-4</v>
      </c>
      <c r="S108" s="24">
        <v>2.4155802000000001E-4</v>
      </c>
      <c r="T108" s="24">
        <v>2.4290889999999999E-4</v>
      </c>
      <c r="U108" s="24">
        <v>454.81457999999998</v>
      </c>
      <c r="V108" s="24">
        <v>432.359859999999</v>
      </c>
      <c r="W108" s="24">
        <v>426.29385000000002</v>
      </c>
      <c r="X108" s="24">
        <v>414.63010000000003</v>
      </c>
      <c r="Y108" s="24">
        <v>380.5908</v>
      </c>
      <c r="Z108" s="24">
        <v>397.43621999999999</v>
      </c>
      <c r="AA108" s="24">
        <v>715.27819999999997</v>
      </c>
      <c r="AB108" s="24">
        <v>690.11005</v>
      </c>
      <c r="AC108" s="24">
        <v>1674.0621000000001</v>
      </c>
      <c r="AD108" s="24">
        <v>2585.4463000000001</v>
      </c>
      <c r="AE108" s="24">
        <v>2368.3856999999998</v>
      </c>
    </row>
    <row r="109" spans="1:31" x14ac:dyDescent="0.35">
      <c r="A109" s="28" t="s">
        <v>132</v>
      </c>
      <c r="B109" s="28" t="s">
        <v>76</v>
      </c>
      <c r="C109" s="24">
        <v>1.8576490699999999</v>
      </c>
      <c r="D109" s="24">
        <v>3.42699562</v>
      </c>
      <c r="E109" s="24">
        <v>4.4928390199999999</v>
      </c>
      <c r="F109" s="24">
        <v>10.062030500000001</v>
      </c>
      <c r="G109" s="24">
        <v>14.272442969999901</v>
      </c>
      <c r="H109" s="24">
        <v>17.8792306</v>
      </c>
      <c r="I109" s="24">
        <v>21.135416800000002</v>
      </c>
      <c r="J109" s="24">
        <v>22.508321840000001</v>
      </c>
      <c r="K109" s="24">
        <v>25.3040816</v>
      </c>
      <c r="L109" s="24">
        <v>28.100622799999897</v>
      </c>
      <c r="M109" s="24">
        <v>35.338723200000004</v>
      </c>
      <c r="N109" s="24">
        <v>44.550708999999998</v>
      </c>
      <c r="O109" s="24">
        <v>50.779735999999993</v>
      </c>
      <c r="P109" s="24">
        <v>58.330084199999895</v>
      </c>
      <c r="Q109" s="24">
        <v>60.216257399999897</v>
      </c>
      <c r="R109" s="24">
        <v>61.819032200000002</v>
      </c>
      <c r="S109" s="24">
        <v>64.491385600000001</v>
      </c>
      <c r="T109" s="24">
        <v>66.974663500000005</v>
      </c>
      <c r="U109" s="24">
        <v>68.39150269999999</v>
      </c>
      <c r="V109" s="24">
        <v>71.101657500000002</v>
      </c>
      <c r="W109" s="24">
        <v>60.435035899999903</v>
      </c>
      <c r="X109" s="24">
        <v>62.932230999999994</v>
      </c>
      <c r="Y109" s="24">
        <v>60.391265399999995</v>
      </c>
      <c r="Z109" s="24">
        <v>61.6024587</v>
      </c>
      <c r="AA109" s="24">
        <v>62.058589999999988</v>
      </c>
      <c r="AB109" s="24">
        <v>61.349558099999904</v>
      </c>
      <c r="AC109" s="24">
        <v>62.224714400000003</v>
      </c>
      <c r="AD109" s="24">
        <v>58.027213399999894</v>
      </c>
      <c r="AE109" s="24">
        <v>50.982381799999999</v>
      </c>
    </row>
    <row r="111" spans="1:31" x14ac:dyDescent="0.35">
      <c r="A111" s="18" t="s">
        <v>128</v>
      </c>
      <c r="B111" s="18" t="s">
        <v>129</v>
      </c>
      <c r="C111" s="18" t="s">
        <v>80</v>
      </c>
      <c r="D111" s="18" t="s">
        <v>89</v>
      </c>
      <c r="E111" s="18" t="s">
        <v>90</v>
      </c>
      <c r="F111" s="18" t="s">
        <v>91</v>
      </c>
      <c r="G111" s="18" t="s">
        <v>92</v>
      </c>
      <c r="H111" s="18" t="s">
        <v>93</v>
      </c>
      <c r="I111" s="18" t="s">
        <v>94</v>
      </c>
      <c r="J111" s="18" t="s">
        <v>95</v>
      </c>
      <c r="K111" s="18" t="s">
        <v>96</v>
      </c>
      <c r="L111" s="18" t="s">
        <v>97</v>
      </c>
      <c r="M111" s="18" t="s">
        <v>98</v>
      </c>
      <c r="N111" s="18" t="s">
        <v>99</v>
      </c>
      <c r="O111" s="18" t="s">
        <v>100</v>
      </c>
      <c r="P111" s="18" t="s">
        <v>101</v>
      </c>
      <c r="Q111" s="18" t="s">
        <v>102</v>
      </c>
      <c r="R111" s="18" t="s">
        <v>103</v>
      </c>
      <c r="S111" s="18" t="s">
        <v>104</v>
      </c>
      <c r="T111" s="18" t="s">
        <v>105</v>
      </c>
      <c r="U111" s="18" t="s">
        <v>106</v>
      </c>
      <c r="V111" s="18" t="s">
        <v>107</v>
      </c>
      <c r="W111" s="18" t="s">
        <v>108</v>
      </c>
      <c r="X111" s="18" t="s">
        <v>109</v>
      </c>
      <c r="Y111" s="18" t="s">
        <v>110</v>
      </c>
      <c r="Z111" s="18" t="s">
        <v>111</v>
      </c>
      <c r="AA111" s="18" t="s">
        <v>112</v>
      </c>
      <c r="AB111" s="18" t="s">
        <v>113</v>
      </c>
      <c r="AC111" s="18" t="s">
        <v>114</v>
      </c>
      <c r="AD111" s="18" t="s">
        <v>115</v>
      </c>
      <c r="AE111" s="18" t="s">
        <v>116</v>
      </c>
    </row>
    <row r="112" spans="1:31" x14ac:dyDescent="0.35">
      <c r="A112" s="28" t="s">
        <v>133</v>
      </c>
      <c r="B112" s="28" t="s">
        <v>70</v>
      </c>
      <c r="C112" s="24">
        <v>104.706237398813</v>
      </c>
      <c r="D112" s="24">
        <v>99.52925239423989</v>
      </c>
      <c r="E112" s="24">
        <v>128.79487205108299</v>
      </c>
      <c r="F112" s="24">
        <v>141.80608884379001</v>
      </c>
      <c r="G112" s="24">
        <v>144.58083090213299</v>
      </c>
      <c r="H112" s="24">
        <v>151.97261342908391</v>
      </c>
      <c r="I112" s="24">
        <v>144.34053638624999</v>
      </c>
      <c r="J112" s="24">
        <v>136.32463587748188</v>
      </c>
      <c r="K112" s="24">
        <v>122.28812483834992</v>
      </c>
      <c r="L112" s="24">
        <v>123.759526178716</v>
      </c>
      <c r="M112" s="24">
        <v>119.67522687904</v>
      </c>
      <c r="N112" s="24">
        <v>125.12500276106</v>
      </c>
      <c r="O112" s="24">
        <v>123.05118039170989</v>
      </c>
      <c r="P112" s="24">
        <v>100.1918552808</v>
      </c>
      <c r="Q112" s="24">
        <v>99.275397768554996</v>
      </c>
      <c r="R112" s="24">
        <v>101.37979666482001</v>
      </c>
      <c r="S112" s="24">
        <v>104.158452431729</v>
      </c>
      <c r="T112" s="24">
        <v>102.34792631479999</v>
      </c>
      <c r="U112" s="24">
        <v>449.55739999999997</v>
      </c>
      <c r="V112" s="24">
        <v>438.835769999999</v>
      </c>
      <c r="W112" s="24">
        <v>1008.09924</v>
      </c>
      <c r="X112" s="24">
        <v>1004.815605</v>
      </c>
      <c r="Y112" s="24">
        <v>1010.4958899999999</v>
      </c>
      <c r="Z112" s="24">
        <v>1416.0291999999999</v>
      </c>
      <c r="AA112" s="24">
        <v>1430.0404759999999</v>
      </c>
      <c r="AB112" s="24">
        <v>1381.99793</v>
      </c>
      <c r="AC112" s="24">
        <v>1388.5759800000001</v>
      </c>
      <c r="AD112" s="24">
        <v>1361.6024599999998</v>
      </c>
      <c r="AE112" s="24">
        <v>1262.1581919999999</v>
      </c>
    </row>
    <row r="113" spans="1:31" x14ac:dyDescent="0.35">
      <c r="A113" s="28" t="s">
        <v>133</v>
      </c>
      <c r="B113" s="28" t="s">
        <v>72</v>
      </c>
      <c r="C113" s="24">
        <v>0</v>
      </c>
      <c r="D113" s="24">
        <v>0</v>
      </c>
      <c r="E113" s="24">
        <v>4.256175E-5</v>
      </c>
      <c r="F113" s="24">
        <v>4.0340616000000002E-5</v>
      </c>
      <c r="G113" s="24">
        <v>3.9258175000000001E-5</v>
      </c>
      <c r="H113" s="24">
        <v>4.0841375999999999E-5</v>
      </c>
      <c r="I113" s="24">
        <v>4.1647497999999998E-5</v>
      </c>
      <c r="J113" s="24">
        <v>4.2349035E-5</v>
      </c>
      <c r="K113" s="24">
        <v>4.2215870000000001E-5</v>
      </c>
      <c r="L113" s="24">
        <v>4.3493884999999999E-5</v>
      </c>
      <c r="M113" s="24">
        <v>4.5888979999999999E-5</v>
      </c>
      <c r="N113" s="24">
        <v>5.1791622999999997E-5</v>
      </c>
      <c r="O113" s="24">
        <v>5.2206487E-5</v>
      </c>
      <c r="P113" s="24">
        <v>5.4670469999999901E-5</v>
      </c>
      <c r="Q113" s="24">
        <v>5.9030797000000003E-5</v>
      </c>
      <c r="R113" s="24">
        <v>7.739577E-5</v>
      </c>
      <c r="S113" s="24">
        <v>9.972774E-5</v>
      </c>
      <c r="T113" s="24">
        <v>1.00535944999999E-4</v>
      </c>
      <c r="U113" s="24">
        <v>1.3388604999999999E-4</v>
      </c>
      <c r="V113" s="24">
        <v>1.3299636999999901E-4</v>
      </c>
      <c r="W113" s="24">
        <v>1.4647419999999999E-4</v>
      </c>
      <c r="X113" s="24">
        <v>1.4387933000000001E-4</v>
      </c>
      <c r="Y113" s="24">
        <v>1.4504044000000001E-4</v>
      </c>
      <c r="Z113" s="24">
        <v>1.7792667E-4</v>
      </c>
      <c r="AA113" s="24">
        <v>1.9656049E-4</v>
      </c>
      <c r="AB113" s="24">
        <v>1.9142823E-4</v>
      </c>
      <c r="AC113" s="24">
        <v>1.9958836E-4</v>
      </c>
      <c r="AD113" s="24">
        <v>2.0155721E-4</v>
      </c>
      <c r="AE113" s="24">
        <v>2.0203071E-4</v>
      </c>
    </row>
    <row r="114" spans="1:31" x14ac:dyDescent="0.35">
      <c r="A114" s="28" t="s">
        <v>133</v>
      </c>
      <c r="B114" s="28" t="s">
        <v>76</v>
      </c>
      <c r="C114" s="24">
        <v>2.99187139</v>
      </c>
      <c r="D114" s="24">
        <v>4.8237081000000002</v>
      </c>
      <c r="E114" s="24">
        <v>7.6371948199999995</v>
      </c>
      <c r="F114" s="24">
        <v>9.6711247999999994</v>
      </c>
      <c r="G114" s="24">
        <v>12.161239199999999</v>
      </c>
      <c r="H114" s="24">
        <v>14.9340663799999</v>
      </c>
      <c r="I114" s="24">
        <v>16.6656622</v>
      </c>
      <c r="J114" s="24">
        <v>18.250916370000002</v>
      </c>
      <c r="K114" s="24">
        <v>18.782250900000001</v>
      </c>
      <c r="L114" s="24">
        <v>20.287811000000001</v>
      </c>
      <c r="M114" s="24">
        <v>20.753322900000001</v>
      </c>
      <c r="N114" s="24">
        <v>23.022368839999999</v>
      </c>
      <c r="O114" s="24">
        <v>23.729756600000002</v>
      </c>
      <c r="P114" s="24">
        <v>26.143019259999999</v>
      </c>
      <c r="Q114" s="24">
        <v>26.616549499999998</v>
      </c>
      <c r="R114" s="24">
        <v>28.544168399999901</v>
      </c>
      <c r="S114" s="24">
        <v>30.951291250000001</v>
      </c>
      <c r="T114" s="24">
        <v>31.973956650000002</v>
      </c>
      <c r="U114" s="24">
        <v>28.308539040000003</v>
      </c>
      <c r="V114" s="24">
        <v>29.309380399999998</v>
      </c>
      <c r="W114" s="24">
        <v>25.517070399999998</v>
      </c>
      <c r="X114" s="24">
        <v>27.007324700000002</v>
      </c>
      <c r="Y114" s="24">
        <v>27.420983</v>
      </c>
      <c r="Z114" s="24">
        <v>27.077292099999998</v>
      </c>
      <c r="AA114" s="24">
        <v>28.656659000000001</v>
      </c>
      <c r="AB114" s="24">
        <v>28.3852376</v>
      </c>
      <c r="AC114" s="24">
        <v>29.977416770000001</v>
      </c>
      <c r="AD114" s="24">
        <v>30.708186100000002</v>
      </c>
      <c r="AE114" s="24">
        <v>25.571908400000002</v>
      </c>
    </row>
    <row r="116" spans="1:31" x14ac:dyDescent="0.35">
      <c r="A116" s="18" t="s">
        <v>128</v>
      </c>
      <c r="B116" s="18" t="s">
        <v>129</v>
      </c>
      <c r="C116" s="18" t="s">
        <v>80</v>
      </c>
      <c r="D116" s="18" t="s">
        <v>89</v>
      </c>
      <c r="E116" s="18" t="s">
        <v>90</v>
      </c>
      <c r="F116" s="18" t="s">
        <v>91</v>
      </c>
      <c r="G116" s="18" t="s">
        <v>92</v>
      </c>
      <c r="H116" s="18" t="s">
        <v>93</v>
      </c>
      <c r="I116" s="18" t="s">
        <v>94</v>
      </c>
      <c r="J116" s="18" t="s">
        <v>95</v>
      </c>
      <c r="K116" s="18" t="s">
        <v>96</v>
      </c>
      <c r="L116" s="18" t="s">
        <v>97</v>
      </c>
      <c r="M116" s="18" t="s">
        <v>98</v>
      </c>
      <c r="N116" s="18" t="s">
        <v>99</v>
      </c>
      <c r="O116" s="18" t="s">
        <v>100</v>
      </c>
      <c r="P116" s="18" t="s">
        <v>101</v>
      </c>
      <c r="Q116" s="18" t="s">
        <v>102</v>
      </c>
      <c r="R116" s="18" t="s">
        <v>103</v>
      </c>
      <c r="S116" s="18" t="s">
        <v>104</v>
      </c>
      <c r="T116" s="18" t="s">
        <v>105</v>
      </c>
      <c r="U116" s="18" t="s">
        <v>106</v>
      </c>
      <c r="V116" s="18" t="s">
        <v>107</v>
      </c>
      <c r="W116" s="18" t="s">
        <v>108</v>
      </c>
      <c r="X116" s="18" t="s">
        <v>109</v>
      </c>
      <c r="Y116" s="18" t="s">
        <v>110</v>
      </c>
      <c r="Z116" s="18" t="s">
        <v>111</v>
      </c>
      <c r="AA116" s="18" t="s">
        <v>112</v>
      </c>
      <c r="AB116" s="18" t="s">
        <v>113</v>
      </c>
      <c r="AC116" s="18" t="s">
        <v>114</v>
      </c>
      <c r="AD116" s="18" t="s">
        <v>115</v>
      </c>
      <c r="AE116" s="18" t="s">
        <v>116</v>
      </c>
    </row>
    <row r="117" spans="1:31" x14ac:dyDescent="0.35">
      <c r="A117" s="28" t="s">
        <v>134</v>
      </c>
      <c r="B117" s="28" t="s">
        <v>70</v>
      </c>
      <c r="C117" s="24">
        <v>3.7336129999999999E-5</v>
      </c>
      <c r="D117" s="24">
        <v>3.7803681999999901E-5</v>
      </c>
      <c r="E117" s="24">
        <v>3.7700400000000002E-5</v>
      </c>
      <c r="F117" s="24">
        <v>3.7629753999999998E-5</v>
      </c>
      <c r="G117" s="24">
        <v>3.7904839999999999E-5</v>
      </c>
      <c r="H117" s="24">
        <v>3.9497547000000001E-5</v>
      </c>
      <c r="I117" s="24">
        <v>4.2651019999999997E-5</v>
      </c>
      <c r="J117" s="24">
        <v>4.8921236E-5</v>
      </c>
      <c r="K117" s="24">
        <v>7.0986884000000006E-5</v>
      </c>
      <c r="L117" s="24">
        <v>7.4629189999999898E-5</v>
      </c>
      <c r="M117" s="24">
        <v>7.8632830000000006E-5</v>
      </c>
      <c r="N117" s="24">
        <v>8.8691860000000001E-5</v>
      </c>
      <c r="O117" s="24">
        <v>9.0122529999999999E-5</v>
      </c>
      <c r="P117" s="24">
        <v>1.0063148E-4</v>
      </c>
      <c r="Q117" s="24">
        <v>1.0707125E-4</v>
      </c>
      <c r="R117" s="24">
        <v>1.1571259999999999E-4</v>
      </c>
      <c r="S117" s="24">
        <v>1.2544225E-4</v>
      </c>
      <c r="T117" s="24">
        <v>1.3127954E-4</v>
      </c>
      <c r="U117" s="24">
        <v>1.827288E-4</v>
      </c>
      <c r="V117" s="24">
        <v>1.8365069999999901E-4</v>
      </c>
      <c r="W117" s="24">
        <v>1.9397351999999999E-4</v>
      </c>
      <c r="X117" s="24">
        <v>1.9271311999999999E-4</v>
      </c>
      <c r="Y117" s="24">
        <v>1.9516246E-4</v>
      </c>
      <c r="Z117" s="24">
        <v>2.0551476000000001E-4</v>
      </c>
      <c r="AA117" s="24">
        <v>2.1002516000000001E-4</v>
      </c>
      <c r="AB117" s="24">
        <v>2.3111797E-4</v>
      </c>
      <c r="AC117" s="24">
        <v>2.4529717999999999E-4</v>
      </c>
      <c r="AD117" s="24">
        <v>3.374149E-4</v>
      </c>
      <c r="AE117" s="24">
        <v>3.0467265999999999E-4</v>
      </c>
    </row>
    <row r="118" spans="1:31" x14ac:dyDescent="0.35">
      <c r="A118" s="28" t="s">
        <v>134</v>
      </c>
      <c r="B118" s="28" t="s">
        <v>72</v>
      </c>
      <c r="C118" s="24">
        <v>0</v>
      </c>
      <c r="D118" s="24">
        <v>0</v>
      </c>
      <c r="E118" s="24">
        <v>1.15911538E-4</v>
      </c>
      <c r="F118" s="24">
        <v>1.178532469999998E-4</v>
      </c>
      <c r="G118" s="24">
        <v>1.2451943500000002E-4</v>
      </c>
      <c r="H118" s="24">
        <v>1.3847555000000002E-4</v>
      </c>
      <c r="I118" s="24">
        <v>1.4211148E-4</v>
      </c>
      <c r="J118" s="24">
        <v>1.4634294E-4</v>
      </c>
      <c r="K118" s="24">
        <v>1.6948077999999979E-4</v>
      </c>
      <c r="L118" s="24">
        <v>1.9404688999999999E-4</v>
      </c>
      <c r="M118" s="24">
        <v>2.0775294999999898E-4</v>
      </c>
      <c r="N118" s="24">
        <v>2.8079739999999998E-4</v>
      </c>
      <c r="O118" s="24">
        <v>3.0860397999999897E-4</v>
      </c>
      <c r="P118" s="24">
        <v>4.0867075999999997E-4</v>
      </c>
      <c r="Q118" s="24">
        <v>4.5761429999999898E-4</v>
      </c>
      <c r="R118" s="24">
        <v>6.4322112999999994E-4</v>
      </c>
      <c r="S118" s="24">
        <v>5.6423452000000001E-3</v>
      </c>
      <c r="T118" s="24">
        <v>33.102488988499999</v>
      </c>
      <c r="U118" s="24">
        <v>120.903471762</v>
      </c>
      <c r="V118" s="24">
        <v>125.8552989773</v>
      </c>
      <c r="W118" s="24">
        <v>126.2899067334</v>
      </c>
      <c r="X118" s="24">
        <v>127.29894284230001</v>
      </c>
      <c r="Y118" s="24">
        <v>119.15671293499999</v>
      </c>
      <c r="Z118" s="24">
        <v>125.338138671</v>
      </c>
      <c r="AA118" s="24">
        <v>127.66755548139899</v>
      </c>
      <c r="AB118" s="24">
        <v>119.912789539</v>
      </c>
      <c r="AC118" s="24">
        <v>126.60653804659999</v>
      </c>
      <c r="AD118" s="24">
        <v>145.93828741959999</v>
      </c>
      <c r="AE118" s="24">
        <v>136.895780307</v>
      </c>
    </row>
    <row r="119" spans="1:31" x14ac:dyDescent="0.35">
      <c r="A119" s="28" t="s">
        <v>134</v>
      </c>
      <c r="B119" s="28" t="s">
        <v>76</v>
      </c>
      <c r="C119" s="24">
        <v>5.6736656100000005E-2</v>
      </c>
      <c r="D119" s="24">
        <v>0.15428108199999901</v>
      </c>
      <c r="E119" s="24">
        <v>0.13915357749999999</v>
      </c>
      <c r="F119" s="24">
        <v>0.16984866000000001</v>
      </c>
      <c r="G119" s="24">
        <v>0.313198961</v>
      </c>
      <c r="H119" s="24">
        <v>0.51085501</v>
      </c>
      <c r="I119" s="24">
        <v>0.79384502299999993</v>
      </c>
      <c r="J119" s="24">
        <v>0.95378192599999989</v>
      </c>
      <c r="K119" s="24">
        <v>1.9206234099999899</v>
      </c>
      <c r="L119" s="24">
        <v>2.3470512099999898</v>
      </c>
      <c r="M119" s="24">
        <v>3.1644657299999999</v>
      </c>
      <c r="N119" s="24">
        <v>3.48292387</v>
      </c>
      <c r="O119" s="24">
        <v>4.0863033599999996</v>
      </c>
      <c r="P119" s="24">
        <v>4.6378276700000001</v>
      </c>
      <c r="Q119" s="24">
        <v>5.0407327500000001</v>
      </c>
      <c r="R119" s="24">
        <v>5.1228519500000003</v>
      </c>
      <c r="S119" s="24">
        <v>4.5271578799999999</v>
      </c>
      <c r="T119" s="24">
        <v>4.8837652700000005</v>
      </c>
      <c r="U119" s="24">
        <v>4.9886323700000004</v>
      </c>
      <c r="V119" s="24">
        <v>4.6559682999999996</v>
      </c>
      <c r="W119" s="24">
        <v>4.8974678999999997</v>
      </c>
      <c r="X119" s="24">
        <v>4.9163052900000004</v>
      </c>
      <c r="Y119" s="24">
        <v>4.3072285899999994</v>
      </c>
      <c r="Z119" s="24">
        <v>4.6387802699999998</v>
      </c>
      <c r="AA119" s="24">
        <v>5.13007905</v>
      </c>
      <c r="AB119" s="24">
        <v>4.8255201299999992</v>
      </c>
      <c r="AC119" s="24">
        <v>5.2608119899999997</v>
      </c>
      <c r="AD119" s="24">
        <v>4.9909173200000003</v>
      </c>
      <c r="AE119" s="24">
        <v>4.4269573199999996</v>
      </c>
    </row>
    <row r="122" spans="1:31" x14ac:dyDescent="0.35">
      <c r="A122" s="25" t="s">
        <v>136</v>
      </c>
    </row>
    <row r="123" spans="1:31" x14ac:dyDescent="0.35">
      <c r="A123" s="18" t="s">
        <v>128</v>
      </c>
      <c r="B123" s="18" t="s">
        <v>129</v>
      </c>
      <c r="C123" s="18" t="s">
        <v>80</v>
      </c>
      <c r="D123" s="18" t="s">
        <v>89</v>
      </c>
      <c r="E123" s="18" t="s">
        <v>90</v>
      </c>
      <c r="F123" s="18" t="s">
        <v>91</v>
      </c>
      <c r="G123" s="18" t="s">
        <v>92</v>
      </c>
      <c r="H123" s="18" t="s">
        <v>93</v>
      </c>
      <c r="I123" s="18" t="s">
        <v>94</v>
      </c>
      <c r="J123" s="18" t="s">
        <v>95</v>
      </c>
      <c r="K123" s="18" t="s">
        <v>96</v>
      </c>
      <c r="L123" s="18" t="s">
        <v>97</v>
      </c>
      <c r="M123" s="18" t="s">
        <v>98</v>
      </c>
      <c r="N123" s="18" t="s">
        <v>99</v>
      </c>
      <c r="O123" s="18" t="s">
        <v>100</v>
      </c>
      <c r="P123" s="18" t="s">
        <v>101</v>
      </c>
      <c r="Q123" s="18" t="s">
        <v>102</v>
      </c>
      <c r="R123" s="18" t="s">
        <v>103</v>
      </c>
      <c r="S123" s="18" t="s">
        <v>104</v>
      </c>
      <c r="T123" s="18" t="s">
        <v>105</v>
      </c>
      <c r="U123" s="18" t="s">
        <v>106</v>
      </c>
      <c r="V123" s="18" t="s">
        <v>107</v>
      </c>
      <c r="W123" s="18" t="s">
        <v>108</v>
      </c>
      <c r="X123" s="18" t="s">
        <v>109</v>
      </c>
      <c r="Y123" s="18" t="s">
        <v>110</v>
      </c>
      <c r="Z123" s="18" t="s">
        <v>111</v>
      </c>
      <c r="AA123" s="18" t="s">
        <v>112</v>
      </c>
      <c r="AB123" s="18" t="s">
        <v>113</v>
      </c>
      <c r="AC123" s="18" t="s">
        <v>114</v>
      </c>
      <c r="AD123" s="18" t="s">
        <v>115</v>
      </c>
      <c r="AE123" s="18" t="s">
        <v>116</v>
      </c>
    </row>
    <row r="124" spans="1:31" x14ac:dyDescent="0.35">
      <c r="A124" s="28" t="s">
        <v>40</v>
      </c>
      <c r="B124" s="28" t="s">
        <v>24</v>
      </c>
      <c r="C124" s="24">
        <v>16737.005872198366</v>
      </c>
      <c r="D124" s="24">
        <v>18361.57095190293</v>
      </c>
      <c r="E124" s="24">
        <v>19508.443625068063</v>
      </c>
      <c r="F124" s="24">
        <v>19877.617146373028</v>
      </c>
      <c r="G124" s="24">
        <v>20062.743216372281</v>
      </c>
      <c r="H124" s="24">
        <v>22312.692248839099</v>
      </c>
      <c r="I124" s="24">
        <v>23279.796763859806</v>
      </c>
      <c r="J124" s="24">
        <v>21912.330694322165</v>
      </c>
      <c r="K124" s="24">
        <v>23663.338631994407</v>
      </c>
      <c r="L124" s="24">
        <v>25057.598930627006</v>
      </c>
      <c r="M124" s="24">
        <v>25874.300791721598</v>
      </c>
      <c r="N124" s="24">
        <v>26713.860281886453</v>
      </c>
      <c r="O124" s="24">
        <v>26540.354743054751</v>
      </c>
      <c r="P124" s="24">
        <v>26277.375201772305</v>
      </c>
      <c r="Q124" s="24">
        <v>28710.540967551002</v>
      </c>
      <c r="R124" s="24">
        <v>29388.387546105612</v>
      </c>
      <c r="S124" s="24">
        <v>27089.91539566607</v>
      </c>
      <c r="T124" s="24">
        <v>29052.971100976727</v>
      </c>
      <c r="U124" s="24">
        <v>30877.804021718628</v>
      </c>
      <c r="V124" s="24">
        <v>31962.719049327388</v>
      </c>
      <c r="W124" s="24">
        <v>32852.892940811464</v>
      </c>
      <c r="X124" s="24">
        <v>32633.076196553717</v>
      </c>
      <c r="Y124" s="24">
        <v>32314.974366625778</v>
      </c>
      <c r="Z124" s="24">
        <v>35306.787934097811</v>
      </c>
      <c r="AA124" s="24">
        <v>36000.082191774214</v>
      </c>
      <c r="AB124" s="24">
        <v>33090.649141596004</v>
      </c>
      <c r="AC124" s="24">
        <v>35501.602457808302</v>
      </c>
      <c r="AD124" s="24">
        <v>37705.263845526453</v>
      </c>
      <c r="AE124" s="24">
        <v>38929.369938834585</v>
      </c>
    </row>
    <row r="125" spans="1:31" collapsed="1" x14ac:dyDescent="0.35">
      <c r="A125" s="28" t="s">
        <v>40</v>
      </c>
      <c r="B125" s="28" t="s">
        <v>77</v>
      </c>
      <c r="C125" s="24">
        <v>262.97656909051472</v>
      </c>
      <c r="D125" s="24">
        <v>299.55072123576588</v>
      </c>
      <c r="E125" s="24">
        <v>300.55132849600864</v>
      </c>
      <c r="F125" s="24">
        <v>344.01025346270114</v>
      </c>
      <c r="G125" s="24">
        <v>390.80491647335811</v>
      </c>
      <c r="H125" s="24">
        <v>429.68418126296865</v>
      </c>
      <c r="I125" s="24">
        <v>466.30194752535158</v>
      </c>
      <c r="J125" s="24">
        <v>490.01674362265942</v>
      </c>
      <c r="K125" s="24">
        <v>514.6045145893977</v>
      </c>
      <c r="L125" s="24">
        <v>532.96940488521705</v>
      </c>
      <c r="M125" s="24">
        <v>645.21538500809561</v>
      </c>
      <c r="N125" s="24">
        <v>694.44837303975157</v>
      </c>
      <c r="O125" s="24">
        <v>765.80010557028538</v>
      </c>
      <c r="P125" s="24">
        <v>795.73591196465395</v>
      </c>
      <c r="Q125" s="24">
        <v>804.58747218066378</v>
      </c>
      <c r="R125" s="24">
        <v>802.64582878435999</v>
      </c>
      <c r="S125" s="24">
        <v>800.22451566553025</v>
      </c>
      <c r="T125" s="24">
        <v>800.68301187998486</v>
      </c>
      <c r="U125" s="24">
        <v>805.69413212156178</v>
      </c>
      <c r="V125" s="24">
        <v>805.7001099244344</v>
      </c>
      <c r="W125" s="24">
        <v>807.02504938405639</v>
      </c>
      <c r="X125" s="24">
        <v>808.71880481886774</v>
      </c>
      <c r="Y125" s="24">
        <v>814.36313746678763</v>
      </c>
      <c r="Z125" s="24">
        <v>815.15748167353809</v>
      </c>
      <c r="AA125" s="24">
        <v>816.73847389481125</v>
      </c>
      <c r="AB125" s="24">
        <v>816.03835029436596</v>
      </c>
      <c r="AC125" s="24">
        <v>818.33576045375958</v>
      </c>
      <c r="AD125" s="24">
        <v>815.52715166520954</v>
      </c>
      <c r="AE125" s="24">
        <v>814.79132086598736</v>
      </c>
    </row>
    <row r="126" spans="1:31" collapsed="1" x14ac:dyDescent="0.35">
      <c r="A126" s="28" t="s">
        <v>40</v>
      </c>
      <c r="B126" s="28" t="s">
        <v>78</v>
      </c>
      <c r="C126" s="24">
        <v>223.45233947759831</v>
      </c>
      <c r="D126" s="24">
        <v>254.50411145788345</v>
      </c>
      <c r="E126" s="24">
        <v>255.33036842113663</v>
      </c>
      <c r="F126" s="24">
        <v>292.25167884457073</v>
      </c>
      <c r="G126" s="24">
        <v>332.12678679203901</v>
      </c>
      <c r="H126" s="24">
        <v>364.99117060506205</v>
      </c>
      <c r="I126" s="24">
        <v>396.06357680708049</v>
      </c>
      <c r="J126" s="24">
        <v>416.13892919304823</v>
      </c>
      <c r="K126" s="24">
        <v>437.14097490030423</v>
      </c>
      <c r="L126" s="24">
        <v>452.61487556743526</v>
      </c>
      <c r="M126" s="24">
        <v>548.27760970775739</v>
      </c>
      <c r="N126" s="24">
        <v>590.07593961725274</v>
      </c>
      <c r="O126" s="24">
        <v>650.65739528208871</v>
      </c>
      <c r="P126" s="24">
        <v>675.90313034999224</v>
      </c>
      <c r="Q126" s="24">
        <v>683.41416989779395</v>
      </c>
      <c r="R126" s="24">
        <v>681.97383417105584</v>
      </c>
      <c r="S126" s="24">
        <v>679.6416538891782</v>
      </c>
      <c r="T126" s="24">
        <v>680.00568159270176</v>
      </c>
      <c r="U126" s="24">
        <v>684.60094998042155</v>
      </c>
      <c r="V126" s="24">
        <v>684.31232164630183</v>
      </c>
      <c r="W126" s="24">
        <v>685.38427820443974</v>
      </c>
      <c r="X126" s="24">
        <v>686.91778134512765</v>
      </c>
      <c r="Y126" s="24">
        <v>691.71860447597419</v>
      </c>
      <c r="Z126" s="24">
        <v>692.41718781028567</v>
      </c>
      <c r="AA126" s="24">
        <v>693.98576579713711</v>
      </c>
      <c r="AB126" s="24">
        <v>693.19297118639872</v>
      </c>
      <c r="AC126" s="24">
        <v>694.9926730134481</v>
      </c>
      <c r="AD126" s="24">
        <v>692.56847620245321</v>
      </c>
      <c r="AE126" s="24">
        <v>692.16744849568511</v>
      </c>
    </row>
    <row r="128" spans="1:31" x14ac:dyDescent="0.35">
      <c r="A128" s="18" t="s">
        <v>128</v>
      </c>
      <c r="B128" s="18" t="s">
        <v>129</v>
      </c>
      <c r="C128" s="18" t="s">
        <v>80</v>
      </c>
      <c r="D128" s="18" t="s">
        <v>89</v>
      </c>
      <c r="E128" s="18" t="s">
        <v>90</v>
      </c>
      <c r="F128" s="18" t="s">
        <v>91</v>
      </c>
      <c r="G128" s="18" t="s">
        <v>92</v>
      </c>
      <c r="H128" s="18" t="s">
        <v>93</v>
      </c>
      <c r="I128" s="18" t="s">
        <v>94</v>
      </c>
      <c r="J128" s="18" t="s">
        <v>95</v>
      </c>
      <c r="K128" s="18" t="s">
        <v>96</v>
      </c>
      <c r="L128" s="18" t="s">
        <v>97</v>
      </c>
      <c r="M128" s="18" t="s">
        <v>98</v>
      </c>
      <c r="N128" s="18" t="s">
        <v>99</v>
      </c>
      <c r="O128" s="18" t="s">
        <v>100</v>
      </c>
      <c r="P128" s="18" t="s">
        <v>101</v>
      </c>
      <c r="Q128" s="18" t="s">
        <v>102</v>
      </c>
      <c r="R128" s="18" t="s">
        <v>103</v>
      </c>
      <c r="S128" s="18" t="s">
        <v>104</v>
      </c>
      <c r="T128" s="18" t="s">
        <v>105</v>
      </c>
      <c r="U128" s="18" t="s">
        <v>106</v>
      </c>
      <c r="V128" s="18" t="s">
        <v>107</v>
      </c>
      <c r="W128" s="18" t="s">
        <v>108</v>
      </c>
      <c r="X128" s="18" t="s">
        <v>109</v>
      </c>
      <c r="Y128" s="18" t="s">
        <v>110</v>
      </c>
      <c r="Z128" s="18" t="s">
        <v>111</v>
      </c>
      <c r="AA128" s="18" t="s">
        <v>112</v>
      </c>
      <c r="AB128" s="18" t="s">
        <v>113</v>
      </c>
      <c r="AC128" s="18" t="s">
        <v>114</v>
      </c>
      <c r="AD128" s="18" t="s">
        <v>115</v>
      </c>
      <c r="AE128" s="18" t="s">
        <v>116</v>
      </c>
    </row>
    <row r="129" spans="1:31" x14ac:dyDescent="0.35">
      <c r="A129" s="28" t="s">
        <v>130</v>
      </c>
      <c r="B129" s="28" t="s">
        <v>24</v>
      </c>
      <c r="C129" s="24">
        <v>4800.4032847484305</v>
      </c>
      <c r="D129" s="24">
        <v>5212.4058589667839</v>
      </c>
      <c r="E129" s="24">
        <v>5194.9088455615229</v>
      </c>
      <c r="F129" s="24">
        <v>5255.6580467428048</v>
      </c>
      <c r="G129" s="24">
        <v>5186.6024081967653</v>
      </c>
      <c r="H129" s="24">
        <v>5846.7415621070304</v>
      </c>
      <c r="I129" s="24">
        <v>5921.0777906833046</v>
      </c>
      <c r="J129" s="24">
        <v>5425.2838542986374</v>
      </c>
      <c r="K129" s="24">
        <v>5726.7933521670611</v>
      </c>
      <c r="L129" s="24">
        <v>6225.4269324652214</v>
      </c>
      <c r="M129" s="24">
        <v>6684.9078810829342</v>
      </c>
      <c r="N129" s="24">
        <v>6684.1940720517896</v>
      </c>
      <c r="O129" s="24">
        <v>6781.8192534510799</v>
      </c>
      <c r="P129" s="24">
        <v>6722.0214586255606</v>
      </c>
      <c r="Q129" s="24">
        <v>7600.6684953439499</v>
      </c>
      <c r="R129" s="24">
        <v>7698.1189590671293</v>
      </c>
      <c r="S129" s="24">
        <v>7026.49385371684</v>
      </c>
      <c r="T129" s="24">
        <v>7404.5059321489798</v>
      </c>
      <c r="U129" s="24">
        <v>8066.2343604636399</v>
      </c>
      <c r="V129" s="24">
        <v>8660.1048800175013</v>
      </c>
      <c r="W129" s="24">
        <v>8621.7659614348395</v>
      </c>
      <c r="X129" s="24">
        <v>8721.8629793353193</v>
      </c>
      <c r="Y129" s="24">
        <v>8634.2534428961699</v>
      </c>
      <c r="Z129" s="24">
        <v>9741.2558879491498</v>
      </c>
      <c r="AA129" s="24">
        <v>9797.8062948922507</v>
      </c>
      <c r="AB129" s="24">
        <v>8904.1049318430505</v>
      </c>
      <c r="AC129" s="24">
        <v>9373.1743642649999</v>
      </c>
      <c r="AD129" s="24">
        <v>10184.197061722662</v>
      </c>
      <c r="AE129" s="24">
        <v>10848.098111268038</v>
      </c>
    </row>
    <row r="130" spans="1:31" x14ac:dyDescent="0.35">
      <c r="A130" s="28" t="s">
        <v>130</v>
      </c>
      <c r="B130" s="28" t="s">
        <v>77</v>
      </c>
      <c r="C130" s="24">
        <v>101.93751829075801</v>
      </c>
      <c r="D130" s="24">
        <v>109.9772406539915</v>
      </c>
      <c r="E130" s="24">
        <v>109.06799689131951</v>
      </c>
      <c r="F130" s="24">
        <v>134.26029082155199</v>
      </c>
      <c r="G130" s="24">
        <v>152.53988934355951</v>
      </c>
      <c r="H130" s="24">
        <v>169.50782903623548</v>
      </c>
      <c r="I130" s="24">
        <v>182.12526659345602</v>
      </c>
      <c r="J130" s="24">
        <v>191.81277830708001</v>
      </c>
      <c r="K130" s="24">
        <v>199.94179134082751</v>
      </c>
      <c r="L130" s="24">
        <v>206.57813786220549</v>
      </c>
      <c r="M130" s="24">
        <v>249.93823902297001</v>
      </c>
      <c r="N130" s="24">
        <v>272.92236751079548</v>
      </c>
      <c r="O130" s="24">
        <v>298.99522559452049</v>
      </c>
      <c r="P130" s="24">
        <v>310.13964058494548</v>
      </c>
      <c r="Q130" s="24">
        <v>312.14589843845351</v>
      </c>
      <c r="R130" s="24">
        <v>309.635895786285</v>
      </c>
      <c r="S130" s="24">
        <v>306.94854390525802</v>
      </c>
      <c r="T130" s="24">
        <v>304.89340299129452</v>
      </c>
      <c r="U130" s="24">
        <v>305.10918429946901</v>
      </c>
      <c r="V130" s="24">
        <v>303.36890869140603</v>
      </c>
      <c r="W130" s="24">
        <v>302.26197561263996</v>
      </c>
      <c r="X130" s="24">
        <v>301.07115685272197</v>
      </c>
      <c r="Y130" s="24">
        <v>301.43027140235898</v>
      </c>
      <c r="Z130" s="24">
        <v>300.21863909912099</v>
      </c>
      <c r="AA130" s="24">
        <v>299.11202400445899</v>
      </c>
      <c r="AB130" s="24">
        <v>297.17208244681353</v>
      </c>
      <c r="AC130" s="24">
        <v>296.1909869842525</v>
      </c>
      <c r="AD130" s="24">
        <v>293.27749443054199</v>
      </c>
      <c r="AE130" s="24">
        <v>291.2444403610225</v>
      </c>
    </row>
    <row r="131" spans="1:31" x14ac:dyDescent="0.35">
      <c r="A131" s="28" t="s">
        <v>130</v>
      </c>
      <c r="B131" s="28" t="s">
        <v>78</v>
      </c>
      <c r="C131" s="24">
        <v>86.6350186042785</v>
      </c>
      <c r="D131" s="24">
        <v>93.419925584793006</v>
      </c>
      <c r="E131" s="24">
        <v>92.610807151793992</v>
      </c>
      <c r="F131" s="24">
        <v>114.0675154561995</v>
      </c>
      <c r="G131" s="24">
        <v>129.65347435951199</v>
      </c>
      <c r="H131" s="24">
        <v>144.01349326610551</v>
      </c>
      <c r="I131" s="24">
        <v>154.65513569641098</v>
      </c>
      <c r="J131" s="24">
        <v>162.89636405515651</v>
      </c>
      <c r="K131" s="24">
        <v>169.83162634956798</v>
      </c>
      <c r="L131" s="24">
        <v>175.42174281311</v>
      </c>
      <c r="M131" s="24">
        <v>212.35482403087602</v>
      </c>
      <c r="N131" s="24">
        <v>231.958417854309</v>
      </c>
      <c r="O131" s="24">
        <v>254.043650779724</v>
      </c>
      <c r="P131" s="24">
        <v>263.38298344421349</v>
      </c>
      <c r="Q131" s="24">
        <v>265.07129508209198</v>
      </c>
      <c r="R131" s="24">
        <v>263.0993042402265</v>
      </c>
      <c r="S131" s="24">
        <v>260.65524705505351</v>
      </c>
      <c r="T131" s="24">
        <v>258.886107215881</v>
      </c>
      <c r="U131" s="24">
        <v>259.33940872198298</v>
      </c>
      <c r="V131" s="24">
        <v>257.72656263923602</v>
      </c>
      <c r="W131" s="24">
        <v>256.68077504873247</v>
      </c>
      <c r="X131" s="24">
        <v>255.7627967882155</v>
      </c>
      <c r="Y131" s="24">
        <v>255.898697338104</v>
      </c>
      <c r="Z131" s="24">
        <v>254.99706091308551</v>
      </c>
      <c r="AA131" s="24">
        <v>254.23527355194051</v>
      </c>
      <c r="AB131" s="24">
        <v>252.47922793579099</v>
      </c>
      <c r="AC131" s="24">
        <v>251.566437961578</v>
      </c>
      <c r="AD131" s="24">
        <v>248.95189493179302</v>
      </c>
      <c r="AE131" s="24">
        <v>247.36596530914301</v>
      </c>
    </row>
    <row r="133" spans="1:31" x14ac:dyDescent="0.35">
      <c r="A133" s="18" t="s">
        <v>128</v>
      </c>
      <c r="B133" s="18" t="s">
        <v>129</v>
      </c>
      <c r="C133" s="18" t="s">
        <v>80</v>
      </c>
      <c r="D133" s="18" t="s">
        <v>89</v>
      </c>
      <c r="E133" s="18" t="s">
        <v>90</v>
      </c>
      <c r="F133" s="18" t="s">
        <v>91</v>
      </c>
      <c r="G133" s="18" t="s">
        <v>92</v>
      </c>
      <c r="H133" s="18" t="s">
        <v>93</v>
      </c>
      <c r="I133" s="18" t="s">
        <v>94</v>
      </c>
      <c r="J133" s="18" t="s">
        <v>95</v>
      </c>
      <c r="K133" s="18" t="s">
        <v>96</v>
      </c>
      <c r="L133" s="18" t="s">
        <v>97</v>
      </c>
      <c r="M133" s="18" t="s">
        <v>98</v>
      </c>
      <c r="N133" s="18" t="s">
        <v>99</v>
      </c>
      <c r="O133" s="18" t="s">
        <v>100</v>
      </c>
      <c r="P133" s="18" t="s">
        <v>101</v>
      </c>
      <c r="Q133" s="18" t="s">
        <v>102</v>
      </c>
      <c r="R133" s="18" t="s">
        <v>103</v>
      </c>
      <c r="S133" s="18" t="s">
        <v>104</v>
      </c>
      <c r="T133" s="18" t="s">
        <v>105</v>
      </c>
      <c r="U133" s="18" t="s">
        <v>106</v>
      </c>
      <c r="V133" s="18" t="s">
        <v>107</v>
      </c>
      <c r="W133" s="18" t="s">
        <v>108</v>
      </c>
      <c r="X133" s="18" t="s">
        <v>109</v>
      </c>
      <c r="Y133" s="18" t="s">
        <v>110</v>
      </c>
      <c r="Z133" s="18" t="s">
        <v>111</v>
      </c>
      <c r="AA133" s="18" t="s">
        <v>112</v>
      </c>
      <c r="AB133" s="18" t="s">
        <v>113</v>
      </c>
      <c r="AC133" s="18" t="s">
        <v>114</v>
      </c>
      <c r="AD133" s="18" t="s">
        <v>115</v>
      </c>
      <c r="AE133" s="18" t="s">
        <v>116</v>
      </c>
    </row>
    <row r="134" spans="1:31" x14ac:dyDescent="0.35">
      <c r="A134" s="28" t="s">
        <v>131</v>
      </c>
      <c r="B134" s="28" t="s">
        <v>24</v>
      </c>
      <c r="C134" s="24">
        <v>5374.2791227945081</v>
      </c>
      <c r="D134" s="24">
        <v>5906.0531107371316</v>
      </c>
      <c r="E134" s="24">
        <v>6042.3739439210294</v>
      </c>
      <c r="F134" s="24">
        <v>5947.9487732576008</v>
      </c>
      <c r="G134" s="24">
        <v>6122.8462699172651</v>
      </c>
      <c r="H134" s="24">
        <v>6640.8798942409612</v>
      </c>
      <c r="I134" s="24">
        <v>6821.615983841155</v>
      </c>
      <c r="J134" s="24">
        <v>5861.7431378427145</v>
      </c>
      <c r="K134" s="24">
        <v>6490.5234251388865</v>
      </c>
      <c r="L134" s="24">
        <v>6871.0109454739095</v>
      </c>
      <c r="M134" s="24">
        <v>7419.6267858068468</v>
      </c>
      <c r="N134" s="24">
        <v>7537.6798094343021</v>
      </c>
      <c r="O134" s="24">
        <v>7431.5401713947449</v>
      </c>
      <c r="P134" s="24">
        <v>7706.3452008092836</v>
      </c>
      <c r="Q134" s="24">
        <v>8403.2251379478294</v>
      </c>
      <c r="R134" s="24">
        <v>8624.6550675588296</v>
      </c>
      <c r="S134" s="24">
        <v>7452.3218265216256</v>
      </c>
      <c r="T134" s="24">
        <v>8297.4802027510596</v>
      </c>
      <c r="U134" s="24">
        <v>8814.7777915220213</v>
      </c>
      <c r="V134" s="24">
        <v>9478.5346181190107</v>
      </c>
      <c r="W134" s="24">
        <v>9602.8197636739606</v>
      </c>
      <c r="X134" s="24">
        <v>9461.3415373385706</v>
      </c>
      <c r="Y134" s="24">
        <v>9792.0315717460398</v>
      </c>
      <c r="Z134" s="24">
        <v>10630.40550568853</v>
      </c>
      <c r="AA134" s="24">
        <v>10893.914554180119</v>
      </c>
      <c r="AB134" s="24">
        <v>9401.0252096466902</v>
      </c>
      <c r="AC134" s="24">
        <v>10467.09700338195</v>
      </c>
      <c r="AD134" s="24">
        <v>11080.88631756295</v>
      </c>
      <c r="AE134" s="24">
        <v>11897.353201396039</v>
      </c>
    </row>
    <row r="135" spans="1:31" x14ac:dyDescent="0.35">
      <c r="A135" s="28" t="s">
        <v>131</v>
      </c>
      <c r="B135" s="28" t="s">
        <v>77</v>
      </c>
      <c r="C135" s="24">
        <v>40.129011749863601</v>
      </c>
      <c r="D135" s="24">
        <v>39.978450250625606</v>
      </c>
      <c r="E135" s="24">
        <v>39.566428959846498</v>
      </c>
      <c r="F135" s="24">
        <v>45.253609483957248</v>
      </c>
      <c r="G135" s="24">
        <v>56.524814504146505</v>
      </c>
      <c r="H135" s="24">
        <v>63.2809672422405</v>
      </c>
      <c r="I135" s="24">
        <v>71.106483218192992</v>
      </c>
      <c r="J135" s="24">
        <v>74.979217485427512</v>
      </c>
      <c r="K135" s="24">
        <v>79.179448719024492</v>
      </c>
      <c r="L135" s="24">
        <v>82.322097897529503</v>
      </c>
      <c r="M135" s="24">
        <v>105.3549321012495</v>
      </c>
      <c r="N135" s="24">
        <v>110.905247006416</v>
      </c>
      <c r="O135" s="24">
        <v>123.2440787315365</v>
      </c>
      <c r="P135" s="24">
        <v>128.283803725719</v>
      </c>
      <c r="Q135" s="24">
        <v>129.4651812286375</v>
      </c>
      <c r="R135" s="24">
        <v>128.87784831523851</v>
      </c>
      <c r="S135" s="24">
        <v>128.642426280975</v>
      </c>
      <c r="T135" s="24">
        <v>128.89975334167451</v>
      </c>
      <c r="U135" s="24">
        <v>129.812880111694</v>
      </c>
      <c r="V135" s="24">
        <v>129.42079256248451</v>
      </c>
      <c r="W135" s="24">
        <v>128.85686161613449</v>
      </c>
      <c r="X135" s="24">
        <v>128.46540140628801</v>
      </c>
      <c r="Y135" s="24">
        <v>129.0406216335295</v>
      </c>
      <c r="Z135" s="24">
        <v>128.78478056156601</v>
      </c>
      <c r="AA135" s="24">
        <v>128.57763801407799</v>
      </c>
      <c r="AB135" s="24">
        <v>128.13142711639401</v>
      </c>
      <c r="AC135" s="24">
        <v>127.80537407684299</v>
      </c>
      <c r="AD135" s="24">
        <v>126.7827459621425</v>
      </c>
      <c r="AE135" s="24">
        <v>126.15312987327549</v>
      </c>
    </row>
    <row r="136" spans="1:31" x14ac:dyDescent="0.35">
      <c r="A136" s="28" t="s">
        <v>131</v>
      </c>
      <c r="B136" s="28" t="s">
        <v>78</v>
      </c>
      <c r="C136" s="24">
        <v>34.094651510715451</v>
      </c>
      <c r="D136" s="24">
        <v>33.961425375938404</v>
      </c>
      <c r="E136" s="24">
        <v>33.626249127388</v>
      </c>
      <c r="F136" s="24">
        <v>38.432674636244755</v>
      </c>
      <c r="G136" s="24">
        <v>48.043124651908855</v>
      </c>
      <c r="H136" s="24">
        <v>53.769977196692999</v>
      </c>
      <c r="I136" s="24">
        <v>60.413792987823001</v>
      </c>
      <c r="J136" s="24">
        <v>63.687027246057497</v>
      </c>
      <c r="K136" s="24">
        <v>67.2731491088865</v>
      </c>
      <c r="L136" s="24">
        <v>69.902973384857006</v>
      </c>
      <c r="M136" s="24">
        <v>89.498896744787501</v>
      </c>
      <c r="N136" s="24">
        <v>94.239347496985999</v>
      </c>
      <c r="O136" s="24">
        <v>104.72762820243801</v>
      </c>
      <c r="P136" s="24">
        <v>108.93059532165499</v>
      </c>
      <c r="Q136" s="24">
        <v>110.008620586395</v>
      </c>
      <c r="R136" s="24">
        <v>109.536499094009</v>
      </c>
      <c r="S136" s="24">
        <v>109.297426280975</v>
      </c>
      <c r="T136" s="24">
        <v>109.470802812576</v>
      </c>
      <c r="U136" s="24">
        <v>110.23371015357949</v>
      </c>
      <c r="V136" s="24">
        <v>109.94895229125</v>
      </c>
      <c r="W136" s="24">
        <v>109.4415964007375</v>
      </c>
      <c r="X136" s="24">
        <v>109.14777633666949</v>
      </c>
      <c r="Y136" s="24">
        <v>109.65177184295649</v>
      </c>
      <c r="Z136" s="24">
        <v>109.439779539108</v>
      </c>
      <c r="AA136" s="24">
        <v>109.158723498106</v>
      </c>
      <c r="AB136" s="24">
        <v>108.8375268936155</v>
      </c>
      <c r="AC136" s="24">
        <v>108.497043685913</v>
      </c>
      <c r="AD136" s="24">
        <v>107.68594676971401</v>
      </c>
      <c r="AE136" s="24">
        <v>107.17860377883899</v>
      </c>
    </row>
    <row r="138" spans="1:31" x14ac:dyDescent="0.35">
      <c r="A138" s="18" t="s">
        <v>128</v>
      </c>
      <c r="B138" s="18" t="s">
        <v>129</v>
      </c>
      <c r="C138" s="18" t="s">
        <v>80</v>
      </c>
      <c r="D138" s="18" t="s">
        <v>89</v>
      </c>
      <c r="E138" s="18" t="s">
        <v>90</v>
      </c>
      <c r="F138" s="18" t="s">
        <v>91</v>
      </c>
      <c r="G138" s="18" t="s">
        <v>92</v>
      </c>
      <c r="H138" s="18" t="s">
        <v>93</v>
      </c>
      <c r="I138" s="18" t="s">
        <v>94</v>
      </c>
      <c r="J138" s="18" t="s">
        <v>95</v>
      </c>
      <c r="K138" s="18" t="s">
        <v>96</v>
      </c>
      <c r="L138" s="18" t="s">
        <v>97</v>
      </c>
      <c r="M138" s="18" t="s">
        <v>98</v>
      </c>
      <c r="N138" s="18" t="s">
        <v>99</v>
      </c>
      <c r="O138" s="18" t="s">
        <v>100</v>
      </c>
      <c r="P138" s="18" t="s">
        <v>101</v>
      </c>
      <c r="Q138" s="18" t="s">
        <v>102</v>
      </c>
      <c r="R138" s="18" t="s">
        <v>103</v>
      </c>
      <c r="S138" s="18" t="s">
        <v>104</v>
      </c>
      <c r="T138" s="18" t="s">
        <v>105</v>
      </c>
      <c r="U138" s="18" t="s">
        <v>106</v>
      </c>
      <c r="V138" s="18" t="s">
        <v>107</v>
      </c>
      <c r="W138" s="18" t="s">
        <v>108</v>
      </c>
      <c r="X138" s="18" t="s">
        <v>109</v>
      </c>
      <c r="Y138" s="18" t="s">
        <v>110</v>
      </c>
      <c r="Z138" s="18" t="s">
        <v>111</v>
      </c>
      <c r="AA138" s="18" t="s">
        <v>112</v>
      </c>
      <c r="AB138" s="18" t="s">
        <v>113</v>
      </c>
      <c r="AC138" s="18" t="s">
        <v>114</v>
      </c>
      <c r="AD138" s="18" t="s">
        <v>115</v>
      </c>
      <c r="AE138" s="18" t="s">
        <v>116</v>
      </c>
    </row>
    <row r="139" spans="1:31" x14ac:dyDescent="0.35">
      <c r="A139" s="28" t="s">
        <v>132</v>
      </c>
      <c r="B139" s="28" t="s">
        <v>24</v>
      </c>
      <c r="C139" s="24">
        <v>3879.755637481916</v>
      </c>
      <c r="D139" s="24">
        <v>4388.1139443044103</v>
      </c>
      <c r="E139" s="24">
        <v>5245.1200955610784</v>
      </c>
      <c r="F139" s="24">
        <v>5684.2844290106768</v>
      </c>
      <c r="G139" s="24">
        <v>5889.8067300601861</v>
      </c>
      <c r="H139" s="24">
        <v>6804.8803642239336</v>
      </c>
      <c r="I139" s="24">
        <v>7385.9102550358739</v>
      </c>
      <c r="J139" s="24">
        <v>7562.8858194003642</v>
      </c>
      <c r="K139" s="24">
        <v>8188.1129773216571</v>
      </c>
      <c r="L139" s="24">
        <v>8601.6107075868003</v>
      </c>
      <c r="M139" s="24">
        <v>8357.9111188760307</v>
      </c>
      <c r="N139" s="24">
        <v>8917.7816761367267</v>
      </c>
      <c r="O139" s="24">
        <v>8789.5547700480492</v>
      </c>
      <c r="P139" s="24">
        <v>8438.7924073762024</v>
      </c>
      <c r="Q139" s="24">
        <v>9099.4260956919898</v>
      </c>
      <c r="R139" s="24">
        <v>9276.7512864581786</v>
      </c>
      <c r="S139" s="24">
        <v>8934.042585159923</v>
      </c>
      <c r="T139" s="24">
        <v>9458.720499544499</v>
      </c>
      <c r="U139" s="24">
        <v>9985.5605059891404</v>
      </c>
      <c r="V139" s="24">
        <v>9741.7848708987112</v>
      </c>
      <c r="W139" s="24">
        <v>10367.82122897238</v>
      </c>
      <c r="X139" s="24">
        <v>10261.444529252931</v>
      </c>
      <c r="Y139" s="24">
        <v>9855.1068380985489</v>
      </c>
      <c r="Z139" s="24">
        <v>10657.408576969359</v>
      </c>
      <c r="AA139" s="24">
        <v>10830.867662838611</v>
      </c>
      <c r="AB139" s="24">
        <v>10463.72955212924</v>
      </c>
      <c r="AC139" s="24">
        <v>11087.19948208968</v>
      </c>
      <c r="AD139" s="24">
        <v>11715.64756117172</v>
      </c>
      <c r="AE139" s="24">
        <v>11391.632398361129</v>
      </c>
    </row>
    <row r="140" spans="1:31" x14ac:dyDescent="0.35">
      <c r="A140" s="28" t="s">
        <v>132</v>
      </c>
      <c r="B140" s="28" t="s">
        <v>77</v>
      </c>
      <c r="C140" s="24">
        <v>59.501550486564497</v>
      </c>
      <c r="D140" s="24">
        <v>68.459818024157997</v>
      </c>
      <c r="E140" s="24">
        <v>68.611890002012004</v>
      </c>
      <c r="F140" s="24">
        <v>78.508514387607505</v>
      </c>
      <c r="G140" s="24">
        <v>92.24176395618899</v>
      </c>
      <c r="H140" s="24">
        <v>101.15580622935251</v>
      </c>
      <c r="I140" s="24">
        <v>111.82341026878349</v>
      </c>
      <c r="J140" s="24">
        <v>117.955077552795</v>
      </c>
      <c r="K140" s="24">
        <v>125.847013887405</v>
      </c>
      <c r="L140" s="24">
        <v>132.58533654594402</v>
      </c>
      <c r="M140" s="24">
        <v>173.39938899850799</v>
      </c>
      <c r="N140" s="24">
        <v>191.85981382346151</v>
      </c>
      <c r="O140" s="24">
        <v>221.105856595516</v>
      </c>
      <c r="P140" s="24">
        <v>231.91044986391051</v>
      </c>
      <c r="Q140" s="24">
        <v>236.12687905550001</v>
      </c>
      <c r="R140" s="24">
        <v>236.90379482316951</v>
      </c>
      <c r="S140" s="24">
        <v>237.04418101549149</v>
      </c>
      <c r="T140" s="24">
        <v>238.2916925516125</v>
      </c>
      <c r="U140" s="24">
        <v>240.8855801429745</v>
      </c>
      <c r="V140" s="24">
        <v>242.388481876969</v>
      </c>
      <c r="W140" s="24">
        <v>244.1818309185505</v>
      </c>
      <c r="X140" s="24">
        <v>246.40425610542252</v>
      </c>
      <c r="Y140" s="24">
        <v>249.3835948991775</v>
      </c>
      <c r="Z140" s="24">
        <v>250.75515566253651</v>
      </c>
      <c r="AA140" s="24">
        <v>252.39520735168452</v>
      </c>
      <c r="AB140" s="24">
        <v>253.03850610351552</v>
      </c>
      <c r="AC140" s="24">
        <v>254.82431317138648</v>
      </c>
      <c r="AD140" s="24">
        <v>255.056536083221</v>
      </c>
      <c r="AE140" s="24">
        <v>255.57056301164602</v>
      </c>
    </row>
    <row r="141" spans="1:31" x14ac:dyDescent="0.35">
      <c r="A141" s="28" t="s">
        <v>132</v>
      </c>
      <c r="B141" s="28" t="s">
        <v>78</v>
      </c>
      <c r="C141" s="24">
        <v>50.554485629081498</v>
      </c>
      <c r="D141" s="24">
        <v>58.164647802352498</v>
      </c>
      <c r="E141" s="24">
        <v>58.314810032844498</v>
      </c>
      <c r="F141" s="24">
        <v>66.698414750098991</v>
      </c>
      <c r="G141" s="24">
        <v>78.359163936137989</v>
      </c>
      <c r="H141" s="24">
        <v>85.901665832996002</v>
      </c>
      <c r="I141" s="24">
        <v>94.991615188598502</v>
      </c>
      <c r="J141" s="24">
        <v>100.15690284013701</v>
      </c>
      <c r="K141" s="24">
        <v>106.866499212265</v>
      </c>
      <c r="L141" s="24">
        <v>112.62440154552449</v>
      </c>
      <c r="M141" s="24">
        <v>147.38505438709251</v>
      </c>
      <c r="N141" s="24">
        <v>163.02479942798601</v>
      </c>
      <c r="O141" s="24">
        <v>187.88952145498951</v>
      </c>
      <c r="P141" s="24">
        <v>197.03888363552051</v>
      </c>
      <c r="Q141" s="24">
        <v>200.56275045323349</v>
      </c>
      <c r="R141" s="24">
        <v>201.24125085067749</v>
      </c>
      <c r="S141" s="24">
        <v>201.32967080116248</v>
      </c>
      <c r="T141" s="24">
        <v>202.42982358026498</v>
      </c>
      <c r="U141" s="24">
        <v>204.64640368533099</v>
      </c>
      <c r="V141" s="24">
        <v>205.791430110931</v>
      </c>
      <c r="W141" s="24">
        <v>207.39451578712448</v>
      </c>
      <c r="X141" s="24">
        <v>209.27178845787</v>
      </c>
      <c r="Y141" s="24">
        <v>211.92123949241599</v>
      </c>
      <c r="Z141" s="24">
        <v>212.96352169561351</v>
      </c>
      <c r="AA141" s="24">
        <v>214.51152391242948</v>
      </c>
      <c r="AB141" s="24">
        <v>214.95249702596649</v>
      </c>
      <c r="AC141" s="24">
        <v>216.37630028915399</v>
      </c>
      <c r="AD141" s="24">
        <v>216.6968592453</v>
      </c>
      <c r="AE141" s="24">
        <v>217.18842708778348</v>
      </c>
    </row>
    <row r="143" spans="1:31" x14ac:dyDescent="0.35">
      <c r="A143" s="18" t="s">
        <v>128</v>
      </c>
      <c r="B143" s="18" t="s">
        <v>129</v>
      </c>
      <c r="C143" s="18" t="s">
        <v>80</v>
      </c>
      <c r="D143" s="18" t="s">
        <v>89</v>
      </c>
      <c r="E143" s="18" t="s">
        <v>90</v>
      </c>
      <c r="F143" s="18" t="s">
        <v>91</v>
      </c>
      <c r="G143" s="18" t="s">
        <v>92</v>
      </c>
      <c r="H143" s="18" t="s">
        <v>93</v>
      </c>
      <c r="I143" s="18" t="s">
        <v>94</v>
      </c>
      <c r="J143" s="18" t="s">
        <v>95</v>
      </c>
      <c r="K143" s="18" t="s">
        <v>96</v>
      </c>
      <c r="L143" s="18" t="s">
        <v>97</v>
      </c>
      <c r="M143" s="18" t="s">
        <v>98</v>
      </c>
      <c r="N143" s="18" t="s">
        <v>99</v>
      </c>
      <c r="O143" s="18" t="s">
        <v>100</v>
      </c>
      <c r="P143" s="18" t="s">
        <v>101</v>
      </c>
      <c r="Q143" s="18" t="s">
        <v>102</v>
      </c>
      <c r="R143" s="18" t="s">
        <v>103</v>
      </c>
      <c r="S143" s="18" t="s">
        <v>104</v>
      </c>
      <c r="T143" s="18" t="s">
        <v>105</v>
      </c>
      <c r="U143" s="18" t="s">
        <v>106</v>
      </c>
      <c r="V143" s="18" t="s">
        <v>107</v>
      </c>
      <c r="W143" s="18" t="s">
        <v>108</v>
      </c>
      <c r="X143" s="18" t="s">
        <v>109</v>
      </c>
      <c r="Y143" s="18" t="s">
        <v>110</v>
      </c>
      <c r="Z143" s="18" t="s">
        <v>111</v>
      </c>
      <c r="AA143" s="18" t="s">
        <v>112</v>
      </c>
      <c r="AB143" s="18" t="s">
        <v>113</v>
      </c>
      <c r="AC143" s="18" t="s">
        <v>114</v>
      </c>
      <c r="AD143" s="18" t="s">
        <v>115</v>
      </c>
      <c r="AE143" s="18" t="s">
        <v>116</v>
      </c>
    </row>
    <row r="144" spans="1:31" x14ac:dyDescent="0.35">
      <c r="A144" s="28" t="s">
        <v>133</v>
      </c>
      <c r="B144" s="28" t="s">
        <v>24</v>
      </c>
      <c r="C144" s="24">
        <v>2452.8377436354422</v>
      </c>
      <c r="D144" s="24">
        <v>2621.3873504153739</v>
      </c>
      <c r="E144" s="24">
        <v>2781.4575664453541</v>
      </c>
      <c r="F144" s="24">
        <v>2739.5430592054881</v>
      </c>
      <c r="G144" s="24">
        <v>2624.436528414044</v>
      </c>
      <c r="H144" s="24">
        <v>2761.5876382969559</v>
      </c>
      <c r="I144" s="24">
        <v>2888.8980438429771</v>
      </c>
      <c r="J144" s="24">
        <v>2806.4625142423592</v>
      </c>
      <c r="K144" s="24">
        <v>2998.6786494714333</v>
      </c>
      <c r="L144" s="24">
        <v>3092.5954198521908</v>
      </c>
      <c r="M144" s="24">
        <v>3145.1460149802861</v>
      </c>
      <c r="N144" s="24">
        <v>3295.7861862715008</v>
      </c>
      <c r="O144" s="24">
        <v>3255.7425606855008</v>
      </c>
      <c r="P144" s="24">
        <v>3139.5859803429598</v>
      </c>
      <c r="Q144" s="24">
        <v>3316.4955346971919</v>
      </c>
      <c r="R144" s="24">
        <v>3492.4901147498549</v>
      </c>
      <c r="S144" s="24">
        <v>3386.5921642987691</v>
      </c>
      <c r="T144" s="24">
        <v>3597.4960551511958</v>
      </c>
      <c r="U144" s="24">
        <v>3706.7025338566336</v>
      </c>
      <c r="V144" s="24">
        <v>3776.2267476095399</v>
      </c>
      <c r="W144" s="24">
        <v>3942.2149393331201</v>
      </c>
      <c r="X144" s="24">
        <v>3867.53544858021</v>
      </c>
      <c r="Y144" s="24">
        <v>3725.06989493637</v>
      </c>
      <c r="Z144" s="24">
        <v>3944.3171096092001</v>
      </c>
      <c r="AA144" s="24">
        <v>4139.1353118931102</v>
      </c>
      <c r="AB144" s="24">
        <v>3991.4895721565999</v>
      </c>
      <c r="AC144" s="24">
        <v>4238.2438821544802</v>
      </c>
      <c r="AD144" s="24">
        <v>4375.4939964341502</v>
      </c>
      <c r="AE144" s="24">
        <v>4443.1367533211596</v>
      </c>
    </row>
    <row r="145" spans="1:31" x14ac:dyDescent="0.35">
      <c r="A145" s="28" t="s">
        <v>133</v>
      </c>
      <c r="B145" s="28" t="s">
        <v>77</v>
      </c>
      <c r="C145" s="24">
        <v>54.489013787984497</v>
      </c>
      <c r="D145" s="24">
        <v>74.271387097700995</v>
      </c>
      <c r="E145" s="24">
        <v>76.595767834871992</v>
      </c>
      <c r="F145" s="24">
        <v>78.32831394243199</v>
      </c>
      <c r="G145" s="24">
        <v>80.737998538016996</v>
      </c>
      <c r="H145" s="24">
        <v>85.764128424167495</v>
      </c>
      <c r="I145" s="24">
        <v>90.069697305679</v>
      </c>
      <c r="J145" s="24">
        <v>93.647620222091504</v>
      </c>
      <c r="K145" s="24">
        <v>97.420610807418498</v>
      </c>
      <c r="L145" s="24">
        <v>98.825607419967511</v>
      </c>
      <c r="M145" s="24">
        <v>100.61601062464699</v>
      </c>
      <c r="N145" s="24">
        <v>102.1869641026255</v>
      </c>
      <c r="O145" s="24">
        <v>104.28836004137951</v>
      </c>
      <c r="P145" s="24">
        <v>106.57269722270949</v>
      </c>
      <c r="Q145" s="24">
        <v>108.03674351739851</v>
      </c>
      <c r="R145" s="24">
        <v>108.7207242202755</v>
      </c>
      <c r="S145" s="24">
        <v>109.3607887787815</v>
      </c>
      <c r="T145" s="24">
        <v>110.66708764648399</v>
      </c>
      <c r="U145" s="24">
        <v>112.100772344112</v>
      </c>
      <c r="V145" s="24">
        <v>112.9599516816135</v>
      </c>
      <c r="W145" s="24">
        <v>114.367786460876</v>
      </c>
      <c r="X145" s="24">
        <v>115.6258201043605</v>
      </c>
      <c r="Y145" s="24">
        <v>117.48507913255649</v>
      </c>
      <c r="Z145" s="24">
        <v>118.64528164973851</v>
      </c>
      <c r="AA145" s="24">
        <v>120.1415748593805</v>
      </c>
      <c r="AB145" s="24">
        <v>121.4696444559095</v>
      </c>
      <c r="AC145" s="24">
        <v>123.5176814795135</v>
      </c>
      <c r="AD145" s="24">
        <v>124.739099971771</v>
      </c>
      <c r="AE145" s="24">
        <v>126.4256627273555</v>
      </c>
    </row>
    <row r="146" spans="1:31" x14ac:dyDescent="0.35">
      <c r="A146" s="28" t="s">
        <v>133</v>
      </c>
      <c r="B146" s="28" t="s">
        <v>78</v>
      </c>
      <c r="C146" s="24">
        <v>46.288033924102749</v>
      </c>
      <c r="D146" s="24">
        <v>63.130887530326504</v>
      </c>
      <c r="E146" s="24">
        <v>65.078052277087991</v>
      </c>
      <c r="F146" s="24">
        <v>66.546949158668497</v>
      </c>
      <c r="G146" s="24">
        <v>68.625473732947995</v>
      </c>
      <c r="H146" s="24">
        <v>72.827083997726007</v>
      </c>
      <c r="I146" s="24">
        <v>76.511372804164495</v>
      </c>
      <c r="J146" s="24">
        <v>79.521735031604507</v>
      </c>
      <c r="K146" s="24">
        <v>82.787275354385002</v>
      </c>
      <c r="L146" s="24">
        <v>83.914232688903496</v>
      </c>
      <c r="M146" s="24">
        <v>85.520625191688495</v>
      </c>
      <c r="N146" s="24">
        <v>86.775784336566502</v>
      </c>
      <c r="O146" s="24">
        <v>88.567025122642505</v>
      </c>
      <c r="P146" s="24">
        <v>90.549197535514494</v>
      </c>
      <c r="Q146" s="24">
        <v>91.793743834495501</v>
      </c>
      <c r="R146" s="24">
        <v>92.370549365996993</v>
      </c>
      <c r="S146" s="24">
        <v>92.865509157180497</v>
      </c>
      <c r="T146" s="24">
        <v>93.994797730445498</v>
      </c>
      <c r="U146" s="24">
        <v>95.281797240495507</v>
      </c>
      <c r="V146" s="24">
        <v>95.92645141685</v>
      </c>
      <c r="W146" s="24">
        <v>97.131201211452009</v>
      </c>
      <c r="X146" s="24">
        <v>98.168354318618498</v>
      </c>
      <c r="Y146" s="24">
        <v>99.789895584583007</v>
      </c>
      <c r="Z146" s="24">
        <v>100.78767586135849</v>
      </c>
      <c r="AA146" s="24">
        <v>102.0503500990865</v>
      </c>
      <c r="AB146" s="24">
        <v>103.14555398940999</v>
      </c>
      <c r="AC146" s="24">
        <v>104.963311340332</v>
      </c>
      <c r="AD146" s="24">
        <v>105.9130999145505</v>
      </c>
      <c r="AE146" s="24">
        <v>107.361977489471</v>
      </c>
    </row>
    <row r="148" spans="1:31" x14ac:dyDescent="0.35">
      <c r="A148" s="18" t="s">
        <v>128</v>
      </c>
      <c r="B148" s="18" t="s">
        <v>129</v>
      </c>
      <c r="C148" s="18" t="s">
        <v>80</v>
      </c>
      <c r="D148" s="18" t="s">
        <v>89</v>
      </c>
      <c r="E148" s="18" t="s">
        <v>90</v>
      </c>
      <c r="F148" s="18" t="s">
        <v>91</v>
      </c>
      <c r="G148" s="18" t="s">
        <v>92</v>
      </c>
      <c r="H148" s="18" t="s">
        <v>93</v>
      </c>
      <c r="I148" s="18" t="s">
        <v>94</v>
      </c>
      <c r="J148" s="18" t="s">
        <v>95</v>
      </c>
      <c r="K148" s="18" t="s">
        <v>96</v>
      </c>
      <c r="L148" s="18" t="s">
        <v>97</v>
      </c>
      <c r="M148" s="18" t="s">
        <v>98</v>
      </c>
      <c r="N148" s="18" t="s">
        <v>99</v>
      </c>
      <c r="O148" s="18" t="s">
        <v>100</v>
      </c>
      <c r="P148" s="18" t="s">
        <v>101</v>
      </c>
      <c r="Q148" s="18" t="s">
        <v>102</v>
      </c>
      <c r="R148" s="18" t="s">
        <v>103</v>
      </c>
      <c r="S148" s="18" t="s">
        <v>104</v>
      </c>
      <c r="T148" s="18" t="s">
        <v>105</v>
      </c>
      <c r="U148" s="18" t="s">
        <v>106</v>
      </c>
      <c r="V148" s="18" t="s">
        <v>107</v>
      </c>
      <c r="W148" s="18" t="s">
        <v>108</v>
      </c>
      <c r="X148" s="18" t="s">
        <v>109</v>
      </c>
      <c r="Y148" s="18" t="s">
        <v>110</v>
      </c>
      <c r="Z148" s="18" t="s">
        <v>111</v>
      </c>
      <c r="AA148" s="18" t="s">
        <v>112</v>
      </c>
      <c r="AB148" s="18" t="s">
        <v>113</v>
      </c>
      <c r="AC148" s="18" t="s">
        <v>114</v>
      </c>
      <c r="AD148" s="18" t="s">
        <v>115</v>
      </c>
      <c r="AE148" s="18" t="s">
        <v>116</v>
      </c>
    </row>
    <row r="149" spans="1:31" x14ac:dyDescent="0.35">
      <c r="A149" s="28" t="s">
        <v>134</v>
      </c>
      <c r="B149" s="28" t="s">
        <v>24</v>
      </c>
      <c r="C149" s="24">
        <v>229.73008353806816</v>
      </c>
      <c r="D149" s="24">
        <v>233.61068747923119</v>
      </c>
      <c r="E149" s="24">
        <v>244.58317357907671</v>
      </c>
      <c r="F149" s="24">
        <v>250.18283815646072</v>
      </c>
      <c r="G149" s="24">
        <v>239.05127978401921</v>
      </c>
      <c r="H149" s="24">
        <v>258.60278997022021</v>
      </c>
      <c r="I149" s="24">
        <v>262.2946904564954</v>
      </c>
      <c r="J149" s="24">
        <v>255.95536853808571</v>
      </c>
      <c r="K149" s="24">
        <v>259.23022789537208</v>
      </c>
      <c r="L149" s="24">
        <v>266.95492524888448</v>
      </c>
      <c r="M149" s="24">
        <v>266.70899097549909</v>
      </c>
      <c r="N149" s="24">
        <v>278.4185379921318</v>
      </c>
      <c r="O149" s="24">
        <v>281.69798747537629</v>
      </c>
      <c r="P149" s="24">
        <v>270.63015461830361</v>
      </c>
      <c r="Q149" s="24">
        <v>290.72570387004185</v>
      </c>
      <c r="R149" s="24">
        <v>296.37211827162281</v>
      </c>
      <c r="S149" s="24">
        <v>290.46496596890802</v>
      </c>
      <c r="T149" s="24">
        <v>294.76841138099456</v>
      </c>
      <c r="U149" s="24">
        <v>304.52882988719222</v>
      </c>
      <c r="V149" s="24">
        <v>306.067932682623</v>
      </c>
      <c r="W149" s="24">
        <v>318.27104739715929</v>
      </c>
      <c r="X149" s="24">
        <v>320.89170204668727</v>
      </c>
      <c r="Y149" s="24">
        <v>308.51261894865132</v>
      </c>
      <c r="Z149" s="24">
        <v>333.4008538815695</v>
      </c>
      <c r="AA149" s="24">
        <v>338.35836797012638</v>
      </c>
      <c r="AB149" s="24">
        <v>330.29987582042969</v>
      </c>
      <c r="AC149" s="24">
        <v>335.88772591719169</v>
      </c>
      <c r="AD149" s="24">
        <v>349.03890863497685</v>
      </c>
      <c r="AE149" s="24">
        <v>349.14947448822488</v>
      </c>
    </row>
    <row r="150" spans="1:31" x14ac:dyDescent="0.35">
      <c r="A150" s="28" t="s">
        <v>134</v>
      </c>
      <c r="B150" s="28" t="s">
        <v>77</v>
      </c>
      <c r="C150" s="24">
        <v>6.9194747753441002</v>
      </c>
      <c r="D150" s="24">
        <v>6.8638252092897503</v>
      </c>
      <c r="E150" s="24">
        <v>6.7092448079586005</v>
      </c>
      <c r="F150" s="24">
        <v>7.6595248271524499</v>
      </c>
      <c r="G150" s="24">
        <v>8.760450131446099</v>
      </c>
      <c r="H150" s="24">
        <v>9.9754503309726505</v>
      </c>
      <c r="I150" s="24">
        <v>11.177090139239999</v>
      </c>
      <c r="J150" s="24">
        <v>11.622050055265399</v>
      </c>
      <c r="K150" s="24">
        <v>12.21564983472225</v>
      </c>
      <c r="L150" s="24">
        <v>12.658225159570549</v>
      </c>
      <c r="M150" s="24">
        <v>15.9068142607212</v>
      </c>
      <c r="N150" s="24">
        <v>16.573980596452952</v>
      </c>
      <c r="O150" s="24">
        <v>18.166584607332901</v>
      </c>
      <c r="P150" s="24">
        <v>18.82932056736945</v>
      </c>
      <c r="Q150" s="24">
        <v>18.812769940674301</v>
      </c>
      <c r="R150" s="24">
        <v>18.507565639391501</v>
      </c>
      <c r="S150" s="24">
        <v>18.22857568502425</v>
      </c>
      <c r="T150" s="24">
        <v>17.931075348919251</v>
      </c>
      <c r="U150" s="24">
        <v>17.785715223312348</v>
      </c>
      <c r="V150" s="24">
        <v>17.561975111961349</v>
      </c>
      <c r="W150" s="24">
        <v>17.356594775855502</v>
      </c>
      <c r="X150" s="24">
        <v>17.152170350074751</v>
      </c>
      <c r="Y150" s="24">
        <v>17.023570399165148</v>
      </c>
      <c r="Z150" s="24">
        <v>16.753624700576047</v>
      </c>
      <c r="AA150" s="24">
        <v>16.512029665209351</v>
      </c>
      <c r="AB150" s="24">
        <v>16.226690171733448</v>
      </c>
      <c r="AC150" s="24">
        <v>15.997404741764051</v>
      </c>
      <c r="AD150" s="24">
        <v>15.6712752175331</v>
      </c>
      <c r="AE150" s="24">
        <v>15.39752489268775</v>
      </c>
    </row>
    <row r="151" spans="1:31" x14ac:dyDescent="0.35">
      <c r="A151" s="28" t="s">
        <v>134</v>
      </c>
      <c r="B151" s="28" t="s">
        <v>78</v>
      </c>
      <c r="C151" s="24">
        <v>5.8801498094201001</v>
      </c>
      <c r="D151" s="24">
        <v>5.8272251644730506</v>
      </c>
      <c r="E151" s="24">
        <v>5.7004498320221497</v>
      </c>
      <c r="F151" s="24">
        <v>6.5061248433589496</v>
      </c>
      <c r="G151" s="24">
        <v>7.4455501115322003</v>
      </c>
      <c r="H151" s="24">
        <v>8.4789503115415492</v>
      </c>
      <c r="I151" s="24">
        <v>9.4916601300835506</v>
      </c>
      <c r="J151" s="24">
        <v>9.8769000200927</v>
      </c>
      <c r="K151" s="24">
        <v>10.382424875199749</v>
      </c>
      <c r="L151" s="24">
        <v>10.75152513504025</v>
      </c>
      <c r="M151" s="24">
        <v>13.51820935331285</v>
      </c>
      <c r="N151" s="24">
        <v>14.07759050140525</v>
      </c>
      <c r="O151" s="24">
        <v>15.429569722294801</v>
      </c>
      <c r="P151" s="24">
        <v>16.00147041308875</v>
      </c>
      <c r="Q151" s="24">
        <v>15.977759941577901</v>
      </c>
      <c r="R151" s="24">
        <v>15.726230620145751</v>
      </c>
      <c r="S151" s="24">
        <v>15.493800594806649</v>
      </c>
      <c r="T151" s="24">
        <v>15.224150253534301</v>
      </c>
      <c r="U151" s="24">
        <v>15.099630179032651</v>
      </c>
      <c r="V151" s="24">
        <v>14.918925188034748</v>
      </c>
      <c r="W151" s="24">
        <v>14.736189756393399</v>
      </c>
      <c r="X151" s="24">
        <v>14.567065443754151</v>
      </c>
      <c r="Y151" s="24">
        <v>14.457000217914551</v>
      </c>
      <c r="Z151" s="24">
        <v>14.229149801120149</v>
      </c>
      <c r="AA151" s="24">
        <v>14.0298947355747</v>
      </c>
      <c r="AB151" s="24">
        <v>13.778165341615649</v>
      </c>
      <c r="AC151" s="24">
        <v>13.589579736471151</v>
      </c>
      <c r="AD151" s="24">
        <v>13.32067534109575</v>
      </c>
      <c r="AE151" s="24">
        <v>13.0724748304486</v>
      </c>
    </row>
  </sheetData>
  <sheetProtection algorithmName="SHA-512" hashValue="tT7qQME1hgYczxRdS5NA388ZQkbtjWn7vB/1lPoGE9AEV00oPH6pwbZ9/N3oJe3uwohkaxUYOnZrVI40gxAkrQ==" saltValue="oUOLrN4uNu3vXlarSkGQtw=="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horizontalDpi="300" verticalDpi="3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7F7F72-B234-4754-960F-14557B6F7262}">
  <sheetPr codeName="Sheet96">
    <tabColor rgb="FFFFC000"/>
  </sheetPr>
  <dimension ref="A1:AI151"/>
  <sheetViews>
    <sheetView zoomScale="85" zoomScaleNormal="85" workbookViewId="0"/>
  </sheetViews>
  <sheetFormatPr defaultColWidth="9.1796875" defaultRowHeight="14.5" x14ac:dyDescent="0.35"/>
  <cols>
    <col min="1" max="1" width="16" style="12" customWidth="1"/>
    <col min="2" max="2" width="30.54296875" style="12" customWidth="1"/>
    <col min="3" max="32" width="9.453125" style="12" customWidth="1"/>
    <col min="33" max="33" width="11.54296875" style="12" bestFit="1" customWidth="1"/>
    <col min="34" max="16384" width="9.1796875" style="12"/>
  </cols>
  <sheetData>
    <row r="1" spans="1:35" s="27" customFormat="1" ht="23.25" customHeight="1" x14ac:dyDescent="0.35">
      <c r="A1" s="26" t="s">
        <v>159</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5" s="27" customFormat="1" x14ac:dyDescent="0.35">
      <c r="A2" s="27" t="s">
        <v>140</v>
      </c>
    </row>
    <row r="3" spans="1:35" s="27" customFormat="1" x14ac:dyDescent="0.35"/>
    <row r="4" spans="1:35" x14ac:dyDescent="0.35">
      <c r="A4" s="17" t="s">
        <v>127</v>
      </c>
      <c r="B4" s="17"/>
      <c r="C4" s="27"/>
      <c r="D4" s="27"/>
      <c r="E4" s="27"/>
      <c r="F4" s="27"/>
      <c r="G4" s="27"/>
      <c r="H4" s="27"/>
      <c r="I4" s="27"/>
      <c r="J4" s="27"/>
      <c r="K4" s="27"/>
      <c r="L4" s="27"/>
      <c r="M4" s="27"/>
      <c r="N4" s="27"/>
      <c r="O4" s="27"/>
      <c r="P4" s="27"/>
      <c r="Q4" s="27"/>
      <c r="R4" s="27"/>
      <c r="S4" s="27"/>
      <c r="T4" s="27"/>
      <c r="U4" s="27"/>
      <c r="V4" s="27"/>
      <c r="W4" s="27"/>
      <c r="X4" s="27"/>
      <c r="Y4" s="27"/>
      <c r="Z4" s="27"/>
      <c r="AA4" s="27"/>
      <c r="AB4" s="27"/>
      <c r="AC4" s="27"/>
      <c r="AD4" s="27"/>
      <c r="AE4" s="27"/>
    </row>
    <row r="5" spans="1:35"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5" x14ac:dyDescent="0.35">
      <c r="A6" s="28" t="s">
        <v>40</v>
      </c>
      <c r="B6" s="28" t="s">
        <v>64</v>
      </c>
      <c r="C6" s="24">
        <v>18366</v>
      </c>
      <c r="D6" s="24">
        <v>17891</v>
      </c>
      <c r="E6" s="24">
        <v>16416</v>
      </c>
      <c r="F6" s="24">
        <v>13431.46155203005</v>
      </c>
      <c r="G6" s="24">
        <v>11042.027552022118</v>
      </c>
      <c r="H6" s="24">
        <v>10159.732947871358</v>
      </c>
      <c r="I6" s="24">
        <v>10014.831157869874</v>
      </c>
      <c r="J6" s="24">
        <v>9314.8311578684406</v>
      </c>
      <c r="K6" s="24">
        <v>6638.5182759547297</v>
      </c>
      <c r="L6" s="24">
        <v>6072.2434684026903</v>
      </c>
      <c r="M6" s="24">
        <v>5488.3797078688494</v>
      </c>
      <c r="N6" s="24">
        <v>5488.3797078413154</v>
      </c>
      <c r="O6" s="24">
        <v>5488.3797078419302</v>
      </c>
      <c r="P6" s="24">
        <v>5488.379707848565</v>
      </c>
      <c r="Q6" s="24">
        <v>5371.9421178165849</v>
      </c>
      <c r="R6" s="24">
        <v>5261.5490999999993</v>
      </c>
      <c r="S6" s="24">
        <v>5117.0208600000005</v>
      </c>
      <c r="T6" s="24">
        <v>5117.0208600000005</v>
      </c>
      <c r="U6" s="24">
        <v>5117.0208600000005</v>
      </c>
      <c r="V6" s="24">
        <v>5117.0208600000005</v>
      </c>
      <c r="W6" s="24">
        <v>5117.0208600000005</v>
      </c>
      <c r="X6" s="24">
        <v>3023.0208600000001</v>
      </c>
      <c r="Y6" s="24">
        <v>2787</v>
      </c>
      <c r="Z6" s="24">
        <v>2422</v>
      </c>
      <c r="AA6" s="24">
        <v>2057</v>
      </c>
      <c r="AB6" s="24">
        <v>1692</v>
      </c>
      <c r="AC6" s="24">
        <v>1692</v>
      </c>
      <c r="AD6" s="24">
        <v>1692</v>
      </c>
      <c r="AE6" s="24">
        <v>1692</v>
      </c>
    </row>
    <row r="7" spans="1:35" x14ac:dyDescent="0.35">
      <c r="A7" s="28" t="s">
        <v>40</v>
      </c>
      <c r="B7" s="28" t="s">
        <v>71</v>
      </c>
      <c r="C7" s="24">
        <v>4790</v>
      </c>
      <c r="D7" s="24">
        <v>4790</v>
      </c>
      <c r="E7" s="24">
        <v>4790</v>
      </c>
      <c r="F7" s="24">
        <v>2345.7321773063791</v>
      </c>
      <c r="G7" s="24">
        <v>2345.7321773016897</v>
      </c>
      <c r="H7" s="24">
        <v>2174.0439046986203</v>
      </c>
      <c r="I7" s="24">
        <v>1920.5823898461001</v>
      </c>
      <c r="J7" s="24">
        <v>1920.5823898455501</v>
      </c>
      <c r="K7" s="24">
        <v>1920.5823898712001</v>
      </c>
      <c r="L7" s="24">
        <v>1920.5823898585502</v>
      </c>
      <c r="M7" s="24">
        <v>1920.5823898550602</v>
      </c>
      <c r="N7" s="24">
        <v>1920.5823897545001</v>
      </c>
      <c r="O7" s="24">
        <v>1920.5823898377002</v>
      </c>
      <c r="P7" s="24">
        <v>1920.5823898497001</v>
      </c>
      <c r="Q7" s="24">
        <v>1920.5823898434603</v>
      </c>
      <c r="R7" s="24">
        <v>1920.5823898464303</v>
      </c>
      <c r="S7" s="24">
        <v>1920.5823897494301</v>
      </c>
      <c r="T7" s="24">
        <v>1920.5823898556</v>
      </c>
      <c r="U7" s="24">
        <v>1920.5823898462302</v>
      </c>
      <c r="V7" s="24">
        <v>1920.5823898460601</v>
      </c>
      <c r="W7" s="24">
        <v>1920.5823899423001</v>
      </c>
      <c r="X7" s="24">
        <v>1920.58238986117</v>
      </c>
      <c r="Y7" s="24">
        <v>1920.5823898593601</v>
      </c>
      <c r="Z7" s="24">
        <v>1920.5823898530002</v>
      </c>
      <c r="AA7" s="24">
        <v>1920.5823898474603</v>
      </c>
      <c r="AB7" s="24">
        <v>1920.5823898504</v>
      </c>
      <c r="AC7" s="24">
        <v>805.58238983747003</v>
      </c>
      <c r="AD7" s="24">
        <v>0</v>
      </c>
      <c r="AE7" s="24">
        <v>0</v>
      </c>
    </row>
    <row r="8" spans="1:35" x14ac:dyDescent="0.35">
      <c r="A8" s="28" t="s">
        <v>40</v>
      </c>
      <c r="B8" s="28" t="s">
        <v>20</v>
      </c>
      <c r="C8" s="24">
        <v>3054.8999938964839</v>
      </c>
      <c r="D8" s="24">
        <v>3054.8999938964839</v>
      </c>
      <c r="E8" s="24">
        <v>2874.8999938964839</v>
      </c>
      <c r="F8" s="24">
        <v>2874.8999938964839</v>
      </c>
      <c r="G8" s="24">
        <v>2874.8999938964839</v>
      </c>
      <c r="H8" s="24">
        <v>2874.8999938964839</v>
      </c>
      <c r="I8" s="24">
        <v>2874.8999938964839</v>
      </c>
      <c r="J8" s="24">
        <v>2874.8999938964839</v>
      </c>
      <c r="K8" s="24">
        <v>2874.8999938964839</v>
      </c>
      <c r="L8" s="24">
        <v>2874.8999938964839</v>
      </c>
      <c r="M8" s="24">
        <v>2874.8999938964839</v>
      </c>
      <c r="N8" s="24">
        <v>2874.8999938964839</v>
      </c>
      <c r="O8" s="24">
        <v>2874.8999938964839</v>
      </c>
      <c r="P8" s="24">
        <v>2874.8999938964839</v>
      </c>
      <c r="Q8" s="24">
        <v>2874.8999938964839</v>
      </c>
      <c r="R8" s="24">
        <v>2489.8999938964839</v>
      </c>
      <c r="S8" s="24">
        <v>1960.8999938964839</v>
      </c>
      <c r="T8" s="24">
        <v>1960.8999938964839</v>
      </c>
      <c r="U8" s="24">
        <v>1817.5</v>
      </c>
      <c r="V8" s="24">
        <v>1817.5</v>
      </c>
      <c r="W8" s="24">
        <v>1817.5</v>
      </c>
      <c r="X8" s="24">
        <v>1817.5</v>
      </c>
      <c r="Y8" s="24">
        <v>1377.5</v>
      </c>
      <c r="Z8" s="24">
        <v>1192.5</v>
      </c>
      <c r="AA8" s="24">
        <v>548</v>
      </c>
      <c r="AB8" s="24">
        <v>388</v>
      </c>
      <c r="AC8" s="24">
        <v>388</v>
      </c>
      <c r="AD8" s="24">
        <v>388</v>
      </c>
      <c r="AE8" s="24">
        <v>388</v>
      </c>
    </row>
    <row r="9" spans="1:35" x14ac:dyDescent="0.35">
      <c r="A9" s="28" t="s">
        <v>40</v>
      </c>
      <c r="B9" s="28" t="s">
        <v>32</v>
      </c>
      <c r="C9" s="24">
        <v>1384</v>
      </c>
      <c r="D9" s="24">
        <v>1384</v>
      </c>
      <c r="E9" s="24">
        <v>1384</v>
      </c>
      <c r="F9" s="24">
        <v>1384</v>
      </c>
      <c r="G9" s="24">
        <v>1384</v>
      </c>
      <c r="H9" s="24">
        <v>1384</v>
      </c>
      <c r="I9" s="24">
        <v>1384</v>
      </c>
      <c r="J9" s="24">
        <v>1384</v>
      </c>
      <c r="K9" s="24">
        <v>1384</v>
      </c>
      <c r="L9" s="24">
        <v>1384</v>
      </c>
      <c r="M9" s="24">
        <v>1384</v>
      </c>
      <c r="N9" s="24">
        <v>1384</v>
      </c>
      <c r="O9" s="24">
        <v>1384</v>
      </c>
      <c r="P9" s="24">
        <v>1384</v>
      </c>
      <c r="Q9" s="24">
        <v>584</v>
      </c>
      <c r="R9" s="24">
        <v>584</v>
      </c>
      <c r="S9" s="24">
        <v>584</v>
      </c>
      <c r="T9" s="24">
        <v>584</v>
      </c>
      <c r="U9" s="24">
        <v>84</v>
      </c>
      <c r="V9" s="24">
        <v>84</v>
      </c>
      <c r="W9" s="24">
        <v>84</v>
      </c>
      <c r="X9" s="24">
        <v>84</v>
      </c>
      <c r="Y9" s="24">
        <v>84</v>
      </c>
      <c r="Z9" s="24">
        <v>84</v>
      </c>
      <c r="AA9" s="24">
        <v>84</v>
      </c>
      <c r="AB9" s="24">
        <v>0</v>
      </c>
      <c r="AC9" s="24">
        <v>0</v>
      </c>
      <c r="AD9" s="24">
        <v>0</v>
      </c>
      <c r="AE9" s="24">
        <v>0</v>
      </c>
    </row>
    <row r="10" spans="1:35" x14ac:dyDescent="0.35">
      <c r="A10" s="28" t="s">
        <v>40</v>
      </c>
      <c r="B10" s="28" t="s">
        <v>66</v>
      </c>
      <c r="C10" s="24">
        <v>6863.139991760253</v>
      </c>
      <c r="D10" s="24">
        <v>6863.139991760253</v>
      </c>
      <c r="E10" s="24">
        <v>6863.139991760253</v>
      </c>
      <c r="F10" s="24">
        <v>6863.139991760253</v>
      </c>
      <c r="G10" s="24">
        <v>6863.139991760253</v>
      </c>
      <c r="H10" s="24">
        <v>6863.139991760253</v>
      </c>
      <c r="I10" s="24">
        <v>6863.139991760253</v>
      </c>
      <c r="J10" s="24">
        <v>6863.139991760253</v>
      </c>
      <c r="K10" s="24">
        <v>6863.139991760253</v>
      </c>
      <c r="L10" s="24">
        <v>6480.639991760253</v>
      </c>
      <c r="M10" s="24">
        <v>6480.639991760253</v>
      </c>
      <c r="N10" s="24">
        <v>6211.2999954223633</v>
      </c>
      <c r="O10" s="24">
        <v>5749.2999954223633</v>
      </c>
      <c r="P10" s="24">
        <v>5632.2999954223633</v>
      </c>
      <c r="Q10" s="24">
        <v>5502.2999954223633</v>
      </c>
      <c r="R10" s="24">
        <v>5502.2999954223633</v>
      </c>
      <c r="S10" s="24">
        <v>5502.2999954223633</v>
      </c>
      <c r="T10" s="24">
        <v>5502.2999954223633</v>
      </c>
      <c r="U10" s="24">
        <v>5062.2999954223633</v>
      </c>
      <c r="V10" s="24">
        <v>4942.2999954223633</v>
      </c>
      <c r="W10" s="24">
        <v>4942.2999954223633</v>
      </c>
      <c r="X10" s="24">
        <v>4848.2999954223633</v>
      </c>
      <c r="Y10" s="24">
        <v>4848.2999954223633</v>
      </c>
      <c r="Z10" s="24">
        <v>4128.9254454223619</v>
      </c>
      <c r="AA10" s="24">
        <v>4128.9254454223619</v>
      </c>
      <c r="AB10" s="24">
        <v>4197.3624454223618</v>
      </c>
      <c r="AC10" s="24">
        <v>3613.3624454223618</v>
      </c>
      <c r="AD10" s="24">
        <v>4935.8117554223627</v>
      </c>
      <c r="AE10" s="24">
        <v>4416.8117554223627</v>
      </c>
    </row>
    <row r="11" spans="1:35" x14ac:dyDescent="0.35">
      <c r="A11" s="28" t="s">
        <v>40</v>
      </c>
      <c r="B11" s="28" t="s">
        <v>65</v>
      </c>
      <c r="C11" s="24">
        <v>7365.2999954223633</v>
      </c>
      <c r="D11" s="24">
        <v>7365.2999954223633</v>
      </c>
      <c r="E11" s="24">
        <v>7365.2999954223633</v>
      </c>
      <c r="F11" s="24">
        <v>7365.2999954223633</v>
      </c>
      <c r="G11" s="24">
        <v>7365.2999954223633</v>
      </c>
      <c r="H11" s="24">
        <v>7365.2999954223633</v>
      </c>
      <c r="I11" s="24">
        <v>7615.2999954223633</v>
      </c>
      <c r="J11" s="24">
        <v>7615.2999954223633</v>
      </c>
      <c r="K11" s="24">
        <v>7615.2999954223633</v>
      </c>
      <c r="L11" s="24">
        <v>7615.2999954223633</v>
      </c>
      <c r="M11" s="24">
        <v>7615.2999954223633</v>
      </c>
      <c r="N11" s="24">
        <v>7615.2999954223633</v>
      </c>
      <c r="O11" s="24">
        <v>7615.2999954223633</v>
      </c>
      <c r="P11" s="24">
        <v>7615.2999954223633</v>
      </c>
      <c r="Q11" s="24">
        <v>7615.2999954223633</v>
      </c>
      <c r="R11" s="24">
        <v>7615.2999954223633</v>
      </c>
      <c r="S11" s="24">
        <v>7528.8999938964844</v>
      </c>
      <c r="T11" s="24">
        <v>7528.8999938964844</v>
      </c>
      <c r="U11" s="24">
        <v>7528.8999938964844</v>
      </c>
      <c r="V11" s="24">
        <v>7528.8999938964844</v>
      </c>
      <c r="W11" s="24">
        <v>7528.8999938964844</v>
      </c>
      <c r="X11" s="24">
        <v>7462.8999938964844</v>
      </c>
      <c r="Y11" s="24">
        <v>7462.8999938964844</v>
      </c>
      <c r="Z11" s="24">
        <v>7462.8999938964844</v>
      </c>
      <c r="AA11" s="24">
        <v>7462.8999938964844</v>
      </c>
      <c r="AB11" s="24">
        <v>7462.8999938964844</v>
      </c>
      <c r="AC11" s="24">
        <v>7462.8999938964844</v>
      </c>
      <c r="AD11" s="24">
        <v>7462.8999938964844</v>
      </c>
      <c r="AE11" s="24">
        <v>7462.8999938964844</v>
      </c>
    </row>
    <row r="12" spans="1:35" x14ac:dyDescent="0.35">
      <c r="A12" s="28" t="s">
        <v>40</v>
      </c>
      <c r="B12" s="28" t="s">
        <v>69</v>
      </c>
      <c r="C12" s="24">
        <v>8952.8380012512098</v>
      </c>
      <c r="D12" s="24">
        <v>11245.361207283924</v>
      </c>
      <c r="E12" s="24">
        <v>11995.581563283922</v>
      </c>
      <c r="F12" s="24">
        <v>13345.339706283921</v>
      </c>
      <c r="G12" s="24">
        <v>14091.060057613584</v>
      </c>
      <c r="H12" s="24">
        <v>14957.511067700789</v>
      </c>
      <c r="I12" s="24">
        <v>15806.404677751601</v>
      </c>
      <c r="J12" s="24">
        <v>16213.138097954812</v>
      </c>
      <c r="K12" s="24">
        <v>16259.543537966099</v>
      </c>
      <c r="L12" s="24">
        <v>16284.699177994462</v>
      </c>
      <c r="M12" s="24">
        <v>17758.70168802196</v>
      </c>
      <c r="N12" s="24">
        <v>17895.857118071228</v>
      </c>
      <c r="O12" s="24">
        <v>17881.812751342859</v>
      </c>
      <c r="P12" s="24">
        <v>18018.968201694617</v>
      </c>
      <c r="Q12" s="24">
        <v>17934.223590310892</v>
      </c>
      <c r="R12" s="24">
        <v>17840.079331047695</v>
      </c>
      <c r="S12" s="24">
        <v>19954.210563487992</v>
      </c>
      <c r="T12" s="24">
        <v>20191.121217861932</v>
      </c>
      <c r="U12" s="24">
        <v>20367.191097155974</v>
      </c>
      <c r="V12" s="24">
        <v>20438.67861234392</v>
      </c>
      <c r="W12" s="24">
        <v>22746.868778669228</v>
      </c>
      <c r="X12" s="24">
        <v>26003.204777393912</v>
      </c>
      <c r="Y12" s="24">
        <v>26153.224446177919</v>
      </c>
      <c r="Z12" s="24">
        <v>25239.935118599093</v>
      </c>
      <c r="AA12" s="24">
        <v>25312.200151135447</v>
      </c>
      <c r="AB12" s="24">
        <v>26905.753501546005</v>
      </c>
      <c r="AC12" s="24">
        <v>29093.465400411504</v>
      </c>
      <c r="AD12" s="24">
        <v>30417.900273588668</v>
      </c>
      <c r="AE12" s="24">
        <v>30719.867138692043</v>
      </c>
    </row>
    <row r="13" spans="1:35" x14ac:dyDescent="0.35">
      <c r="A13" s="28" t="s">
        <v>40</v>
      </c>
      <c r="B13" s="28" t="s">
        <v>68</v>
      </c>
      <c r="C13" s="24">
        <v>5599.9709892272858</v>
      </c>
      <c r="D13" s="24">
        <v>6959.1559867858805</v>
      </c>
      <c r="E13" s="24">
        <v>6959.1559867858805</v>
      </c>
      <c r="F13" s="24">
        <v>6959.1559867858805</v>
      </c>
      <c r="G13" s="24">
        <v>6959.1559867858805</v>
      </c>
      <c r="H13" s="24">
        <v>6959.1559867858805</v>
      </c>
      <c r="I13" s="24">
        <v>7347.9863867858794</v>
      </c>
      <c r="J13" s="24">
        <v>7999.2651167858794</v>
      </c>
      <c r="K13" s="24">
        <v>8770.4885867858811</v>
      </c>
      <c r="L13" s="24">
        <v>9541.7121867858805</v>
      </c>
      <c r="M13" s="24">
        <v>12209.17637858845</v>
      </c>
      <c r="N13" s="24">
        <v>12209.176378609442</v>
      </c>
      <c r="O13" s="24">
        <v>12209.176378616401</v>
      </c>
      <c r="P13" s="24">
        <v>12209.176378621602</v>
      </c>
      <c r="Q13" s="24">
        <v>12209.176378636032</v>
      </c>
      <c r="R13" s="24">
        <v>12088.176378646671</v>
      </c>
      <c r="S13" s="24">
        <v>12038.17637875997</v>
      </c>
      <c r="T13" s="24">
        <v>11887.876375754184</v>
      </c>
      <c r="U13" s="24">
        <v>11887.876375763022</v>
      </c>
      <c r="V13" s="24">
        <v>11887.876529785533</v>
      </c>
      <c r="W13" s="24">
        <v>11887.876529843623</v>
      </c>
      <c r="X13" s="24">
        <v>13401.52494657382</v>
      </c>
      <c r="Y13" s="24">
        <v>13625.646717681841</v>
      </c>
      <c r="Z13" s="24">
        <v>13207.026722572762</v>
      </c>
      <c r="AA13" s="24">
        <v>13925.1775419349</v>
      </c>
      <c r="AB13" s="24">
        <v>17630.542806890488</v>
      </c>
      <c r="AC13" s="24">
        <v>19091.332064779541</v>
      </c>
      <c r="AD13" s="24">
        <v>19281.885134036969</v>
      </c>
      <c r="AE13" s="24">
        <v>19613.400107376387</v>
      </c>
      <c r="AF13" s="27"/>
      <c r="AG13" s="27"/>
      <c r="AH13" s="27"/>
      <c r="AI13" s="27"/>
    </row>
    <row r="14" spans="1:35" x14ac:dyDescent="0.35">
      <c r="A14" s="28" t="s">
        <v>40</v>
      </c>
      <c r="B14" s="28" t="s">
        <v>36</v>
      </c>
      <c r="C14" s="24">
        <v>260.329999923706</v>
      </c>
      <c r="D14" s="24">
        <v>600.32999992370605</v>
      </c>
      <c r="E14" s="24">
        <v>600.32999992370605</v>
      </c>
      <c r="F14" s="24">
        <v>600.32999992370605</v>
      </c>
      <c r="G14" s="24">
        <v>600.32999992370605</v>
      </c>
      <c r="H14" s="24">
        <v>600.32999992370605</v>
      </c>
      <c r="I14" s="24">
        <v>600.32999992370605</v>
      </c>
      <c r="J14" s="24">
        <v>600.32999992370605</v>
      </c>
      <c r="K14" s="24">
        <v>600.32999992370605</v>
      </c>
      <c r="L14" s="24">
        <v>570.32999992370605</v>
      </c>
      <c r="M14" s="24">
        <v>570.32999992370605</v>
      </c>
      <c r="N14" s="24">
        <v>570.32999992370605</v>
      </c>
      <c r="O14" s="24">
        <v>515</v>
      </c>
      <c r="P14" s="24">
        <v>490</v>
      </c>
      <c r="Q14" s="24">
        <v>490</v>
      </c>
      <c r="R14" s="24">
        <v>490</v>
      </c>
      <c r="S14" s="24">
        <v>805.50639999999999</v>
      </c>
      <c r="T14" s="24">
        <v>805.50639999999999</v>
      </c>
      <c r="U14" s="24">
        <v>1013.5049309245589</v>
      </c>
      <c r="V14" s="24">
        <v>993.50493107164903</v>
      </c>
      <c r="W14" s="24">
        <v>2509.4034066931199</v>
      </c>
      <c r="X14" s="24">
        <v>2405.7555567566401</v>
      </c>
      <c r="Y14" s="24">
        <v>2516.8743599999998</v>
      </c>
      <c r="Z14" s="24">
        <v>3875.4627399999999</v>
      </c>
      <c r="AA14" s="24">
        <v>3972.6944599999997</v>
      </c>
      <c r="AB14" s="24">
        <v>3991.2927799999998</v>
      </c>
      <c r="AC14" s="24">
        <v>3991.2927799999998</v>
      </c>
      <c r="AD14" s="24">
        <v>4715.4026199999998</v>
      </c>
      <c r="AE14" s="24">
        <v>5057.2126200000002</v>
      </c>
      <c r="AF14" s="27"/>
      <c r="AG14" s="27"/>
      <c r="AH14" s="27"/>
      <c r="AI14" s="27"/>
    </row>
    <row r="15" spans="1:35" x14ac:dyDescent="0.35">
      <c r="A15" s="28" t="s">
        <v>40</v>
      </c>
      <c r="B15" s="28" t="s">
        <v>73</v>
      </c>
      <c r="C15" s="24">
        <v>810</v>
      </c>
      <c r="D15" s="24">
        <v>810</v>
      </c>
      <c r="E15" s="24">
        <v>810</v>
      </c>
      <c r="F15" s="24">
        <v>810</v>
      </c>
      <c r="G15" s="24">
        <v>2850</v>
      </c>
      <c r="H15" s="24">
        <v>2850</v>
      </c>
      <c r="I15" s="24">
        <v>2850</v>
      </c>
      <c r="J15" s="24">
        <v>2850</v>
      </c>
      <c r="K15" s="24">
        <v>4850</v>
      </c>
      <c r="L15" s="24">
        <v>4850</v>
      </c>
      <c r="M15" s="24">
        <v>4850</v>
      </c>
      <c r="N15" s="24">
        <v>4850</v>
      </c>
      <c r="O15" s="24">
        <v>4850</v>
      </c>
      <c r="P15" s="24">
        <v>4850</v>
      </c>
      <c r="Q15" s="24">
        <v>4850</v>
      </c>
      <c r="R15" s="24">
        <v>4850</v>
      </c>
      <c r="S15" s="24">
        <v>4850.0021315206604</v>
      </c>
      <c r="T15" s="24">
        <v>4859.8598711838004</v>
      </c>
      <c r="U15" s="24">
        <v>5017.5944481567985</v>
      </c>
      <c r="V15" s="24">
        <v>5017.5943482006996</v>
      </c>
      <c r="W15" s="24">
        <v>5062.0584227209993</v>
      </c>
      <c r="X15" s="24">
        <v>5397.4716257537993</v>
      </c>
      <c r="Y15" s="24">
        <v>5397.471625765399</v>
      </c>
      <c r="Z15" s="24">
        <v>5397.4717313359497</v>
      </c>
      <c r="AA15" s="24">
        <v>6069.5572863761199</v>
      </c>
      <c r="AB15" s="24">
        <v>7218.146486738251</v>
      </c>
      <c r="AC15" s="24">
        <v>7558.6972967905294</v>
      </c>
      <c r="AD15" s="24">
        <v>7933.8224509188203</v>
      </c>
      <c r="AE15" s="24">
        <v>7933.8224509481506</v>
      </c>
      <c r="AF15" s="27"/>
      <c r="AG15" s="27"/>
      <c r="AH15" s="27"/>
      <c r="AI15" s="27"/>
    </row>
    <row r="16" spans="1:35" x14ac:dyDescent="0.35">
      <c r="A16" s="28" t="s">
        <v>40</v>
      </c>
      <c r="B16" s="28" t="s">
        <v>56</v>
      </c>
      <c r="C16" s="24">
        <v>16.663999937474706</v>
      </c>
      <c r="D16" s="24">
        <v>23.784000307321524</v>
      </c>
      <c r="E16" s="24">
        <v>29.264000087976427</v>
      </c>
      <c r="F16" s="24">
        <v>39.575999312102766</v>
      </c>
      <c r="G16" s="24">
        <v>51.967000901698917</v>
      </c>
      <c r="H16" s="24">
        <v>65.293000504374191</v>
      </c>
      <c r="I16" s="24">
        <v>79.860000461339666</v>
      </c>
      <c r="J16" s="24">
        <v>94.305999964475447</v>
      </c>
      <c r="K16" s="24">
        <v>109.74100050330138</v>
      </c>
      <c r="L16" s="24">
        <v>119.14800074696512</v>
      </c>
      <c r="M16" s="24">
        <v>146.6789977848527</v>
      </c>
      <c r="N16" s="24">
        <v>164.37900176644305</v>
      </c>
      <c r="O16" s="24">
        <v>187.38500016927702</v>
      </c>
      <c r="P16" s="24">
        <v>202.9000056982039</v>
      </c>
      <c r="Q16" s="24">
        <v>213.63299745321248</v>
      </c>
      <c r="R16" s="24">
        <v>223.14900249242763</v>
      </c>
      <c r="S16" s="24">
        <v>232.42299431562418</v>
      </c>
      <c r="T16" s="24">
        <v>242.16899555921535</v>
      </c>
      <c r="U16" s="24">
        <v>252.81699961423854</v>
      </c>
      <c r="V16" s="24">
        <v>263.66700142621983</v>
      </c>
      <c r="W16" s="24">
        <v>274.3820015192029</v>
      </c>
      <c r="X16" s="24">
        <v>285.46600162982918</v>
      </c>
      <c r="Y16" s="24">
        <v>297.33799725770905</v>
      </c>
      <c r="Z16" s="24">
        <v>309.26300269365231</v>
      </c>
      <c r="AA16" s="24">
        <v>321.06400418281459</v>
      </c>
      <c r="AB16" s="24">
        <v>332.77100151777177</v>
      </c>
      <c r="AC16" s="24">
        <v>344.3949958086003</v>
      </c>
      <c r="AD16" s="24">
        <v>356.26100277900639</v>
      </c>
      <c r="AE16" s="24">
        <v>368.47900235652781</v>
      </c>
      <c r="AF16" s="27"/>
      <c r="AG16" s="27"/>
      <c r="AH16" s="27"/>
      <c r="AI16" s="27"/>
    </row>
    <row r="17" spans="1:35" x14ac:dyDescent="0.35">
      <c r="A17" s="31" t="s">
        <v>138</v>
      </c>
      <c r="B17" s="31"/>
      <c r="C17" s="32">
        <v>56376.148971557595</v>
      </c>
      <c r="D17" s="32">
        <v>59552.857175148907</v>
      </c>
      <c r="E17" s="32">
        <v>58648.077531148905</v>
      </c>
      <c r="F17" s="32">
        <v>54569.029403485336</v>
      </c>
      <c r="G17" s="32">
        <v>52925.315754802374</v>
      </c>
      <c r="H17" s="32">
        <v>52737.783888135753</v>
      </c>
      <c r="I17" s="32">
        <v>53827.144593332559</v>
      </c>
      <c r="J17" s="32">
        <v>54185.156743533786</v>
      </c>
      <c r="K17" s="32">
        <v>52326.472771657012</v>
      </c>
      <c r="L17" s="32">
        <v>52174.07720412068</v>
      </c>
      <c r="M17" s="32">
        <v>55731.680145413426</v>
      </c>
      <c r="N17" s="32">
        <v>55599.49557901769</v>
      </c>
      <c r="O17" s="32">
        <v>55123.451212380103</v>
      </c>
      <c r="P17" s="32">
        <v>55143.606662755694</v>
      </c>
      <c r="Q17" s="32">
        <v>54012.424461348179</v>
      </c>
      <c r="R17" s="32">
        <v>53301.887184282001</v>
      </c>
      <c r="S17" s="32">
        <v>54606.090175212725</v>
      </c>
      <c r="T17" s="32">
        <v>54692.700826687047</v>
      </c>
      <c r="U17" s="32">
        <v>53785.37071208407</v>
      </c>
      <c r="V17" s="32">
        <v>53736.858381294362</v>
      </c>
      <c r="W17" s="32">
        <v>56045.048547774</v>
      </c>
      <c r="X17" s="32">
        <v>58561.032963147751</v>
      </c>
      <c r="Y17" s="32">
        <v>58259.153543037966</v>
      </c>
      <c r="Z17" s="32">
        <v>55657.869670343702</v>
      </c>
      <c r="AA17" s="32">
        <v>55438.785522236649</v>
      </c>
      <c r="AB17" s="32">
        <v>60197.141137605737</v>
      </c>
      <c r="AC17" s="32">
        <v>62146.642294347359</v>
      </c>
      <c r="AD17" s="32">
        <v>64178.49715694449</v>
      </c>
      <c r="AE17" s="32">
        <v>64292.978995387275</v>
      </c>
      <c r="AF17" s="27"/>
      <c r="AG17" s="27"/>
      <c r="AH17" s="27"/>
      <c r="AI17" s="27"/>
    </row>
    <row r="18" spans="1:35" x14ac:dyDescent="0.35">
      <c r="AF18" s="27"/>
      <c r="AG18" s="27"/>
      <c r="AH18" s="27"/>
      <c r="AI18" s="27"/>
    </row>
    <row r="19" spans="1:35"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c r="AF19" s="27"/>
      <c r="AG19" s="27"/>
      <c r="AH19" s="27"/>
      <c r="AI19" s="27"/>
    </row>
    <row r="20" spans="1:35" x14ac:dyDescent="0.35">
      <c r="A20" s="28" t="s">
        <v>130</v>
      </c>
      <c r="B20" s="28" t="s">
        <v>64</v>
      </c>
      <c r="C20" s="24">
        <v>10240</v>
      </c>
      <c r="D20" s="24">
        <v>9765</v>
      </c>
      <c r="E20" s="24">
        <v>8290</v>
      </c>
      <c r="F20" s="24">
        <v>7503.1666299999997</v>
      </c>
      <c r="G20" s="24">
        <v>5113.7326299999995</v>
      </c>
      <c r="H20" s="24">
        <v>5113.7326299999995</v>
      </c>
      <c r="I20" s="24">
        <v>5047.4723099999992</v>
      </c>
      <c r="J20" s="24">
        <v>5047.4723099999992</v>
      </c>
      <c r="K20" s="24">
        <v>2500.1385680826202</v>
      </c>
      <c r="L20" s="24">
        <v>1933.86376052795</v>
      </c>
      <c r="M20" s="24">
        <v>1350</v>
      </c>
      <c r="N20" s="24">
        <v>1350</v>
      </c>
      <c r="O20" s="24">
        <v>1350</v>
      </c>
      <c r="P20" s="24">
        <v>1350</v>
      </c>
      <c r="Q20" s="24">
        <v>1350</v>
      </c>
      <c r="R20" s="24">
        <v>1350</v>
      </c>
      <c r="S20" s="24">
        <v>1350</v>
      </c>
      <c r="T20" s="24">
        <v>1350</v>
      </c>
      <c r="U20" s="24">
        <v>1350</v>
      </c>
      <c r="V20" s="24">
        <v>1350</v>
      </c>
      <c r="W20" s="24">
        <v>1350</v>
      </c>
      <c r="X20" s="24">
        <v>0</v>
      </c>
      <c r="Y20" s="24">
        <v>0</v>
      </c>
      <c r="Z20" s="24">
        <v>0</v>
      </c>
      <c r="AA20" s="24">
        <v>0</v>
      </c>
      <c r="AB20" s="24">
        <v>0</v>
      </c>
      <c r="AC20" s="24">
        <v>0</v>
      </c>
      <c r="AD20" s="24">
        <v>0</v>
      </c>
      <c r="AE20" s="24">
        <v>0</v>
      </c>
      <c r="AF20" s="27"/>
      <c r="AG20" s="27"/>
      <c r="AH20" s="27"/>
      <c r="AI20" s="27"/>
    </row>
    <row r="21" spans="1:35" s="27" customFormat="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5" s="27" customFormat="1" x14ac:dyDescent="0.35">
      <c r="A22" s="28" t="s">
        <v>130</v>
      </c>
      <c r="B22" s="28" t="s">
        <v>20</v>
      </c>
      <c r="C22" s="24">
        <v>625</v>
      </c>
      <c r="D22" s="24">
        <v>625</v>
      </c>
      <c r="E22" s="24">
        <v>625</v>
      </c>
      <c r="F22" s="24">
        <v>625</v>
      </c>
      <c r="G22" s="24">
        <v>625</v>
      </c>
      <c r="H22" s="24">
        <v>625</v>
      </c>
      <c r="I22" s="24">
        <v>625</v>
      </c>
      <c r="J22" s="24">
        <v>625</v>
      </c>
      <c r="K22" s="24">
        <v>625</v>
      </c>
      <c r="L22" s="24">
        <v>625</v>
      </c>
      <c r="M22" s="24">
        <v>625</v>
      </c>
      <c r="N22" s="24">
        <v>625</v>
      </c>
      <c r="O22" s="24">
        <v>625</v>
      </c>
      <c r="P22" s="24">
        <v>625</v>
      </c>
      <c r="Q22" s="24">
        <v>625</v>
      </c>
      <c r="R22" s="24">
        <v>625</v>
      </c>
      <c r="S22" s="24">
        <v>625</v>
      </c>
      <c r="T22" s="24">
        <v>625</v>
      </c>
      <c r="U22" s="24">
        <v>625</v>
      </c>
      <c r="V22" s="24">
        <v>625</v>
      </c>
      <c r="W22" s="24">
        <v>625</v>
      </c>
      <c r="X22" s="24">
        <v>625</v>
      </c>
      <c r="Y22" s="24">
        <v>185</v>
      </c>
      <c r="Z22" s="24">
        <v>0</v>
      </c>
      <c r="AA22" s="24">
        <v>0</v>
      </c>
      <c r="AB22" s="24">
        <v>0</v>
      </c>
      <c r="AC22" s="24">
        <v>0</v>
      </c>
      <c r="AD22" s="24">
        <v>0</v>
      </c>
      <c r="AE22" s="24">
        <v>0</v>
      </c>
    </row>
    <row r="23" spans="1:35" s="27" customFormat="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5" s="27" customFormat="1" x14ac:dyDescent="0.35">
      <c r="A24" s="28" t="s">
        <v>130</v>
      </c>
      <c r="B24" s="28" t="s">
        <v>66</v>
      </c>
      <c r="C24" s="24">
        <v>1438</v>
      </c>
      <c r="D24" s="24">
        <v>1438</v>
      </c>
      <c r="E24" s="24">
        <v>1438</v>
      </c>
      <c r="F24" s="24">
        <v>1438</v>
      </c>
      <c r="G24" s="24">
        <v>1438</v>
      </c>
      <c r="H24" s="24">
        <v>1438</v>
      </c>
      <c r="I24" s="24">
        <v>1438</v>
      </c>
      <c r="J24" s="24">
        <v>1438</v>
      </c>
      <c r="K24" s="24">
        <v>1438</v>
      </c>
      <c r="L24" s="24">
        <v>1438</v>
      </c>
      <c r="M24" s="24">
        <v>1438</v>
      </c>
      <c r="N24" s="24">
        <v>1438</v>
      </c>
      <c r="O24" s="24">
        <v>1438</v>
      </c>
      <c r="P24" s="24">
        <v>1438</v>
      </c>
      <c r="Q24" s="24">
        <v>1388</v>
      </c>
      <c r="R24" s="24">
        <v>1388</v>
      </c>
      <c r="S24" s="24">
        <v>1388</v>
      </c>
      <c r="T24" s="24">
        <v>1388</v>
      </c>
      <c r="U24" s="24">
        <v>1388</v>
      </c>
      <c r="V24" s="24">
        <v>1388</v>
      </c>
      <c r="W24" s="24">
        <v>1388</v>
      </c>
      <c r="X24" s="24">
        <v>1388</v>
      </c>
      <c r="Y24" s="24">
        <v>1388</v>
      </c>
      <c r="Z24" s="24">
        <v>1117.893679999999</v>
      </c>
      <c r="AA24" s="24">
        <v>1117.893679999999</v>
      </c>
      <c r="AB24" s="24">
        <v>1117.893679999999</v>
      </c>
      <c r="AC24" s="24">
        <v>1117.893679999999</v>
      </c>
      <c r="AD24" s="24">
        <v>1612.6579000000002</v>
      </c>
      <c r="AE24" s="24">
        <v>1612.6579000000002</v>
      </c>
    </row>
    <row r="25" spans="1:35" s="27" customFormat="1" x14ac:dyDescent="0.35">
      <c r="A25" s="28" t="s">
        <v>130</v>
      </c>
      <c r="B25" s="28" t="s">
        <v>65</v>
      </c>
      <c r="C25" s="24">
        <v>2585</v>
      </c>
      <c r="D25" s="24">
        <v>2585</v>
      </c>
      <c r="E25" s="24">
        <v>2585</v>
      </c>
      <c r="F25" s="24">
        <v>2585</v>
      </c>
      <c r="G25" s="24">
        <v>2585</v>
      </c>
      <c r="H25" s="24">
        <v>2585</v>
      </c>
      <c r="I25" s="24">
        <v>2585</v>
      </c>
      <c r="J25" s="24">
        <v>2585</v>
      </c>
      <c r="K25" s="24">
        <v>2585</v>
      </c>
      <c r="L25" s="24">
        <v>2585</v>
      </c>
      <c r="M25" s="24">
        <v>2585</v>
      </c>
      <c r="N25" s="24">
        <v>2585</v>
      </c>
      <c r="O25" s="24">
        <v>2585</v>
      </c>
      <c r="P25" s="24">
        <v>2585</v>
      </c>
      <c r="Q25" s="24">
        <v>2585</v>
      </c>
      <c r="R25" s="24">
        <v>2585</v>
      </c>
      <c r="S25" s="24">
        <v>2585</v>
      </c>
      <c r="T25" s="24">
        <v>2585</v>
      </c>
      <c r="U25" s="24">
        <v>2585</v>
      </c>
      <c r="V25" s="24">
        <v>2585</v>
      </c>
      <c r="W25" s="24">
        <v>2585</v>
      </c>
      <c r="X25" s="24">
        <v>2585</v>
      </c>
      <c r="Y25" s="24">
        <v>2585</v>
      </c>
      <c r="Z25" s="24">
        <v>2585</v>
      </c>
      <c r="AA25" s="24">
        <v>2585</v>
      </c>
      <c r="AB25" s="24">
        <v>2585</v>
      </c>
      <c r="AC25" s="24">
        <v>2585</v>
      </c>
      <c r="AD25" s="24">
        <v>2585</v>
      </c>
      <c r="AE25" s="24">
        <v>2585</v>
      </c>
    </row>
    <row r="26" spans="1:35" s="27" customFormat="1" x14ac:dyDescent="0.35">
      <c r="A26" s="28" t="s">
        <v>130</v>
      </c>
      <c r="B26" s="28" t="s">
        <v>69</v>
      </c>
      <c r="C26" s="24">
        <v>2220.7299995422327</v>
      </c>
      <c r="D26" s="24">
        <v>2829.0932095422331</v>
      </c>
      <c r="E26" s="24">
        <v>3437.6579195422328</v>
      </c>
      <c r="F26" s="24">
        <v>4046.0237195422324</v>
      </c>
      <c r="G26" s="24">
        <v>4654.5885495422326</v>
      </c>
      <c r="H26" s="24">
        <v>5283.8841395422323</v>
      </c>
      <c r="I26" s="24">
        <v>5597.1616995422328</v>
      </c>
      <c r="J26" s="24">
        <v>5697.1616995422328</v>
      </c>
      <c r="K26" s="24">
        <v>5697.1616995422328</v>
      </c>
      <c r="L26" s="24">
        <v>5697.1616995422328</v>
      </c>
      <c r="M26" s="24">
        <v>7029.5083995422328</v>
      </c>
      <c r="N26" s="24">
        <v>7029.5083995422328</v>
      </c>
      <c r="O26" s="24">
        <v>7029.5083995422328</v>
      </c>
      <c r="P26" s="24">
        <v>7029.5083995422328</v>
      </c>
      <c r="Q26" s="24">
        <v>7029.5083995422328</v>
      </c>
      <c r="R26" s="24">
        <v>6983.0083995422328</v>
      </c>
      <c r="S26" s="24">
        <v>6713.0083995422328</v>
      </c>
      <c r="T26" s="24">
        <v>6610.5284038146938</v>
      </c>
      <c r="U26" s="24">
        <v>6610.5284038146938</v>
      </c>
      <c r="V26" s="24">
        <v>6250.0286082807152</v>
      </c>
      <c r="W26" s="24">
        <v>8278.7797045776333</v>
      </c>
      <c r="X26" s="24">
        <v>10533.165304577633</v>
      </c>
      <c r="Y26" s="24">
        <v>10361.1340012207</v>
      </c>
      <c r="Z26" s="24">
        <v>10361.1340012207</v>
      </c>
      <c r="AA26" s="24">
        <v>10361.134236619402</v>
      </c>
      <c r="AB26" s="24">
        <v>10619.050233739608</v>
      </c>
      <c r="AC26" s="24">
        <v>10654.009094738734</v>
      </c>
      <c r="AD26" s="24">
        <v>10654.009094803536</v>
      </c>
      <c r="AE26" s="24">
        <v>10540.819256934346</v>
      </c>
    </row>
    <row r="27" spans="1:35" s="27" customFormat="1" x14ac:dyDescent="0.35">
      <c r="A27" s="28" t="s">
        <v>130</v>
      </c>
      <c r="B27" s="28" t="s">
        <v>68</v>
      </c>
      <c r="C27" s="24">
        <v>2130.362995147701</v>
      </c>
      <c r="D27" s="24">
        <v>2600.362995147701</v>
      </c>
      <c r="E27" s="24">
        <v>2600.362995147701</v>
      </c>
      <c r="F27" s="24">
        <v>2600.362995147701</v>
      </c>
      <c r="G27" s="24">
        <v>2600.362995147701</v>
      </c>
      <c r="H27" s="24">
        <v>2600.362995147701</v>
      </c>
      <c r="I27" s="24">
        <v>2989.1933951477008</v>
      </c>
      <c r="J27" s="24">
        <v>3640.4721251476999</v>
      </c>
      <c r="K27" s="24">
        <v>4411.6955951477012</v>
      </c>
      <c r="L27" s="24">
        <v>5182.9191951477005</v>
      </c>
      <c r="M27" s="24">
        <v>7850.3833869502714</v>
      </c>
      <c r="N27" s="24">
        <v>7850.3833869712616</v>
      </c>
      <c r="O27" s="24">
        <v>7850.3833869782211</v>
      </c>
      <c r="P27" s="24">
        <v>7850.3833869834216</v>
      </c>
      <c r="Q27" s="24">
        <v>7850.3833869978516</v>
      </c>
      <c r="R27" s="24">
        <v>7850.3833870084918</v>
      </c>
      <c r="S27" s="24">
        <v>7850.3833871217912</v>
      </c>
      <c r="T27" s="24">
        <v>7700.0833841160038</v>
      </c>
      <c r="U27" s="24">
        <v>7700.0833841248432</v>
      </c>
      <c r="V27" s="24">
        <v>7700.083384151214</v>
      </c>
      <c r="W27" s="24">
        <v>7700.0833841821432</v>
      </c>
      <c r="X27" s="24">
        <v>8095.9684840947457</v>
      </c>
      <c r="Y27" s="24">
        <v>8194.6294842126063</v>
      </c>
      <c r="Z27" s="24">
        <v>8194.6294842207153</v>
      </c>
      <c r="AA27" s="24">
        <v>8374.7233144068268</v>
      </c>
      <c r="AB27" s="24">
        <v>10454.035910730066</v>
      </c>
      <c r="AC27" s="24">
        <v>11158.762110762065</v>
      </c>
      <c r="AD27" s="24">
        <v>11108.762110782065</v>
      </c>
      <c r="AE27" s="24">
        <v>10891.40771582508</v>
      </c>
    </row>
    <row r="28" spans="1:35" s="27" customFormat="1" x14ac:dyDescent="0.35">
      <c r="A28" s="28" t="s">
        <v>130</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1.7669311999999999E-4</v>
      </c>
      <c r="X28" s="24">
        <v>1.7675663999999999E-4</v>
      </c>
      <c r="Y28" s="24">
        <v>90.181119999999893</v>
      </c>
      <c r="Z28" s="24">
        <v>311.13247999999999</v>
      </c>
      <c r="AA28" s="24">
        <v>408.36419999999998</v>
      </c>
      <c r="AB28" s="24">
        <v>426.96251999999998</v>
      </c>
      <c r="AC28" s="24">
        <v>426.96251999999998</v>
      </c>
      <c r="AD28" s="24">
        <v>426.96251999999998</v>
      </c>
      <c r="AE28" s="24">
        <v>426.96251999999998</v>
      </c>
    </row>
    <row r="29" spans="1:35" s="27" customFormat="1" x14ac:dyDescent="0.35">
      <c r="A29" s="28" t="s">
        <v>130</v>
      </c>
      <c r="B29" s="28" t="s">
        <v>73</v>
      </c>
      <c r="C29" s="24">
        <v>240</v>
      </c>
      <c r="D29" s="24">
        <v>240</v>
      </c>
      <c r="E29" s="24">
        <v>240</v>
      </c>
      <c r="F29" s="24">
        <v>240</v>
      </c>
      <c r="G29" s="24">
        <v>2280</v>
      </c>
      <c r="H29" s="24">
        <v>2280</v>
      </c>
      <c r="I29" s="24">
        <v>2280</v>
      </c>
      <c r="J29" s="24">
        <v>2280</v>
      </c>
      <c r="K29" s="24">
        <v>4280</v>
      </c>
      <c r="L29" s="24">
        <v>4280</v>
      </c>
      <c r="M29" s="24">
        <v>4280</v>
      </c>
      <c r="N29" s="24">
        <v>4280</v>
      </c>
      <c r="O29" s="24">
        <v>4280</v>
      </c>
      <c r="P29" s="24">
        <v>4280</v>
      </c>
      <c r="Q29" s="24">
        <v>4280</v>
      </c>
      <c r="R29" s="24">
        <v>4280</v>
      </c>
      <c r="S29" s="24">
        <v>4280</v>
      </c>
      <c r="T29" s="24">
        <v>4280</v>
      </c>
      <c r="U29" s="24">
        <v>4280</v>
      </c>
      <c r="V29" s="24">
        <v>4279.9998999999998</v>
      </c>
      <c r="W29" s="24">
        <v>4280</v>
      </c>
      <c r="X29" s="24">
        <v>4280</v>
      </c>
      <c r="Y29" s="24">
        <v>4280</v>
      </c>
      <c r="Z29" s="24">
        <v>4280.0001055615503</v>
      </c>
      <c r="AA29" s="24">
        <v>4280.0001305829201</v>
      </c>
      <c r="AB29" s="24">
        <v>4280.0001309289501</v>
      </c>
      <c r="AC29" s="24">
        <v>4280.0001309627296</v>
      </c>
      <c r="AD29" s="24">
        <v>4280.0001310390198</v>
      </c>
      <c r="AE29" s="24">
        <v>4280.00013105175</v>
      </c>
    </row>
    <row r="30" spans="1:35" s="27" customFormat="1" x14ac:dyDescent="0.35">
      <c r="A30" s="28" t="s">
        <v>130</v>
      </c>
      <c r="B30" s="28" t="s">
        <v>56</v>
      </c>
      <c r="C30" s="24">
        <v>6.5580000877380309</v>
      </c>
      <c r="D30" s="24">
        <v>8.7860001325607229</v>
      </c>
      <c r="E30" s="24">
        <v>10.679999828338611</v>
      </c>
      <c r="F30" s="24">
        <v>15.38399958610532</v>
      </c>
      <c r="G30" s="24">
        <v>20.217000722885068</v>
      </c>
      <c r="H30" s="24">
        <v>25.635000705718891</v>
      </c>
      <c r="I30" s="24">
        <v>31.094999551772982</v>
      </c>
      <c r="J30" s="24">
        <v>36.872998952865565</v>
      </c>
      <c r="K30" s="24">
        <v>42.845001220703054</v>
      </c>
      <c r="L30" s="24">
        <v>46.410001754760678</v>
      </c>
      <c r="M30" s="24">
        <v>57.068999290466223</v>
      </c>
      <c r="N30" s="24">
        <v>64.705999374389634</v>
      </c>
      <c r="O30" s="24">
        <v>73.34999942779541</v>
      </c>
      <c r="P30" s="24">
        <v>79.327003479003906</v>
      </c>
      <c r="Q30" s="24">
        <v>83.165996074676499</v>
      </c>
      <c r="R30" s="24">
        <v>86.441000938415471</v>
      </c>
      <c r="S30" s="24">
        <v>89.565996170043888</v>
      </c>
      <c r="T30" s="24">
        <v>92.826001167297335</v>
      </c>
      <c r="U30" s="24">
        <v>96.448000907897935</v>
      </c>
      <c r="V30" s="24">
        <v>100.13800144195552</v>
      </c>
      <c r="W30" s="24">
        <v>103.72899723052973</v>
      </c>
      <c r="X30" s="24">
        <v>107.42199993133536</v>
      </c>
      <c r="Y30" s="24">
        <v>111.41699790954559</v>
      </c>
      <c r="Z30" s="24">
        <v>115.41800308227474</v>
      </c>
      <c r="AA30" s="24">
        <v>119.31900215148846</v>
      </c>
      <c r="AB30" s="24">
        <v>123.12699985504069</v>
      </c>
      <c r="AC30" s="24">
        <v>126.8559980392447</v>
      </c>
      <c r="AD30" s="24">
        <v>130.61700344085682</v>
      </c>
      <c r="AE30" s="24">
        <v>134.47200393676681</v>
      </c>
    </row>
    <row r="31" spans="1:35" s="27" customFormat="1" x14ac:dyDescent="0.35">
      <c r="A31" s="31" t="s">
        <v>138</v>
      </c>
      <c r="B31" s="31"/>
      <c r="C31" s="32">
        <v>19239.092994689934</v>
      </c>
      <c r="D31" s="32">
        <v>19842.456204689934</v>
      </c>
      <c r="E31" s="32">
        <v>18976.020914689932</v>
      </c>
      <c r="F31" s="32">
        <v>18797.553344689932</v>
      </c>
      <c r="G31" s="32">
        <v>17016.684174689934</v>
      </c>
      <c r="H31" s="32">
        <v>17645.979764689931</v>
      </c>
      <c r="I31" s="32">
        <v>18281.827404689931</v>
      </c>
      <c r="J31" s="32">
        <v>19033.10613468993</v>
      </c>
      <c r="K31" s="32">
        <v>17256.995862772557</v>
      </c>
      <c r="L31" s="32">
        <v>17461.944655217885</v>
      </c>
      <c r="M31" s="32">
        <v>20877.891786492502</v>
      </c>
      <c r="N31" s="32">
        <v>20877.891786513494</v>
      </c>
      <c r="O31" s="32">
        <v>20877.891786520453</v>
      </c>
      <c r="P31" s="32">
        <v>20877.891786525652</v>
      </c>
      <c r="Q31" s="32">
        <v>20827.891786540084</v>
      </c>
      <c r="R31" s="32">
        <v>20781.391786550725</v>
      </c>
      <c r="S31" s="32">
        <v>20511.391786664022</v>
      </c>
      <c r="T31" s="32">
        <v>20258.611787930698</v>
      </c>
      <c r="U31" s="32">
        <v>20258.611787939535</v>
      </c>
      <c r="V31" s="32">
        <v>19898.111992431928</v>
      </c>
      <c r="W31" s="32">
        <v>21926.863088759776</v>
      </c>
      <c r="X31" s="32">
        <v>23227.133788672378</v>
      </c>
      <c r="Y31" s="32">
        <v>22713.763485433308</v>
      </c>
      <c r="Z31" s="32">
        <v>22258.657165441415</v>
      </c>
      <c r="AA31" s="32">
        <v>22438.751231026228</v>
      </c>
      <c r="AB31" s="32">
        <v>24775.979824469672</v>
      </c>
      <c r="AC31" s="32">
        <v>25515.664885500799</v>
      </c>
      <c r="AD31" s="32">
        <v>25960.429105585601</v>
      </c>
      <c r="AE31" s="32">
        <v>25629.884872759427</v>
      </c>
    </row>
    <row r="32" spans="1:35" s="27" customFormat="1" x14ac:dyDescent="0.35"/>
    <row r="33" spans="1:31" s="27" customFormat="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s="27" customFormat="1" x14ac:dyDescent="0.35">
      <c r="A34" s="28" t="s">
        <v>131</v>
      </c>
      <c r="B34" s="28" t="s">
        <v>64</v>
      </c>
      <c r="C34" s="24">
        <v>8126</v>
      </c>
      <c r="D34" s="24">
        <v>8126</v>
      </c>
      <c r="E34" s="24">
        <v>8126</v>
      </c>
      <c r="F34" s="24">
        <v>5928.2949220300497</v>
      </c>
      <c r="G34" s="24">
        <v>5928.2949220221199</v>
      </c>
      <c r="H34" s="24">
        <v>5046.0003178713596</v>
      </c>
      <c r="I34" s="24">
        <v>4967.3588478698748</v>
      </c>
      <c r="J34" s="24">
        <v>4267.3588478684405</v>
      </c>
      <c r="K34" s="24">
        <v>4138.37970787211</v>
      </c>
      <c r="L34" s="24">
        <v>4138.3797078747402</v>
      </c>
      <c r="M34" s="24">
        <v>4138.3797078688494</v>
      </c>
      <c r="N34" s="24">
        <v>4138.3797078413154</v>
      </c>
      <c r="O34" s="24">
        <v>4138.3797078419302</v>
      </c>
      <c r="P34" s="24">
        <v>4138.379707848565</v>
      </c>
      <c r="Q34" s="24">
        <v>4021.9421178165849</v>
      </c>
      <c r="R34" s="24">
        <v>3911.5490999999993</v>
      </c>
      <c r="S34" s="24">
        <v>3767.0208600000001</v>
      </c>
      <c r="T34" s="24">
        <v>3767.0208600000001</v>
      </c>
      <c r="U34" s="24">
        <v>3767.0208600000001</v>
      </c>
      <c r="V34" s="24">
        <v>3767.0208600000001</v>
      </c>
      <c r="W34" s="24">
        <v>3767.0208600000001</v>
      </c>
      <c r="X34" s="24">
        <v>3023.0208600000001</v>
      </c>
      <c r="Y34" s="24">
        <v>2787</v>
      </c>
      <c r="Z34" s="24">
        <v>2422</v>
      </c>
      <c r="AA34" s="24">
        <v>2057</v>
      </c>
      <c r="AB34" s="24">
        <v>1692</v>
      </c>
      <c r="AC34" s="24">
        <v>1692</v>
      </c>
      <c r="AD34" s="24">
        <v>1692</v>
      </c>
      <c r="AE34" s="24">
        <v>1692</v>
      </c>
    </row>
    <row r="35" spans="1:31" s="27" customFormat="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s="27" customFormat="1" x14ac:dyDescent="0.35">
      <c r="A36" s="28" t="s">
        <v>131</v>
      </c>
      <c r="B36" s="28" t="s">
        <v>20</v>
      </c>
      <c r="C36" s="24">
        <v>1512.8999938964839</v>
      </c>
      <c r="D36" s="24">
        <v>1512.8999938964839</v>
      </c>
      <c r="E36" s="24">
        <v>1512.8999938964839</v>
      </c>
      <c r="F36" s="24">
        <v>1512.8999938964839</v>
      </c>
      <c r="G36" s="24">
        <v>1512.8999938964839</v>
      </c>
      <c r="H36" s="24">
        <v>1512.8999938964839</v>
      </c>
      <c r="I36" s="24">
        <v>1512.8999938964839</v>
      </c>
      <c r="J36" s="24">
        <v>1512.8999938964839</v>
      </c>
      <c r="K36" s="24">
        <v>1512.8999938964839</v>
      </c>
      <c r="L36" s="24">
        <v>1512.8999938964839</v>
      </c>
      <c r="M36" s="24">
        <v>1512.8999938964839</v>
      </c>
      <c r="N36" s="24">
        <v>1512.8999938964839</v>
      </c>
      <c r="O36" s="24">
        <v>1512.8999938964839</v>
      </c>
      <c r="P36" s="24">
        <v>1512.8999938964839</v>
      </c>
      <c r="Q36" s="24">
        <v>1512.8999938964839</v>
      </c>
      <c r="R36" s="24">
        <v>1127.8999938964839</v>
      </c>
      <c r="S36" s="24">
        <v>1127.8999938964839</v>
      </c>
      <c r="T36" s="24">
        <v>1127.8999938964839</v>
      </c>
      <c r="U36" s="24">
        <v>984.5</v>
      </c>
      <c r="V36" s="24">
        <v>984.5</v>
      </c>
      <c r="W36" s="24">
        <v>984.5</v>
      </c>
      <c r="X36" s="24">
        <v>984.5</v>
      </c>
      <c r="Y36" s="24">
        <v>984.5</v>
      </c>
      <c r="Z36" s="24">
        <v>984.5</v>
      </c>
      <c r="AA36" s="24">
        <v>340</v>
      </c>
      <c r="AB36" s="24">
        <v>180</v>
      </c>
      <c r="AC36" s="24">
        <v>180</v>
      </c>
      <c r="AD36" s="24">
        <v>180</v>
      </c>
      <c r="AE36" s="24">
        <v>180</v>
      </c>
    </row>
    <row r="37" spans="1:31" s="27" customFormat="1" x14ac:dyDescent="0.35">
      <c r="A37" s="28" t="s">
        <v>131</v>
      </c>
      <c r="B37" s="28" t="s">
        <v>32</v>
      </c>
      <c r="C37" s="24">
        <v>84</v>
      </c>
      <c r="D37" s="24">
        <v>84</v>
      </c>
      <c r="E37" s="24">
        <v>84</v>
      </c>
      <c r="F37" s="24">
        <v>84</v>
      </c>
      <c r="G37" s="24">
        <v>84</v>
      </c>
      <c r="H37" s="24">
        <v>84</v>
      </c>
      <c r="I37" s="24">
        <v>84</v>
      </c>
      <c r="J37" s="24">
        <v>84</v>
      </c>
      <c r="K37" s="24">
        <v>84</v>
      </c>
      <c r="L37" s="24">
        <v>84</v>
      </c>
      <c r="M37" s="24">
        <v>84</v>
      </c>
      <c r="N37" s="24">
        <v>84</v>
      </c>
      <c r="O37" s="24">
        <v>84</v>
      </c>
      <c r="P37" s="24">
        <v>84</v>
      </c>
      <c r="Q37" s="24">
        <v>84</v>
      </c>
      <c r="R37" s="24">
        <v>84</v>
      </c>
      <c r="S37" s="24">
        <v>84</v>
      </c>
      <c r="T37" s="24">
        <v>84</v>
      </c>
      <c r="U37" s="24">
        <v>84</v>
      </c>
      <c r="V37" s="24">
        <v>84</v>
      </c>
      <c r="W37" s="24">
        <v>84</v>
      </c>
      <c r="X37" s="24">
        <v>84</v>
      </c>
      <c r="Y37" s="24">
        <v>84</v>
      </c>
      <c r="Z37" s="24">
        <v>84</v>
      </c>
      <c r="AA37" s="24">
        <v>84</v>
      </c>
      <c r="AB37" s="24">
        <v>0</v>
      </c>
      <c r="AC37" s="24">
        <v>0</v>
      </c>
      <c r="AD37" s="24">
        <v>0</v>
      </c>
      <c r="AE37" s="24">
        <v>0</v>
      </c>
    </row>
    <row r="38" spans="1:31" s="27" customFormat="1" x14ac:dyDescent="0.35">
      <c r="A38" s="28" t="s">
        <v>131</v>
      </c>
      <c r="B38" s="28" t="s">
        <v>66</v>
      </c>
      <c r="C38" s="24">
        <v>1910</v>
      </c>
      <c r="D38" s="24">
        <v>1910</v>
      </c>
      <c r="E38" s="24">
        <v>1910</v>
      </c>
      <c r="F38" s="24">
        <v>1910</v>
      </c>
      <c r="G38" s="24">
        <v>1910</v>
      </c>
      <c r="H38" s="24">
        <v>1910</v>
      </c>
      <c r="I38" s="24">
        <v>1910</v>
      </c>
      <c r="J38" s="24">
        <v>1910</v>
      </c>
      <c r="K38" s="24">
        <v>1910</v>
      </c>
      <c r="L38" s="24">
        <v>1910</v>
      </c>
      <c r="M38" s="24">
        <v>1910</v>
      </c>
      <c r="N38" s="24">
        <v>1910</v>
      </c>
      <c r="O38" s="24">
        <v>1618</v>
      </c>
      <c r="P38" s="24">
        <v>1501</v>
      </c>
      <c r="Q38" s="24">
        <v>1501</v>
      </c>
      <c r="R38" s="24">
        <v>1501</v>
      </c>
      <c r="S38" s="24">
        <v>1501</v>
      </c>
      <c r="T38" s="24">
        <v>1501</v>
      </c>
      <c r="U38" s="24">
        <v>1501</v>
      </c>
      <c r="V38" s="24">
        <v>1501</v>
      </c>
      <c r="W38" s="24">
        <v>1501</v>
      </c>
      <c r="X38" s="24">
        <v>1501</v>
      </c>
      <c r="Y38" s="24">
        <v>1501</v>
      </c>
      <c r="Z38" s="24">
        <v>1369</v>
      </c>
      <c r="AA38" s="24">
        <v>1369</v>
      </c>
      <c r="AB38" s="24">
        <v>1437.4369999999999</v>
      </c>
      <c r="AC38" s="24">
        <v>1437.4369999999999</v>
      </c>
      <c r="AD38" s="24">
        <v>2179.2073</v>
      </c>
      <c r="AE38" s="24">
        <v>1660.2073</v>
      </c>
    </row>
    <row r="39" spans="1:31" s="27" customFormat="1" x14ac:dyDescent="0.35">
      <c r="A39" s="28" t="s">
        <v>131</v>
      </c>
      <c r="B39" s="28" t="s">
        <v>65</v>
      </c>
      <c r="C39" s="24">
        <v>152.40000152587891</v>
      </c>
      <c r="D39" s="24">
        <v>152.40000152587891</v>
      </c>
      <c r="E39" s="24">
        <v>152.40000152587891</v>
      </c>
      <c r="F39" s="24">
        <v>152.40000152587891</v>
      </c>
      <c r="G39" s="24">
        <v>152.40000152587891</v>
      </c>
      <c r="H39" s="24">
        <v>152.40000152587891</v>
      </c>
      <c r="I39" s="24">
        <v>152.40000152587891</v>
      </c>
      <c r="J39" s="24">
        <v>152.40000152587891</v>
      </c>
      <c r="K39" s="24">
        <v>152.40000152587891</v>
      </c>
      <c r="L39" s="24">
        <v>152.40000152587891</v>
      </c>
      <c r="M39" s="24">
        <v>152.40000152587891</v>
      </c>
      <c r="N39" s="24">
        <v>152.40000152587891</v>
      </c>
      <c r="O39" s="24">
        <v>152.40000152587891</v>
      </c>
      <c r="P39" s="24">
        <v>152.40000152587891</v>
      </c>
      <c r="Q39" s="24">
        <v>152.40000152587891</v>
      </c>
      <c r="R39" s="24">
        <v>152.40000152587891</v>
      </c>
      <c r="S39" s="24">
        <v>66</v>
      </c>
      <c r="T39" s="24">
        <v>66</v>
      </c>
      <c r="U39" s="24">
        <v>66</v>
      </c>
      <c r="V39" s="24">
        <v>66</v>
      </c>
      <c r="W39" s="24">
        <v>66</v>
      </c>
      <c r="X39" s="24">
        <v>0</v>
      </c>
      <c r="Y39" s="24">
        <v>0</v>
      </c>
      <c r="Z39" s="24">
        <v>0</v>
      </c>
      <c r="AA39" s="24">
        <v>0</v>
      </c>
      <c r="AB39" s="24">
        <v>0</v>
      </c>
      <c r="AC39" s="24">
        <v>0</v>
      </c>
      <c r="AD39" s="24">
        <v>0</v>
      </c>
      <c r="AE39" s="24">
        <v>0</v>
      </c>
    </row>
    <row r="40" spans="1:31" s="27" customFormat="1" x14ac:dyDescent="0.35">
      <c r="A40" s="28" t="s">
        <v>131</v>
      </c>
      <c r="B40" s="28" t="s">
        <v>69</v>
      </c>
      <c r="C40" s="24">
        <v>676.60802078246934</v>
      </c>
      <c r="D40" s="24">
        <v>1176.6080207824693</v>
      </c>
      <c r="E40" s="24">
        <v>1176.6080207824693</v>
      </c>
      <c r="F40" s="24">
        <v>1776.6080207824693</v>
      </c>
      <c r="G40" s="24">
        <v>1776.6080207824693</v>
      </c>
      <c r="H40" s="24">
        <v>1876.6080107824694</v>
      </c>
      <c r="I40" s="24">
        <v>2308.0684107824691</v>
      </c>
      <c r="J40" s="24">
        <v>2477.6464109620692</v>
      </c>
      <c r="K40" s="24">
        <v>2477.6464109632893</v>
      </c>
      <c r="L40" s="24">
        <v>2477.646410964529</v>
      </c>
      <c r="M40" s="24">
        <v>2477.6464109657791</v>
      </c>
      <c r="N40" s="24">
        <v>2477.6464109683088</v>
      </c>
      <c r="O40" s="24">
        <v>2477.6464109716894</v>
      </c>
      <c r="P40" s="24">
        <v>2477.6464109826488</v>
      </c>
      <c r="Q40" s="24">
        <v>2477.646411017859</v>
      </c>
      <c r="R40" s="24">
        <v>2477.6464111833689</v>
      </c>
      <c r="S40" s="24">
        <v>4150.7075212766995</v>
      </c>
      <c r="T40" s="24">
        <v>4150.7075212828995</v>
      </c>
      <c r="U40" s="24">
        <v>4150.7075212857699</v>
      </c>
      <c r="V40" s="24">
        <v>4329.4174912894596</v>
      </c>
      <c r="W40" s="24">
        <v>4608.8565612946695</v>
      </c>
      <c r="X40" s="24">
        <v>5427.4394592319686</v>
      </c>
      <c r="Y40" s="24">
        <v>5764.7572065934464</v>
      </c>
      <c r="Z40" s="24">
        <v>5311.8671919742592</v>
      </c>
      <c r="AA40" s="24">
        <v>5552.6856685773455</v>
      </c>
      <c r="AB40" s="24">
        <v>6494.50646865004</v>
      </c>
      <c r="AC40" s="24">
        <v>6494.5064686708793</v>
      </c>
      <c r="AD40" s="24">
        <v>6494.5064686831693</v>
      </c>
      <c r="AE40" s="24">
        <v>7022.3883986985902</v>
      </c>
    </row>
    <row r="41" spans="1:31" s="27" customFormat="1" x14ac:dyDescent="0.35">
      <c r="A41" s="28" t="s">
        <v>131</v>
      </c>
      <c r="B41" s="28" t="s">
        <v>68</v>
      </c>
      <c r="C41" s="24">
        <v>2017.6349983215291</v>
      </c>
      <c r="D41" s="24">
        <v>2827.6199989318811</v>
      </c>
      <c r="E41" s="24">
        <v>2827.6199989318811</v>
      </c>
      <c r="F41" s="24">
        <v>2827.6199989318811</v>
      </c>
      <c r="G41" s="24">
        <v>2827.6199989318811</v>
      </c>
      <c r="H41" s="24">
        <v>2827.6199989318811</v>
      </c>
      <c r="I41" s="24">
        <v>2827.6199989318811</v>
      </c>
      <c r="J41" s="24">
        <v>2827.6199989318811</v>
      </c>
      <c r="K41" s="24">
        <v>2827.6199989318811</v>
      </c>
      <c r="L41" s="24">
        <v>2827.6199989318811</v>
      </c>
      <c r="M41" s="24">
        <v>2827.6199989318811</v>
      </c>
      <c r="N41" s="24">
        <v>2827.6199989318811</v>
      </c>
      <c r="O41" s="24">
        <v>2827.6199989318811</v>
      </c>
      <c r="P41" s="24">
        <v>2827.6199989318811</v>
      </c>
      <c r="Q41" s="24">
        <v>2827.6199989318811</v>
      </c>
      <c r="R41" s="24">
        <v>2706.6199989318807</v>
      </c>
      <c r="S41" s="24">
        <v>2656.6199989318807</v>
      </c>
      <c r="T41" s="24">
        <v>2656.6199989318807</v>
      </c>
      <c r="U41" s="24">
        <v>2656.6199989318807</v>
      </c>
      <c r="V41" s="24">
        <v>2656.6199989318807</v>
      </c>
      <c r="W41" s="24">
        <v>2656.6199989318807</v>
      </c>
      <c r="X41" s="24">
        <v>3701.424970762936</v>
      </c>
      <c r="Y41" s="24">
        <v>3605.7213007629357</v>
      </c>
      <c r="Z41" s="24">
        <v>3404.6213022888155</v>
      </c>
      <c r="AA41" s="24">
        <v>3881.8117721057101</v>
      </c>
      <c r="AB41" s="24">
        <v>5507.8642885794879</v>
      </c>
      <c r="AC41" s="24">
        <v>5397.4642870798807</v>
      </c>
      <c r="AD41" s="24">
        <v>4866.5642855779824</v>
      </c>
      <c r="AE41" s="24">
        <v>5481.8375146030676</v>
      </c>
    </row>
    <row r="42" spans="1:31" s="27" customFormat="1" x14ac:dyDescent="0.35">
      <c r="A42" s="28" t="s">
        <v>131</v>
      </c>
      <c r="B42" s="28" t="s">
        <v>36</v>
      </c>
      <c r="C42" s="24">
        <v>0</v>
      </c>
      <c r="D42" s="24">
        <v>20</v>
      </c>
      <c r="E42" s="24">
        <v>20</v>
      </c>
      <c r="F42" s="24">
        <v>20</v>
      </c>
      <c r="G42" s="24">
        <v>20</v>
      </c>
      <c r="H42" s="24">
        <v>20</v>
      </c>
      <c r="I42" s="24">
        <v>20</v>
      </c>
      <c r="J42" s="24">
        <v>20</v>
      </c>
      <c r="K42" s="24">
        <v>20</v>
      </c>
      <c r="L42" s="24">
        <v>20</v>
      </c>
      <c r="M42" s="24">
        <v>20</v>
      </c>
      <c r="N42" s="24">
        <v>20</v>
      </c>
      <c r="O42" s="24">
        <v>20</v>
      </c>
      <c r="P42" s="24">
        <v>20</v>
      </c>
      <c r="Q42" s="24">
        <v>20</v>
      </c>
      <c r="R42" s="24">
        <v>20</v>
      </c>
      <c r="S42" s="24">
        <v>335.50639999999999</v>
      </c>
      <c r="T42" s="24">
        <v>335.50639999999999</v>
      </c>
      <c r="U42" s="24">
        <v>335.50639999999999</v>
      </c>
      <c r="V42" s="24">
        <v>315.50639999999999</v>
      </c>
      <c r="W42" s="24">
        <v>1020.9286499999999</v>
      </c>
      <c r="X42" s="24">
        <v>1217.2808</v>
      </c>
      <c r="Y42" s="24">
        <v>1217.2808</v>
      </c>
      <c r="Z42" s="24">
        <v>1679.8892000000001</v>
      </c>
      <c r="AA42" s="24">
        <v>1679.8892000000001</v>
      </c>
      <c r="AB42" s="24">
        <v>1679.8892000000001</v>
      </c>
      <c r="AC42" s="24">
        <v>1679.8892000000001</v>
      </c>
      <c r="AD42" s="24">
        <v>1679.8892000000001</v>
      </c>
      <c r="AE42" s="24">
        <v>2021.6992</v>
      </c>
    </row>
    <row r="43" spans="1:31" s="27" customFormat="1" x14ac:dyDescent="0.35">
      <c r="A43" s="28" t="s">
        <v>131</v>
      </c>
      <c r="B43" s="28" t="s">
        <v>73</v>
      </c>
      <c r="C43" s="24">
        <v>570</v>
      </c>
      <c r="D43" s="24">
        <v>570</v>
      </c>
      <c r="E43" s="24">
        <v>570</v>
      </c>
      <c r="F43" s="24">
        <v>570</v>
      </c>
      <c r="G43" s="24">
        <v>570</v>
      </c>
      <c r="H43" s="24">
        <v>570</v>
      </c>
      <c r="I43" s="24">
        <v>570</v>
      </c>
      <c r="J43" s="24">
        <v>570</v>
      </c>
      <c r="K43" s="24">
        <v>570</v>
      </c>
      <c r="L43" s="24">
        <v>570</v>
      </c>
      <c r="M43" s="24">
        <v>570</v>
      </c>
      <c r="N43" s="24">
        <v>570</v>
      </c>
      <c r="O43" s="24">
        <v>570</v>
      </c>
      <c r="P43" s="24">
        <v>570</v>
      </c>
      <c r="Q43" s="24">
        <v>570</v>
      </c>
      <c r="R43" s="24">
        <v>570</v>
      </c>
      <c r="S43" s="24">
        <v>570.00060244877</v>
      </c>
      <c r="T43" s="24">
        <v>570.00060247299996</v>
      </c>
      <c r="U43" s="24">
        <v>570.00060250280001</v>
      </c>
      <c r="V43" s="24">
        <v>570.00060252449998</v>
      </c>
      <c r="W43" s="24">
        <v>614.46457699999996</v>
      </c>
      <c r="X43" s="24">
        <v>949.87778000000003</v>
      </c>
      <c r="Y43" s="24">
        <v>949.87778000000003</v>
      </c>
      <c r="Z43" s="24">
        <v>949.87778000000003</v>
      </c>
      <c r="AA43" s="24">
        <v>1516.0008</v>
      </c>
      <c r="AB43" s="24">
        <v>2664.59</v>
      </c>
      <c r="AC43" s="24">
        <v>2664.59</v>
      </c>
      <c r="AD43" s="24">
        <v>2664.59</v>
      </c>
      <c r="AE43" s="24">
        <v>2664.59</v>
      </c>
    </row>
    <row r="44" spans="1:31" s="27" customFormat="1" x14ac:dyDescent="0.35">
      <c r="A44" s="28" t="s">
        <v>131</v>
      </c>
      <c r="B44" s="28" t="s">
        <v>56</v>
      </c>
      <c r="C44" s="24">
        <v>2.6030000150203643</v>
      </c>
      <c r="D44" s="24">
        <v>3.3170000910758937</v>
      </c>
      <c r="E44" s="24">
        <v>4.0260000228881774</v>
      </c>
      <c r="F44" s="24">
        <v>5.4030001759529078</v>
      </c>
      <c r="G44" s="24">
        <v>7.6770000457763601</v>
      </c>
      <c r="H44" s="24">
        <v>9.8029999732971085</v>
      </c>
      <c r="I44" s="24">
        <v>12.359000444412139</v>
      </c>
      <c r="J44" s="24">
        <v>14.69100010395041</v>
      </c>
      <c r="K44" s="24">
        <v>17.289999723434399</v>
      </c>
      <c r="L44" s="24">
        <v>18.852000474929767</v>
      </c>
      <c r="M44" s="24">
        <v>24.21999907493586</v>
      </c>
      <c r="N44" s="24">
        <v>26.670000553131</v>
      </c>
      <c r="O44" s="24">
        <v>30.57900047302244</v>
      </c>
      <c r="P44" s="24">
        <v>33.136000633239718</v>
      </c>
      <c r="Q44" s="24">
        <v>34.829999446868804</v>
      </c>
      <c r="R44" s="24">
        <v>36.323000669479349</v>
      </c>
      <c r="S44" s="24">
        <v>37.833999156951897</v>
      </c>
      <c r="T44" s="24">
        <v>39.482998371124204</v>
      </c>
      <c r="U44" s="24">
        <v>41.236998558044355</v>
      </c>
      <c r="V44" s="24">
        <v>42.889000892639132</v>
      </c>
      <c r="W44" s="24">
        <v>44.434001445770186</v>
      </c>
      <c r="X44" s="24">
        <v>46.04599905014036</v>
      </c>
      <c r="Y44" s="24">
        <v>47.854001522064159</v>
      </c>
      <c r="Z44" s="24">
        <v>49.667001724243121</v>
      </c>
      <c r="AA44" s="24">
        <v>51.431999206542926</v>
      </c>
      <c r="AB44" s="24">
        <v>53.151998043060289</v>
      </c>
      <c r="AC44" s="24">
        <v>54.833001136779757</v>
      </c>
      <c r="AD44" s="24">
        <v>56.54499816894522</v>
      </c>
      <c r="AE44" s="24">
        <v>58.29699945449827</v>
      </c>
    </row>
    <row r="45" spans="1:31" s="27" customFormat="1" x14ac:dyDescent="0.35">
      <c r="A45" s="31" t="s">
        <v>138</v>
      </c>
      <c r="B45" s="31"/>
      <c r="C45" s="32">
        <v>14479.543014526362</v>
      </c>
      <c r="D45" s="32">
        <v>15789.528015136713</v>
      </c>
      <c r="E45" s="32">
        <v>15789.528015136713</v>
      </c>
      <c r="F45" s="32">
        <v>14191.822937166762</v>
      </c>
      <c r="G45" s="32">
        <v>14191.822937158833</v>
      </c>
      <c r="H45" s="32">
        <v>13409.528323008073</v>
      </c>
      <c r="I45" s="32">
        <v>13762.347253006588</v>
      </c>
      <c r="J45" s="32">
        <v>13231.925253184752</v>
      </c>
      <c r="K45" s="32">
        <v>13102.946113189642</v>
      </c>
      <c r="L45" s="32">
        <v>13102.946113193513</v>
      </c>
      <c r="M45" s="32">
        <v>13102.946113188873</v>
      </c>
      <c r="N45" s="32">
        <v>13102.946113163869</v>
      </c>
      <c r="O45" s="32">
        <v>12810.946113167864</v>
      </c>
      <c r="P45" s="32">
        <v>12693.946113185457</v>
      </c>
      <c r="Q45" s="32">
        <v>12577.508523188688</v>
      </c>
      <c r="R45" s="32">
        <v>11961.115505537611</v>
      </c>
      <c r="S45" s="32">
        <v>13353.248374105064</v>
      </c>
      <c r="T45" s="32">
        <v>13353.248374111265</v>
      </c>
      <c r="U45" s="32">
        <v>13209.848380217652</v>
      </c>
      <c r="V45" s="32">
        <v>13388.558350221341</v>
      </c>
      <c r="W45" s="32">
        <v>13667.997420226551</v>
      </c>
      <c r="X45" s="32">
        <v>14721.385289994905</v>
      </c>
      <c r="Y45" s="32">
        <v>14726.978507356383</v>
      </c>
      <c r="Z45" s="32">
        <v>13575.988494263074</v>
      </c>
      <c r="AA45" s="32">
        <v>13284.497440683055</v>
      </c>
      <c r="AB45" s="32">
        <v>15311.807757229526</v>
      </c>
      <c r="AC45" s="32">
        <v>15201.407755750759</v>
      </c>
      <c r="AD45" s="32">
        <v>15412.278054261153</v>
      </c>
      <c r="AE45" s="32">
        <v>16036.433213301658</v>
      </c>
    </row>
    <row r="46" spans="1:31" s="27" customFormat="1" x14ac:dyDescent="0.35"/>
    <row r="47" spans="1:31" s="27" customFormat="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s="27" customFormat="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s="27" customFormat="1" x14ac:dyDescent="0.35">
      <c r="A49" s="28" t="s">
        <v>132</v>
      </c>
      <c r="B49" s="28" t="s">
        <v>71</v>
      </c>
      <c r="C49" s="24">
        <v>4790</v>
      </c>
      <c r="D49" s="24">
        <v>4790</v>
      </c>
      <c r="E49" s="24">
        <v>4790</v>
      </c>
      <c r="F49" s="24">
        <v>2345.7321773063791</v>
      </c>
      <c r="G49" s="24">
        <v>2345.7321773016897</v>
      </c>
      <c r="H49" s="24">
        <v>2174.0439046986203</v>
      </c>
      <c r="I49" s="24">
        <v>1920.5823898461001</v>
      </c>
      <c r="J49" s="24">
        <v>1920.5823898455501</v>
      </c>
      <c r="K49" s="24">
        <v>1920.5823898712001</v>
      </c>
      <c r="L49" s="24">
        <v>1920.5823898585502</v>
      </c>
      <c r="M49" s="24">
        <v>1920.5823898550602</v>
      </c>
      <c r="N49" s="24">
        <v>1920.5823897545001</v>
      </c>
      <c r="O49" s="24">
        <v>1920.5823898377002</v>
      </c>
      <c r="P49" s="24">
        <v>1920.5823898497001</v>
      </c>
      <c r="Q49" s="24">
        <v>1920.5823898434603</v>
      </c>
      <c r="R49" s="24">
        <v>1920.5823898464303</v>
      </c>
      <c r="S49" s="24">
        <v>1920.5823897494301</v>
      </c>
      <c r="T49" s="24">
        <v>1920.5823898556</v>
      </c>
      <c r="U49" s="24">
        <v>1920.5823898462302</v>
      </c>
      <c r="V49" s="24">
        <v>1920.5823898460601</v>
      </c>
      <c r="W49" s="24">
        <v>1920.5823899423001</v>
      </c>
      <c r="X49" s="24">
        <v>1920.58238986117</v>
      </c>
      <c r="Y49" s="24">
        <v>1920.5823898593601</v>
      </c>
      <c r="Z49" s="24">
        <v>1920.5823898530002</v>
      </c>
      <c r="AA49" s="24">
        <v>1920.5823898474603</v>
      </c>
      <c r="AB49" s="24">
        <v>1920.5823898504</v>
      </c>
      <c r="AC49" s="24">
        <v>805.58238983747003</v>
      </c>
      <c r="AD49" s="24">
        <v>0</v>
      </c>
      <c r="AE49" s="24">
        <v>0</v>
      </c>
    </row>
    <row r="50" spans="1:31" s="27" customFormat="1" x14ac:dyDescent="0.35">
      <c r="A50" s="28" t="s">
        <v>132</v>
      </c>
      <c r="B50" s="28" t="s">
        <v>20</v>
      </c>
      <c r="C50" s="24">
        <v>0</v>
      </c>
      <c r="D50" s="24">
        <v>0</v>
      </c>
      <c r="E50" s="24">
        <v>0</v>
      </c>
      <c r="F50" s="24">
        <v>0</v>
      </c>
      <c r="G50" s="24">
        <v>0</v>
      </c>
      <c r="H50" s="24">
        <v>0</v>
      </c>
      <c r="I50" s="24">
        <v>0</v>
      </c>
      <c r="J50" s="24">
        <v>0</v>
      </c>
      <c r="K50" s="24">
        <v>0</v>
      </c>
      <c r="L50" s="24">
        <v>0</v>
      </c>
      <c r="M50" s="24">
        <v>0</v>
      </c>
      <c r="N50" s="24">
        <v>0</v>
      </c>
      <c r="O50" s="24">
        <v>0</v>
      </c>
      <c r="P50" s="24">
        <v>0</v>
      </c>
      <c r="Q50" s="24">
        <v>0</v>
      </c>
      <c r="R50" s="24">
        <v>0</v>
      </c>
      <c r="S50" s="24">
        <v>0</v>
      </c>
      <c r="T50" s="24">
        <v>0</v>
      </c>
      <c r="U50" s="24">
        <v>0</v>
      </c>
      <c r="V50" s="24">
        <v>0</v>
      </c>
      <c r="W50" s="24">
        <v>0</v>
      </c>
      <c r="X50" s="24">
        <v>0</v>
      </c>
      <c r="Y50" s="24">
        <v>0</v>
      </c>
      <c r="Z50" s="24">
        <v>0</v>
      </c>
      <c r="AA50" s="24">
        <v>0</v>
      </c>
      <c r="AB50" s="24">
        <v>0</v>
      </c>
      <c r="AC50" s="24">
        <v>0</v>
      </c>
      <c r="AD50" s="24">
        <v>0</v>
      </c>
      <c r="AE50" s="24">
        <v>0</v>
      </c>
    </row>
    <row r="51" spans="1:31" s="27" customFormat="1" x14ac:dyDescent="0.35">
      <c r="A51" s="28" t="s">
        <v>132</v>
      </c>
      <c r="B51" s="28" t="s">
        <v>32</v>
      </c>
      <c r="C51" s="24">
        <v>500</v>
      </c>
      <c r="D51" s="24">
        <v>500</v>
      </c>
      <c r="E51" s="24">
        <v>500</v>
      </c>
      <c r="F51" s="24">
        <v>500</v>
      </c>
      <c r="G51" s="24">
        <v>500</v>
      </c>
      <c r="H51" s="24">
        <v>500</v>
      </c>
      <c r="I51" s="24">
        <v>500</v>
      </c>
      <c r="J51" s="24">
        <v>500</v>
      </c>
      <c r="K51" s="24">
        <v>500</v>
      </c>
      <c r="L51" s="24">
        <v>500</v>
      </c>
      <c r="M51" s="24">
        <v>500</v>
      </c>
      <c r="N51" s="24">
        <v>500</v>
      </c>
      <c r="O51" s="24">
        <v>500</v>
      </c>
      <c r="P51" s="24">
        <v>500</v>
      </c>
      <c r="Q51" s="24">
        <v>500</v>
      </c>
      <c r="R51" s="24">
        <v>500</v>
      </c>
      <c r="S51" s="24">
        <v>500</v>
      </c>
      <c r="T51" s="24">
        <v>500</v>
      </c>
      <c r="U51" s="24">
        <v>0</v>
      </c>
      <c r="V51" s="24">
        <v>0</v>
      </c>
      <c r="W51" s="24">
        <v>0</v>
      </c>
      <c r="X51" s="24">
        <v>0</v>
      </c>
      <c r="Y51" s="24">
        <v>0</v>
      </c>
      <c r="Z51" s="24">
        <v>0</v>
      </c>
      <c r="AA51" s="24">
        <v>0</v>
      </c>
      <c r="AB51" s="24">
        <v>0</v>
      </c>
      <c r="AC51" s="24">
        <v>0</v>
      </c>
      <c r="AD51" s="24">
        <v>0</v>
      </c>
      <c r="AE51" s="24">
        <v>0</v>
      </c>
    </row>
    <row r="52" spans="1:31" s="27" customFormat="1" x14ac:dyDescent="0.35">
      <c r="A52" s="28" t="s">
        <v>132</v>
      </c>
      <c r="B52" s="28" t="s">
        <v>66</v>
      </c>
      <c r="C52" s="24">
        <v>1900</v>
      </c>
      <c r="D52" s="24">
        <v>1900</v>
      </c>
      <c r="E52" s="24">
        <v>1900</v>
      </c>
      <c r="F52" s="24">
        <v>1900</v>
      </c>
      <c r="G52" s="24">
        <v>1900</v>
      </c>
      <c r="H52" s="24">
        <v>1900</v>
      </c>
      <c r="I52" s="24">
        <v>1900</v>
      </c>
      <c r="J52" s="24">
        <v>1900</v>
      </c>
      <c r="K52" s="24">
        <v>1900</v>
      </c>
      <c r="L52" s="24">
        <v>1900</v>
      </c>
      <c r="M52" s="24">
        <v>1900</v>
      </c>
      <c r="N52" s="24">
        <v>1900</v>
      </c>
      <c r="O52" s="24">
        <v>1730</v>
      </c>
      <c r="P52" s="24">
        <v>1730</v>
      </c>
      <c r="Q52" s="24">
        <v>1730</v>
      </c>
      <c r="R52" s="24">
        <v>1730</v>
      </c>
      <c r="S52" s="24">
        <v>1730</v>
      </c>
      <c r="T52" s="24">
        <v>1730</v>
      </c>
      <c r="U52" s="24">
        <v>1290</v>
      </c>
      <c r="V52" s="24">
        <v>1290</v>
      </c>
      <c r="W52" s="24">
        <v>1290</v>
      </c>
      <c r="X52" s="24">
        <v>1196</v>
      </c>
      <c r="Y52" s="24">
        <v>1196</v>
      </c>
      <c r="Z52" s="24">
        <v>1196</v>
      </c>
      <c r="AA52" s="24">
        <v>1196</v>
      </c>
      <c r="AB52" s="24">
        <v>1196</v>
      </c>
      <c r="AC52" s="24">
        <v>612</v>
      </c>
      <c r="AD52" s="24">
        <v>612</v>
      </c>
      <c r="AE52" s="24">
        <v>612</v>
      </c>
    </row>
    <row r="53" spans="1:31" s="27" customFormat="1" x14ac:dyDescent="0.35">
      <c r="A53" s="28" t="s">
        <v>132</v>
      </c>
      <c r="B53" s="28" t="s">
        <v>65</v>
      </c>
      <c r="C53" s="24">
        <v>2219</v>
      </c>
      <c r="D53" s="24">
        <v>2219</v>
      </c>
      <c r="E53" s="24">
        <v>2219</v>
      </c>
      <c r="F53" s="24">
        <v>2219</v>
      </c>
      <c r="G53" s="24">
        <v>2219</v>
      </c>
      <c r="H53" s="24">
        <v>2219</v>
      </c>
      <c r="I53" s="24">
        <v>2219</v>
      </c>
      <c r="J53" s="24">
        <v>2219</v>
      </c>
      <c r="K53" s="24">
        <v>2219</v>
      </c>
      <c r="L53" s="24">
        <v>2219</v>
      </c>
      <c r="M53" s="24">
        <v>2219</v>
      </c>
      <c r="N53" s="24">
        <v>2219</v>
      </c>
      <c r="O53" s="24">
        <v>2219</v>
      </c>
      <c r="P53" s="24">
        <v>2219</v>
      </c>
      <c r="Q53" s="24">
        <v>2219</v>
      </c>
      <c r="R53" s="24">
        <v>2219</v>
      </c>
      <c r="S53" s="24">
        <v>2219</v>
      </c>
      <c r="T53" s="24">
        <v>2219</v>
      </c>
      <c r="U53" s="24">
        <v>2219</v>
      </c>
      <c r="V53" s="24">
        <v>2219</v>
      </c>
      <c r="W53" s="24">
        <v>2219</v>
      </c>
      <c r="X53" s="24">
        <v>2219</v>
      </c>
      <c r="Y53" s="24">
        <v>2219</v>
      </c>
      <c r="Z53" s="24">
        <v>2219</v>
      </c>
      <c r="AA53" s="24">
        <v>2219</v>
      </c>
      <c r="AB53" s="24">
        <v>2219</v>
      </c>
      <c r="AC53" s="24">
        <v>2219</v>
      </c>
      <c r="AD53" s="24">
        <v>2219</v>
      </c>
      <c r="AE53" s="24">
        <v>2219</v>
      </c>
    </row>
    <row r="54" spans="1:31" s="27" customFormat="1" x14ac:dyDescent="0.35">
      <c r="A54" s="28" t="s">
        <v>132</v>
      </c>
      <c r="B54" s="28" t="s">
        <v>69</v>
      </c>
      <c r="C54" s="24">
        <v>3434.4399795532199</v>
      </c>
      <c r="D54" s="24">
        <v>4322.199974060055</v>
      </c>
      <c r="E54" s="24">
        <v>4322.199974060055</v>
      </c>
      <c r="F54" s="24">
        <v>4322.199974060055</v>
      </c>
      <c r="G54" s="24">
        <v>4322.199974060055</v>
      </c>
      <c r="H54" s="24">
        <v>4322.199974060055</v>
      </c>
      <c r="I54" s="24">
        <v>4322.199974060055</v>
      </c>
      <c r="J54" s="24">
        <v>4322.199974060055</v>
      </c>
      <c r="K54" s="24">
        <v>4322.199974060055</v>
      </c>
      <c r="L54" s="24">
        <v>4322.199974060055</v>
      </c>
      <c r="M54" s="24">
        <v>4322.199974060055</v>
      </c>
      <c r="N54" s="24">
        <v>4322.199974060055</v>
      </c>
      <c r="O54" s="24">
        <v>4269.699974060055</v>
      </c>
      <c r="P54" s="24">
        <v>4269.699974060055</v>
      </c>
      <c r="Q54" s="24">
        <v>4269.699974060055</v>
      </c>
      <c r="R54" s="24">
        <v>4269.699974060055</v>
      </c>
      <c r="S54" s="24">
        <v>4202.4999771118128</v>
      </c>
      <c r="T54" s="24">
        <v>3782.4999771118128</v>
      </c>
      <c r="U54" s="24">
        <v>3590.4999771118128</v>
      </c>
      <c r="V54" s="24">
        <v>3585.0454816894489</v>
      </c>
      <c r="W54" s="24">
        <v>3585.0454816894489</v>
      </c>
      <c r="X54" s="24">
        <v>3667.0764824523885</v>
      </c>
      <c r="Y54" s="24">
        <v>3865.6695454006303</v>
      </c>
      <c r="Z54" s="24">
        <v>3553.6695454006303</v>
      </c>
      <c r="AA54" s="24">
        <v>3728.3158704544117</v>
      </c>
      <c r="AB54" s="24">
        <v>3728.5428382784016</v>
      </c>
      <c r="AC54" s="24">
        <v>5881.2958759964422</v>
      </c>
      <c r="AD54" s="24">
        <v>7205.7305980273413</v>
      </c>
      <c r="AE54" s="24">
        <v>6893.005170914972</v>
      </c>
    </row>
    <row r="55" spans="1:31" s="27" customFormat="1" x14ac:dyDescent="0.35">
      <c r="A55" s="28" t="s">
        <v>132</v>
      </c>
      <c r="B55" s="28" t="s">
        <v>68</v>
      </c>
      <c r="C55" s="24">
        <v>1098.972995758056</v>
      </c>
      <c r="D55" s="24">
        <v>1098.972995758056</v>
      </c>
      <c r="E55" s="24">
        <v>1098.972995758056</v>
      </c>
      <c r="F55" s="24">
        <v>1098.972995758056</v>
      </c>
      <c r="G55" s="24">
        <v>1098.972995758056</v>
      </c>
      <c r="H55" s="24">
        <v>1098.972995758056</v>
      </c>
      <c r="I55" s="24">
        <v>1098.972995758056</v>
      </c>
      <c r="J55" s="24">
        <v>1098.972995758056</v>
      </c>
      <c r="K55" s="24">
        <v>1098.972995758056</v>
      </c>
      <c r="L55" s="24">
        <v>1098.972995758056</v>
      </c>
      <c r="M55" s="24">
        <v>1098.972995758056</v>
      </c>
      <c r="N55" s="24">
        <v>1098.972995758056</v>
      </c>
      <c r="O55" s="24">
        <v>1098.972995758056</v>
      </c>
      <c r="P55" s="24">
        <v>1098.972995758056</v>
      </c>
      <c r="Q55" s="24">
        <v>1098.972995758056</v>
      </c>
      <c r="R55" s="24">
        <v>1098.972995758056</v>
      </c>
      <c r="S55" s="24">
        <v>1098.972995758056</v>
      </c>
      <c r="T55" s="24">
        <v>1098.972995758056</v>
      </c>
      <c r="U55" s="24">
        <v>1098.972995758056</v>
      </c>
      <c r="V55" s="24">
        <v>1098.972995758056</v>
      </c>
      <c r="W55" s="24">
        <v>1098.972995758056</v>
      </c>
      <c r="X55" s="24">
        <v>1098.972995758056</v>
      </c>
      <c r="Y55" s="24">
        <v>1098.972995758056</v>
      </c>
      <c r="Z55" s="24">
        <v>991.45299911499001</v>
      </c>
      <c r="AA55" s="24">
        <v>960.34999847412087</v>
      </c>
      <c r="AB55" s="24">
        <v>960.35015063269088</v>
      </c>
      <c r="AC55" s="24">
        <v>1340.350129989351</v>
      </c>
      <c r="AD55" s="24">
        <v>1888.450000728682</v>
      </c>
      <c r="AE55" s="24">
        <v>1930.0461399999999</v>
      </c>
    </row>
    <row r="56" spans="1:31" s="27" customFormat="1" x14ac:dyDescent="0.35">
      <c r="A56" s="28" t="s">
        <v>132</v>
      </c>
      <c r="B56" s="28" t="s">
        <v>36</v>
      </c>
      <c r="C56" s="24">
        <v>55.329999923705998</v>
      </c>
      <c r="D56" s="24">
        <v>375.329999923706</v>
      </c>
      <c r="E56" s="24">
        <v>375.329999923706</v>
      </c>
      <c r="F56" s="24">
        <v>375.329999923706</v>
      </c>
      <c r="G56" s="24">
        <v>375.329999923706</v>
      </c>
      <c r="H56" s="24">
        <v>375.329999923706</v>
      </c>
      <c r="I56" s="24">
        <v>375.329999923706</v>
      </c>
      <c r="J56" s="24">
        <v>375.329999923706</v>
      </c>
      <c r="K56" s="24">
        <v>375.329999923706</v>
      </c>
      <c r="L56" s="24">
        <v>375.329999923706</v>
      </c>
      <c r="M56" s="24">
        <v>375.329999923706</v>
      </c>
      <c r="N56" s="24">
        <v>375.329999923706</v>
      </c>
      <c r="O56" s="24">
        <v>320</v>
      </c>
      <c r="P56" s="24">
        <v>320</v>
      </c>
      <c r="Q56" s="24">
        <v>320</v>
      </c>
      <c r="R56" s="24">
        <v>320</v>
      </c>
      <c r="S56" s="24">
        <v>320</v>
      </c>
      <c r="T56" s="24">
        <v>320</v>
      </c>
      <c r="U56" s="24">
        <v>320.00074092455998</v>
      </c>
      <c r="V56" s="24">
        <v>320.00074107165</v>
      </c>
      <c r="W56" s="24">
        <v>742.38607999999999</v>
      </c>
      <c r="X56" s="24">
        <v>442.38607999999999</v>
      </c>
      <c r="Y56" s="24">
        <v>453.56454000000002</v>
      </c>
      <c r="Z56" s="24">
        <v>841.07556</v>
      </c>
      <c r="AA56" s="24">
        <v>841.07556</v>
      </c>
      <c r="AB56" s="24">
        <v>841.07556</v>
      </c>
      <c r="AC56" s="24">
        <v>841.07556</v>
      </c>
      <c r="AD56" s="24">
        <v>1565.1854000000001</v>
      </c>
      <c r="AE56" s="24">
        <v>1565.1854000000001</v>
      </c>
    </row>
    <row r="57" spans="1:31" s="27" customFormat="1" x14ac:dyDescent="0.35">
      <c r="A57" s="28" t="s">
        <v>132</v>
      </c>
      <c r="B57" s="28" t="s">
        <v>73</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130.26633999999899</v>
      </c>
      <c r="V57" s="24">
        <v>130.26633999999899</v>
      </c>
      <c r="W57" s="24">
        <v>130.26633999999899</v>
      </c>
      <c r="X57" s="24">
        <v>130.26633999999899</v>
      </c>
      <c r="Y57" s="24">
        <v>130.26633999999899</v>
      </c>
      <c r="Z57" s="24">
        <v>130.26633999999899</v>
      </c>
      <c r="AA57" s="24">
        <v>236.22884999999999</v>
      </c>
      <c r="AB57" s="24">
        <v>236.22884999999999</v>
      </c>
      <c r="AC57" s="24">
        <v>576.77965999999901</v>
      </c>
      <c r="AD57" s="24">
        <v>943.22235000000001</v>
      </c>
      <c r="AE57" s="24">
        <v>943.22235000000001</v>
      </c>
    </row>
    <row r="58" spans="1:31" s="27" customFormat="1" x14ac:dyDescent="0.35">
      <c r="A58" s="28" t="s">
        <v>132</v>
      </c>
      <c r="B58" s="28" t="s">
        <v>56</v>
      </c>
      <c r="C58" s="24">
        <v>3.730999946594233</v>
      </c>
      <c r="D58" s="24">
        <v>5.3370000422000805</v>
      </c>
      <c r="E58" s="24">
        <v>6.5620000958442661</v>
      </c>
      <c r="F58" s="24">
        <v>8.8679997920989955</v>
      </c>
      <c r="G58" s="24">
        <v>11.99400031566614</v>
      </c>
      <c r="H58" s="24">
        <v>15.010999917983911</v>
      </c>
      <c r="I58" s="24">
        <v>18.664000272750819</v>
      </c>
      <c r="J58" s="24">
        <v>22.177000880241362</v>
      </c>
      <c r="K58" s="24">
        <v>26.300000429153378</v>
      </c>
      <c r="L58" s="24">
        <v>28.99999904632562</v>
      </c>
      <c r="M58" s="24">
        <v>38.306999206542869</v>
      </c>
      <c r="N58" s="24">
        <v>44.082001686096135</v>
      </c>
      <c r="O58" s="24">
        <v>52.344999551773057</v>
      </c>
      <c r="P58" s="24">
        <v>57.273001432418774</v>
      </c>
      <c r="Q58" s="24">
        <v>60.753001213073674</v>
      </c>
      <c r="R58" s="24">
        <v>63.832001686096142</v>
      </c>
      <c r="S58" s="24">
        <v>66.790998935699449</v>
      </c>
      <c r="T58" s="24">
        <v>69.882997035980154</v>
      </c>
      <c r="U58" s="24">
        <v>73.295000076293931</v>
      </c>
      <c r="V58" s="24">
        <v>76.875997543334947</v>
      </c>
      <c r="W58" s="24">
        <v>80.486003398895207</v>
      </c>
      <c r="X58" s="24">
        <v>84.222002506256047</v>
      </c>
      <c r="Y58" s="24">
        <v>88.148998260498033</v>
      </c>
      <c r="Z58" s="24">
        <v>92.059997081756535</v>
      </c>
      <c r="AA58" s="24">
        <v>95.945003509521428</v>
      </c>
      <c r="AB58" s="24">
        <v>99.820002079009967</v>
      </c>
      <c r="AC58" s="24">
        <v>103.66399621963494</v>
      </c>
      <c r="AD58" s="24">
        <v>107.5989999771115</v>
      </c>
      <c r="AE58" s="24">
        <v>111.65700006484921</v>
      </c>
    </row>
    <row r="59" spans="1:31" s="27" customFormat="1" x14ac:dyDescent="0.35">
      <c r="A59" s="31" t="s">
        <v>138</v>
      </c>
      <c r="B59" s="31"/>
      <c r="C59" s="32">
        <v>13942.412975311276</v>
      </c>
      <c r="D59" s="32">
        <v>14830.172969818112</v>
      </c>
      <c r="E59" s="32">
        <v>14830.172969818112</v>
      </c>
      <c r="F59" s="32">
        <v>12385.905147124491</v>
      </c>
      <c r="G59" s="32">
        <v>12385.905147119802</v>
      </c>
      <c r="H59" s="32">
        <v>12214.216874516733</v>
      </c>
      <c r="I59" s="32">
        <v>11960.755359664212</v>
      </c>
      <c r="J59" s="32">
        <v>11960.755359663661</v>
      </c>
      <c r="K59" s="32">
        <v>11960.755359689312</v>
      </c>
      <c r="L59" s="32">
        <v>11960.755359676663</v>
      </c>
      <c r="M59" s="32">
        <v>11960.755359673172</v>
      </c>
      <c r="N59" s="32">
        <v>11960.755359572611</v>
      </c>
      <c r="O59" s="32">
        <v>11738.255359655812</v>
      </c>
      <c r="P59" s="32">
        <v>11738.255359667812</v>
      </c>
      <c r="Q59" s="32">
        <v>11738.255359661573</v>
      </c>
      <c r="R59" s="32">
        <v>11738.255359664541</v>
      </c>
      <c r="S59" s="32">
        <v>11671.0553626193</v>
      </c>
      <c r="T59" s="32">
        <v>11251.05536272547</v>
      </c>
      <c r="U59" s="32">
        <v>10119.055362716099</v>
      </c>
      <c r="V59" s="32">
        <v>10113.600867293566</v>
      </c>
      <c r="W59" s="32">
        <v>10113.600867389807</v>
      </c>
      <c r="X59" s="32">
        <v>10101.631868071614</v>
      </c>
      <c r="Y59" s="32">
        <v>10300.224931018047</v>
      </c>
      <c r="Z59" s="32">
        <v>9880.7049343686194</v>
      </c>
      <c r="AA59" s="32">
        <v>10024.248258775993</v>
      </c>
      <c r="AB59" s="32">
        <v>10024.475378761492</v>
      </c>
      <c r="AC59" s="32">
        <v>10858.228395823262</v>
      </c>
      <c r="AD59" s="32">
        <v>11925.180598756024</v>
      </c>
      <c r="AE59" s="32">
        <v>11654.051310914972</v>
      </c>
    </row>
    <row r="60" spans="1:31" s="27" customFormat="1" x14ac:dyDescent="0.35"/>
    <row r="61" spans="1:31" s="27" customFormat="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s="27" customFormat="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s="27" customFormat="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s="27" customFormat="1" x14ac:dyDescent="0.35">
      <c r="A64" s="28" t="s">
        <v>133</v>
      </c>
      <c r="B64" s="28" t="s">
        <v>20</v>
      </c>
      <c r="C64" s="24">
        <v>709</v>
      </c>
      <c r="D64" s="24">
        <v>709</v>
      </c>
      <c r="E64" s="24">
        <v>529</v>
      </c>
      <c r="F64" s="24">
        <v>529</v>
      </c>
      <c r="G64" s="24">
        <v>529</v>
      </c>
      <c r="H64" s="24">
        <v>529</v>
      </c>
      <c r="I64" s="24">
        <v>529</v>
      </c>
      <c r="J64" s="24">
        <v>529</v>
      </c>
      <c r="K64" s="24">
        <v>529</v>
      </c>
      <c r="L64" s="24">
        <v>529</v>
      </c>
      <c r="M64" s="24">
        <v>529</v>
      </c>
      <c r="N64" s="24">
        <v>529</v>
      </c>
      <c r="O64" s="24">
        <v>529</v>
      </c>
      <c r="P64" s="24">
        <v>529</v>
      </c>
      <c r="Q64" s="24">
        <v>529</v>
      </c>
      <c r="R64" s="24">
        <v>529</v>
      </c>
      <c r="S64" s="24">
        <v>0</v>
      </c>
      <c r="T64" s="24">
        <v>0</v>
      </c>
      <c r="U64" s="24">
        <v>0</v>
      </c>
      <c r="V64" s="24">
        <v>0</v>
      </c>
      <c r="W64" s="24">
        <v>0</v>
      </c>
      <c r="X64" s="24">
        <v>0</v>
      </c>
      <c r="Y64" s="24">
        <v>0</v>
      </c>
      <c r="Z64" s="24">
        <v>0</v>
      </c>
      <c r="AA64" s="24">
        <v>0</v>
      </c>
      <c r="AB64" s="24">
        <v>0</v>
      </c>
      <c r="AC64" s="24">
        <v>0</v>
      </c>
      <c r="AD64" s="24">
        <v>0</v>
      </c>
      <c r="AE64" s="24">
        <v>0</v>
      </c>
    </row>
    <row r="65" spans="1:31" s="27" customFormat="1" x14ac:dyDescent="0.35">
      <c r="A65" s="28" t="s">
        <v>133</v>
      </c>
      <c r="B65" s="28" t="s">
        <v>32</v>
      </c>
      <c r="C65" s="24">
        <v>800</v>
      </c>
      <c r="D65" s="24">
        <v>800</v>
      </c>
      <c r="E65" s="24">
        <v>800</v>
      </c>
      <c r="F65" s="24">
        <v>800</v>
      </c>
      <c r="G65" s="24">
        <v>800</v>
      </c>
      <c r="H65" s="24">
        <v>800</v>
      </c>
      <c r="I65" s="24">
        <v>800</v>
      </c>
      <c r="J65" s="24">
        <v>800</v>
      </c>
      <c r="K65" s="24">
        <v>800</v>
      </c>
      <c r="L65" s="24">
        <v>800</v>
      </c>
      <c r="M65" s="24">
        <v>800</v>
      </c>
      <c r="N65" s="24">
        <v>800</v>
      </c>
      <c r="O65" s="24">
        <v>800</v>
      </c>
      <c r="P65" s="24">
        <v>800</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s="27" customFormat="1" x14ac:dyDescent="0.35">
      <c r="A66" s="28" t="s">
        <v>133</v>
      </c>
      <c r="B66" s="28" t="s">
        <v>66</v>
      </c>
      <c r="C66" s="24">
        <v>1437.1399917602528</v>
      </c>
      <c r="D66" s="24">
        <v>1437.1399917602528</v>
      </c>
      <c r="E66" s="24">
        <v>1437.1399917602528</v>
      </c>
      <c r="F66" s="24">
        <v>1437.1399917602528</v>
      </c>
      <c r="G66" s="24">
        <v>1437.1399917602528</v>
      </c>
      <c r="H66" s="24">
        <v>1437.1399917602528</v>
      </c>
      <c r="I66" s="24">
        <v>1437.1399917602528</v>
      </c>
      <c r="J66" s="24">
        <v>1437.1399917602528</v>
      </c>
      <c r="K66" s="24">
        <v>1437.1399917602528</v>
      </c>
      <c r="L66" s="24">
        <v>1054.639991760253</v>
      </c>
      <c r="M66" s="24">
        <v>1054.639991760253</v>
      </c>
      <c r="N66" s="24">
        <v>785.29999542236283</v>
      </c>
      <c r="O66" s="24">
        <v>785.29999542236283</v>
      </c>
      <c r="P66" s="24">
        <v>785.29999542236283</v>
      </c>
      <c r="Q66" s="24">
        <v>705.29999542236283</v>
      </c>
      <c r="R66" s="24">
        <v>705.29999542236283</v>
      </c>
      <c r="S66" s="24">
        <v>705.29999542236283</v>
      </c>
      <c r="T66" s="24">
        <v>705.29999542236283</v>
      </c>
      <c r="U66" s="24">
        <v>705.29999542236283</v>
      </c>
      <c r="V66" s="24">
        <v>705.29999542236283</v>
      </c>
      <c r="W66" s="24">
        <v>705.29999542236283</v>
      </c>
      <c r="X66" s="24">
        <v>705.29999542236283</v>
      </c>
      <c r="Y66" s="24">
        <v>705.29999542236283</v>
      </c>
      <c r="Z66" s="24">
        <v>388.03176542236287</v>
      </c>
      <c r="AA66" s="24">
        <v>388.03176542236287</v>
      </c>
      <c r="AB66" s="24">
        <v>388.03176542236287</v>
      </c>
      <c r="AC66" s="24">
        <v>388.03176542236287</v>
      </c>
      <c r="AD66" s="24">
        <v>473.94655542236285</v>
      </c>
      <c r="AE66" s="24">
        <v>473.94655542236285</v>
      </c>
    </row>
    <row r="67" spans="1:31" s="27" customFormat="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s="27" customFormat="1" x14ac:dyDescent="0.35">
      <c r="A68" s="28" t="s">
        <v>133</v>
      </c>
      <c r="B68" s="28" t="s">
        <v>69</v>
      </c>
      <c r="C68" s="24">
        <v>2053.3100090026815</v>
      </c>
      <c r="D68" s="24">
        <v>2349.7100105285604</v>
      </c>
      <c r="E68" s="24">
        <v>2349.7100105285604</v>
      </c>
      <c r="F68" s="24">
        <v>2349.7100105285604</v>
      </c>
      <c r="G68" s="24">
        <v>2349.7100105285604</v>
      </c>
      <c r="H68" s="24">
        <v>2349.7100105285604</v>
      </c>
      <c r="I68" s="24">
        <v>2316.7100105285604</v>
      </c>
      <c r="J68" s="24">
        <v>2316.7100105285604</v>
      </c>
      <c r="K68" s="24">
        <v>2225.9600105285604</v>
      </c>
      <c r="L68" s="24">
        <v>2113.9600105285604</v>
      </c>
      <c r="M68" s="24">
        <v>2113.9600105285604</v>
      </c>
      <c r="N68" s="24">
        <v>2113.9600105285604</v>
      </c>
      <c r="O68" s="24">
        <v>2015.2600135803182</v>
      </c>
      <c r="P68" s="24">
        <v>2015.2600135803182</v>
      </c>
      <c r="Q68" s="24">
        <v>1793.3600120544393</v>
      </c>
      <c r="R68" s="24">
        <v>1608.5600090026824</v>
      </c>
      <c r="S68" s="24">
        <v>2246.2323290026816</v>
      </c>
      <c r="T68" s="24">
        <v>2863.0552390026824</v>
      </c>
      <c r="U68" s="24">
        <v>3085.2895482397425</v>
      </c>
      <c r="V68" s="24">
        <v>3197.2650543463424</v>
      </c>
      <c r="W68" s="24">
        <v>3197.2650543667123</v>
      </c>
      <c r="X68" s="24">
        <v>3298.601554386702</v>
      </c>
      <c r="Y68" s="24">
        <v>3084.7417162156507</v>
      </c>
      <c r="Z68" s="24">
        <v>3084.7423971505909</v>
      </c>
      <c r="AA68" s="24">
        <v>2741.5423926283447</v>
      </c>
      <c r="AB68" s="24">
        <v>3135.1319780182753</v>
      </c>
      <c r="AC68" s="24">
        <v>3135.1319781400853</v>
      </c>
      <c r="AD68" s="24">
        <v>3135.132129201696</v>
      </c>
      <c r="AE68" s="24">
        <v>3335.1323292632023</v>
      </c>
    </row>
    <row r="69" spans="1:31" s="27" customFormat="1" x14ac:dyDescent="0.35">
      <c r="A69" s="28" t="s">
        <v>133</v>
      </c>
      <c r="B69" s="28" t="s">
        <v>68</v>
      </c>
      <c r="C69" s="24">
        <v>353</v>
      </c>
      <c r="D69" s="24">
        <v>432.19999694824207</v>
      </c>
      <c r="E69" s="24">
        <v>432.19999694824207</v>
      </c>
      <c r="F69" s="24">
        <v>432.19999694824207</v>
      </c>
      <c r="G69" s="24">
        <v>432.19999694824207</v>
      </c>
      <c r="H69" s="24">
        <v>432.19999694824207</v>
      </c>
      <c r="I69" s="24">
        <v>432.19999694824207</v>
      </c>
      <c r="J69" s="24">
        <v>432.19999694824207</v>
      </c>
      <c r="K69" s="24">
        <v>432.19999694824207</v>
      </c>
      <c r="L69" s="24">
        <v>432.19999694824207</v>
      </c>
      <c r="M69" s="24">
        <v>432.19999694824207</v>
      </c>
      <c r="N69" s="24">
        <v>432.19999694824207</v>
      </c>
      <c r="O69" s="24">
        <v>432.19999694824207</v>
      </c>
      <c r="P69" s="24">
        <v>432.19999694824207</v>
      </c>
      <c r="Q69" s="24">
        <v>432.19999694824207</v>
      </c>
      <c r="R69" s="24">
        <v>432.19999694824207</v>
      </c>
      <c r="S69" s="24">
        <v>432.19999694824207</v>
      </c>
      <c r="T69" s="24">
        <v>432.19999694824207</v>
      </c>
      <c r="U69" s="24">
        <v>432.19999694824207</v>
      </c>
      <c r="V69" s="24">
        <v>432.20015094438207</v>
      </c>
      <c r="W69" s="24">
        <v>432.20015097154209</v>
      </c>
      <c r="X69" s="24">
        <v>505.15849595808209</v>
      </c>
      <c r="Y69" s="24">
        <v>726.32293694824216</v>
      </c>
      <c r="Z69" s="24">
        <v>616.32293694824216</v>
      </c>
      <c r="AA69" s="24">
        <v>708.29245694824203</v>
      </c>
      <c r="AB69" s="24">
        <v>708.29245694824203</v>
      </c>
      <c r="AC69" s="24">
        <v>1194.755536948242</v>
      </c>
      <c r="AD69" s="24">
        <v>1418.1087369482423</v>
      </c>
      <c r="AE69" s="24">
        <v>1310.1087369482423</v>
      </c>
    </row>
    <row r="70" spans="1:31" s="27" customFormat="1" x14ac:dyDescent="0.35">
      <c r="A70" s="28" t="s">
        <v>133</v>
      </c>
      <c r="B70" s="28" t="s">
        <v>36</v>
      </c>
      <c r="C70" s="24">
        <v>205</v>
      </c>
      <c r="D70" s="24">
        <v>205</v>
      </c>
      <c r="E70" s="24">
        <v>205</v>
      </c>
      <c r="F70" s="24">
        <v>205</v>
      </c>
      <c r="G70" s="24">
        <v>205</v>
      </c>
      <c r="H70" s="24">
        <v>205</v>
      </c>
      <c r="I70" s="24">
        <v>205</v>
      </c>
      <c r="J70" s="24">
        <v>205</v>
      </c>
      <c r="K70" s="24">
        <v>205</v>
      </c>
      <c r="L70" s="24">
        <v>175</v>
      </c>
      <c r="M70" s="24">
        <v>175</v>
      </c>
      <c r="N70" s="24">
        <v>175</v>
      </c>
      <c r="O70" s="24">
        <v>175</v>
      </c>
      <c r="P70" s="24">
        <v>150</v>
      </c>
      <c r="Q70" s="24">
        <v>150</v>
      </c>
      <c r="R70" s="24">
        <v>150</v>
      </c>
      <c r="S70" s="24">
        <v>150</v>
      </c>
      <c r="T70" s="24">
        <v>150</v>
      </c>
      <c r="U70" s="24">
        <v>357.99778999999899</v>
      </c>
      <c r="V70" s="24">
        <v>357.99778999999899</v>
      </c>
      <c r="W70" s="24">
        <v>746.08849999999995</v>
      </c>
      <c r="X70" s="24">
        <v>746.08849999999995</v>
      </c>
      <c r="Y70" s="24">
        <v>755.84789999999998</v>
      </c>
      <c r="Z70" s="24">
        <v>1043.3654999999999</v>
      </c>
      <c r="AA70" s="24">
        <v>1043.3654999999999</v>
      </c>
      <c r="AB70" s="24">
        <v>1043.3654999999999</v>
      </c>
      <c r="AC70" s="24">
        <v>1043.3654999999999</v>
      </c>
      <c r="AD70" s="24">
        <v>1043.3654999999999</v>
      </c>
      <c r="AE70" s="24">
        <v>1043.3654999999999</v>
      </c>
    </row>
    <row r="71" spans="1:31" s="27" customFormat="1" x14ac:dyDescent="0.35">
      <c r="A71" s="28" t="s">
        <v>133</v>
      </c>
      <c r="B71" s="28" t="s">
        <v>73</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c r="AB71" s="24">
        <v>0</v>
      </c>
      <c r="AC71" s="24">
        <v>0</v>
      </c>
      <c r="AD71" s="24">
        <v>0</v>
      </c>
      <c r="AE71" s="24">
        <v>0</v>
      </c>
    </row>
    <row r="72" spans="1:31" s="27" customFormat="1" x14ac:dyDescent="0.35">
      <c r="A72" s="28" t="s">
        <v>133</v>
      </c>
      <c r="B72" s="28" t="s">
        <v>56</v>
      </c>
      <c r="C72" s="24">
        <v>3.3319998979568428</v>
      </c>
      <c r="D72" s="24">
        <v>5.7880000472068707</v>
      </c>
      <c r="E72" s="24">
        <v>7.3300001621246249</v>
      </c>
      <c r="F72" s="24">
        <v>9.0219997763633728</v>
      </c>
      <c r="G72" s="24">
        <v>10.891999840736368</v>
      </c>
      <c r="H72" s="24">
        <v>13.30499988794317</v>
      </c>
      <c r="I72" s="24">
        <v>15.80500018596643</v>
      </c>
      <c r="J72" s="24">
        <v>18.292000055313078</v>
      </c>
      <c r="K72" s="24">
        <v>20.64899909496302</v>
      </c>
      <c r="L72" s="24">
        <v>22.004999399185081</v>
      </c>
      <c r="M72" s="24">
        <v>23.441000103950451</v>
      </c>
      <c r="N72" s="24">
        <v>24.951000094413729</v>
      </c>
      <c r="O72" s="24">
        <v>26.615000486373798</v>
      </c>
      <c r="P72" s="24">
        <v>28.315000057220409</v>
      </c>
      <c r="Q72" s="24">
        <v>29.831000804901041</v>
      </c>
      <c r="R72" s="24">
        <v>31.334999322891168</v>
      </c>
      <c r="S72" s="24">
        <v>32.86299991607666</v>
      </c>
      <c r="T72" s="24">
        <v>34.454999208450289</v>
      </c>
      <c r="U72" s="24">
        <v>36.142000198364173</v>
      </c>
      <c r="V72" s="24">
        <v>37.889001607894848</v>
      </c>
      <c r="W72" s="24">
        <v>39.683999538421531</v>
      </c>
      <c r="X72" s="24">
        <v>41.551000356674159</v>
      </c>
      <c r="Y72" s="24">
        <v>43.510999441146822</v>
      </c>
      <c r="Z72" s="24">
        <v>45.537000656127844</v>
      </c>
      <c r="AA72" s="24">
        <v>47.622999429702681</v>
      </c>
      <c r="AB72" s="24">
        <v>49.772001743316615</v>
      </c>
      <c r="AC72" s="24">
        <v>51.990000486373852</v>
      </c>
      <c r="AD72" s="24">
        <v>54.295001029968198</v>
      </c>
      <c r="AE72" s="24">
        <v>56.69299912452697</v>
      </c>
    </row>
    <row r="73" spans="1:31" s="27" customFormat="1" x14ac:dyDescent="0.35">
      <c r="A73" s="31" t="s">
        <v>138</v>
      </c>
      <c r="B73" s="31"/>
      <c r="C73" s="32">
        <v>5352.450000762934</v>
      </c>
      <c r="D73" s="32">
        <v>5728.0499992370551</v>
      </c>
      <c r="E73" s="32">
        <v>5548.0499992370551</v>
      </c>
      <c r="F73" s="32">
        <v>5548.0499992370551</v>
      </c>
      <c r="G73" s="32">
        <v>5548.0499992370551</v>
      </c>
      <c r="H73" s="32">
        <v>5548.0499992370551</v>
      </c>
      <c r="I73" s="32">
        <v>5515.0499992370551</v>
      </c>
      <c r="J73" s="32">
        <v>5515.0499992370551</v>
      </c>
      <c r="K73" s="32">
        <v>5424.2999992370551</v>
      </c>
      <c r="L73" s="32">
        <v>4929.7999992370551</v>
      </c>
      <c r="M73" s="32">
        <v>4929.7999992370551</v>
      </c>
      <c r="N73" s="32">
        <v>4660.4600028991654</v>
      </c>
      <c r="O73" s="32">
        <v>4561.7600059509232</v>
      </c>
      <c r="P73" s="32">
        <v>4561.7600059509232</v>
      </c>
      <c r="Q73" s="32">
        <v>3459.8600044250443</v>
      </c>
      <c r="R73" s="32">
        <v>3275.0600013732874</v>
      </c>
      <c r="S73" s="32">
        <v>3383.7323213732866</v>
      </c>
      <c r="T73" s="32">
        <v>4000.5552313732874</v>
      </c>
      <c r="U73" s="32">
        <v>4222.7895406103471</v>
      </c>
      <c r="V73" s="32">
        <v>4334.7652007130873</v>
      </c>
      <c r="W73" s="32">
        <v>4334.7652007606175</v>
      </c>
      <c r="X73" s="32">
        <v>4509.0600457671471</v>
      </c>
      <c r="Y73" s="32">
        <v>4516.3646485862555</v>
      </c>
      <c r="Z73" s="32">
        <v>4089.0970995211956</v>
      </c>
      <c r="AA73" s="32">
        <v>3837.8666149989494</v>
      </c>
      <c r="AB73" s="32">
        <v>4231.4562003888805</v>
      </c>
      <c r="AC73" s="32">
        <v>4717.9192805106904</v>
      </c>
      <c r="AD73" s="32">
        <v>5027.187421572301</v>
      </c>
      <c r="AE73" s="32">
        <v>5119.1876216338078</v>
      </c>
    </row>
    <row r="74" spans="1:31" s="27" customFormat="1" x14ac:dyDescent="0.35"/>
    <row r="75" spans="1:31" s="27" customFormat="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s="27" customFormat="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s="27" customFormat="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s="27" customFormat="1" x14ac:dyDescent="0.35">
      <c r="A78" s="28" t="s">
        <v>134</v>
      </c>
      <c r="B78" s="28" t="s">
        <v>20</v>
      </c>
      <c r="C78" s="24">
        <v>208</v>
      </c>
      <c r="D78" s="24">
        <v>208</v>
      </c>
      <c r="E78" s="24">
        <v>208</v>
      </c>
      <c r="F78" s="24">
        <v>208</v>
      </c>
      <c r="G78" s="24">
        <v>208</v>
      </c>
      <c r="H78" s="24">
        <v>208</v>
      </c>
      <c r="I78" s="24">
        <v>208</v>
      </c>
      <c r="J78" s="24">
        <v>208</v>
      </c>
      <c r="K78" s="24">
        <v>208</v>
      </c>
      <c r="L78" s="24">
        <v>208</v>
      </c>
      <c r="M78" s="24">
        <v>208</v>
      </c>
      <c r="N78" s="24">
        <v>208</v>
      </c>
      <c r="O78" s="24">
        <v>208</v>
      </c>
      <c r="P78" s="24">
        <v>208</v>
      </c>
      <c r="Q78" s="24">
        <v>208</v>
      </c>
      <c r="R78" s="24">
        <v>208</v>
      </c>
      <c r="S78" s="24">
        <v>208</v>
      </c>
      <c r="T78" s="24">
        <v>208</v>
      </c>
      <c r="U78" s="24">
        <v>208</v>
      </c>
      <c r="V78" s="24">
        <v>208</v>
      </c>
      <c r="W78" s="24">
        <v>208</v>
      </c>
      <c r="X78" s="24">
        <v>208</v>
      </c>
      <c r="Y78" s="24">
        <v>208</v>
      </c>
      <c r="Z78" s="24">
        <v>208</v>
      </c>
      <c r="AA78" s="24">
        <v>208</v>
      </c>
      <c r="AB78" s="24">
        <v>208</v>
      </c>
      <c r="AC78" s="24">
        <v>208</v>
      </c>
      <c r="AD78" s="24">
        <v>208</v>
      </c>
      <c r="AE78" s="24">
        <v>208</v>
      </c>
    </row>
    <row r="79" spans="1:31" s="27" customFormat="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s="27" customFormat="1" x14ac:dyDescent="0.35">
      <c r="A80" s="28" t="s">
        <v>134</v>
      </c>
      <c r="B80" s="28" t="s">
        <v>66</v>
      </c>
      <c r="C80" s="24">
        <v>178</v>
      </c>
      <c r="D80" s="24">
        <v>178</v>
      </c>
      <c r="E80" s="24">
        <v>178</v>
      </c>
      <c r="F80" s="24">
        <v>178</v>
      </c>
      <c r="G80" s="24">
        <v>178</v>
      </c>
      <c r="H80" s="24">
        <v>178</v>
      </c>
      <c r="I80" s="24">
        <v>178</v>
      </c>
      <c r="J80" s="24">
        <v>178</v>
      </c>
      <c r="K80" s="24">
        <v>178</v>
      </c>
      <c r="L80" s="24">
        <v>178</v>
      </c>
      <c r="M80" s="24">
        <v>178</v>
      </c>
      <c r="N80" s="24">
        <v>178</v>
      </c>
      <c r="O80" s="24">
        <v>178</v>
      </c>
      <c r="P80" s="24">
        <v>178</v>
      </c>
      <c r="Q80" s="24">
        <v>178</v>
      </c>
      <c r="R80" s="24">
        <v>178</v>
      </c>
      <c r="S80" s="24">
        <v>178</v>
      </c>
      <c r="T80" s="24">
        <v>178</v>
      </c>
      <c r="U80" s="24">
        <v>178</v>
      </c>
      <c r="V80" s="24">
        <v>58</v>
      </c>
      <c r="W80" s="24">
        <v>58</v>
      </c>
      <c r="X80" s="24">
        <v>58</v>
      </c>
      <c r="Y80" s="24">
        <v>58</v>
      </c>
      <c r="Z80" s="24">
        <v>58</v>
      </c>
      <c r="AA80" s="24">
        <v>58</v>
      </c>
      <c r="AB80" s="24">
        <v>58</v>
      </c>
      <c r="AC80" s="24">
        <v>58</v>
      </c>
      <c r="AD80" s="24">
        <v>58</v>
      </c>
      <c r="AE80" s="24">
        <v>58</v>
      </c>
    </row>
    <row r="81" spans="1:35" s="27" customFormat="1" x14ac:dyDescent="0.35">
      <c r="A81" s="28" t="s">
        <v>134</v>
      </c>
      <c r="B81" s="28" t="s">
        <v>65</v>
      </c>
      <c r="C81" s="24">
        <v>2408.8999938964839</v>
      </c>
      <c r="D81" s="24">
        <v>2408.8999938964839</v>
      </c>
      <c r="E81" s="24">
        <v>2408.8999938964839</v>
      </c>
      <c r="F81" s="24">
        <v>2408.8999938964839</v>
      </c>
      <c r="G81" s="24">
        <v>2408.8999938964839</v>
      </c>
      <c r="H81" s="24">
        <v>2408.8999938964839</v>
      </c>
      <c r="I81" s="24">
        <v>2658.8999938964839</v>
      </c>
      <c r="J81" s="24">
        <v>2658.8999938964839</v>
      </c>
      <c r="K81" s="24">
        <v>2658.8999938964839</v>
      </c>
      <c r="L81" s="24">
        <v>2658.8999938964839</v>
      </c>
      <c r="M81" s="24">
        <v>2658.8999938964839</v>
      </c>
      <c r="N81" s="24">
        <v>2658.8999938964839</v>
      </c>
      <c r="O81" s="24">
        <v>2658.8999938964839</v>
      </c>
      <c r="P81" s="24">
        <v>2658.8999938964839</v>
      </c>
      <c r="Q81" s="24">
        <v>2658.8999938964839</v>
      </c>
      <c r="R81" s="24">
        <v>2658.8999938964839</v>
      </c>
      <c r="S81" s="24">
        <v>2658.8999938964839</v>
      </c>
      <c r="T81" s="24">
        <v>2658.8999938964839</v>
      </c>
      <c r="U81" s="24">
        <v>2658.8999938964839</v>
      </c>
      <c r="V81" s="24">
        <v>2658.8999938964839</v>
      </c>
      <c r="W81" s="24">
        <v>2658.8999938964839</v>
      </c>
      <c r="X81" s="24">
        <v>2658.8999938964839</v>
      </c>
      <c r="Y81" s="24">
        <v>2658.8999938964839</v>
      </c>
      <c r="Z81" s="24">
        <v>2658.8999938964839</v>
      </c>
      <c r="AA81" s="24">
        <v>2658.8999938964839</v>
      </c>
      <c r="AB81" s="24">
        <v>2658.8999938964839</v>
      </c>
      <c r="AC81" s="24">
        <v>2658.8999938964839</v>
      </c>
      <c r="AD81" s="24">
        <v>2658.8999938964839</v>
      </c>
      <c r="AE81" s="24">
        <v>2658.8999938964839</v>
      </c>
    </row>
    <row r="82" spans="1:35" s="27" customFormat="1" x14ac:dyDescent="0.35">
      <c r="A82" s="28" t="s">
        <v>134</v>
      </c>
      <c r="B82" s="28" t="s">
        <v>69</v>
      </c>
      <c r="C82" s="24">
        <v>567.74999237060501</v>
      </c>
      <c r="D82" s="24">
        <v>567.74999237060501</v>
      </c>
      <c r="E82" s="24">
        <v>709.40563837060495</v>
      </c>
      <c r="F82" s="24">
        <v>850.79798137060504</v>
      </c>
      <c r="G82" s="24">
        <v>987.95350270026495</v>
      </c>
      <c r="H82" s="24">
        <v>1125.1089327874708</v>
      </c>
      <c r="I82" s="24">
        <v>1262.2645828382852</v>
      </c>
      <c r="J82" s="24">
        <v>1399.420002861895</v>
      </c>
      <c r="K82" s="24">
        <v>1536.5754428719601</v>
      </c>
      <c r="L82" s="24">
        <v>1673.7310828990851</v>
      </c>
      <c r="M82" s="24">
        <v>1815.3868929253349</v>
      </c>
      <c r="N82" s="24">
        <v>1952.54232297207</v>
      </c>
      <c r="O82" s="24">
        <v>2089.697953188564</v>
      </c>
      <c r="P82" s="24">
        <v>2226.8534035293601</v>
      </c>
      <c r="Q82" s="24">
        <v>2364.0087936363052</v>
      </c>
      <c r="R82" s="24">
        <v>2501.1645372593548</v>
      </c>
      <c r="S82" s="24">
        <v>2641.7623365545651</v>
      </c>
      <c r="T82" s="24">
        <v>2784.3300766498451</v>
      </c>
      <c r="U82" s="24">
        <v>2930.1656467039552</v>
      </c>
      <c r="V82" s="24">
        <v>3076.921976737955</v>
      </c>
      <c r="W82" s="24">
        <v>3076.9219767407653</v>
      </c>
      <c r="X82" s="24">
        <v>3076.921976745215</v>
      </c>
      <c r="Y82" s="24">
        <v>3076.9219767474951</v>
      </c>
      <c r="Z82" s="24">
        <v>2928.5219828529112</v>
      </c>
      <c r="AA82" s="24">
        <v>2928.5219828559411</v>
      </c>
      <c r="AB82" s="24">
        <v>2928.5219828596814</v>
      </c>
      <c r="AC82" s="24">
        <v>2928.5219828653612</v>
      </c>
      <c r="AD82" s="24">
        <v>2928.5219828729264</v>
      </c>
      <c r="AE82" s="24">
        <v>2928.5219828809313</v>
      </c>
    </row>
    <row r="83" spans="1:35" s="27" customFormat="1" x14ac:dyDescent="0.35">
      <c r="A83" s="28" t="s">
        <v>134</v>
      </c>
      <c r="B83" s="28" t="s">
        <v>68</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c r="AB83" s="24">
        <v>0</v>
      </c>
      <c r="AC83" s="24">
        <v>0</v>
      </c>
      <c r="AD83" s="24">
        <v>0</v>
      </c>
      <c r="AE83" s="24">
        <v>0</v>
      </c>
    </row>
    <row r="84" spans="1:35" s="27" customFormat="1" x14ac:dyDescent="0.35">
      <c r="A84" s="28" t="s">
        <v>134</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c r="AB84" s="24">
        <v>0</v>
      </c>
      <c r="AC84" s="24">
        <v>0</v>
      </c>
      <c r="AD84" s="24">
        <v>0</v>
      </c>
      <c r="AE84" s="24">
        <v>0</v>
      </c>
    </row>
    <row r="85" spans="1:35" s="27" customFormat="1" x14ac:dyDescent="0.35">
      <c r="A85" s="28" t="s">
        <v>134</v>
      </c>
      <c r="B85" s="28" t="s">
        <v>73</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1.5290718899999989E-3</v>
      </c>
      <c r="T85" s="24">
        <v>9.8592687108000003</v>
      </c>
      <c r="U85" s="24">
        <v>37.327505653999999</v>
      </c>
      <c r="V85" s="24">
        <v>37.327505676199998</v>
      </c>
      <c r="W85" s="24">
        <v>37.327505720999994</v>
      </c>
      <c r="X85" s="24">
        <v>37.327505753799997</v>
      </c>
      <c r="Y85" s="24">
        <v>37.327505765399998</v>
      </c>
      <c r="Z85" s="24">
        <v>37.327505774399995</v>
      </c>
      <c r="AA85" s="24">
        <v>37.327505793199997</v>
      </c>
      <c r="AB85" s="24">
        <v>37.3275058093</v>
      </c>
      <c r="AC85" s="24">
        <v>37.327505827799996</v>
      </c>
      <c r="AD85" s="24">
        <v>46.009969879800003</v>
      </c>
      <c r="AE85" s="24">
        <v>46.009969896400001</v>
      </c>
      <c r="AF85" s="12"/>
      <c r="AG85" s="12"/>
      <c r="AH85" s="12"/>
      <c r="AI85" s="12"/>
    </row>
    <row r="86" spans="1:35" s="27" customFormat="1" x14ac:dyDescent="0.35">
      <c r="A86" s="28" t="s">
        <v>134</v>
      </c>
      <c r="B86" s="28" t="s">
        <v>56</v>
      </c>
      <c r="C86" s="24">
        <v>0.43999999016523272</v>
      </c>
      <c r="D86" s="24">
        <v>0.55599999427795399</v>
      </c>
      <c r="E86" s="24">
        <v>0.66599997878074546</v>
      </c>
      <c r="F86" s="24">
        <v>0.89899998158216399</v>
      </c>
      <c r="G86" s="24">
        <v>1.1869999766349781</v>
      </c>
      <c r="H86" s="24">
        <v>1.5390000194311091</v>
      </c>
      <c r="I86" s="24">
        <v>1.937000006437295</v>
      </c>
      <c r="J86" s="24">
        <v>2.2729999721050209</v>
      </c>
      <c r="K86" s="24">
        <v>2.6570000350475249</v>
      </c>
      <c r="L86" s="24">
        <v>2.8810000717639852</v>
      </c>
      <c r="M86" s="24">
        <v>3.6420001089572818</v>
      </c>
      <c r="N86" s="24">
        <v>3.9700000584125439</v>
      </c>
      <c r="O86" s="24">
        <v>4.4960002303123456</v>
      </c>
      <c r="P86" s="24">
        <v>4.8490000963210989</v>
      </c>
      <c r="Q86" s="24">
        <v>5.0529999136924735</v>
      </c>
      <c r="R86" s="24">
        <v>5.2179998755454955</v>
      </c>
      <c r="S86" s="24">
        <v>5.3690001368522609</v>
      </c>
      <c r="T86" s="24">
        <v>5.5219997763633675</v>
      </c>
      <c r="U86" s="24">
        <v>5.6949998736381451</v>
      </c>
      <c r="V86" s="24">
        <v>5.8749999403953517</v>
      </c>
      <c r="W86" s="24">
        <v>6.0489999055862418</v>
      </c>
      <c r="X86" s="24">
        <v>6.224999785423269</v>
      </c>
      <c r="Y86" s="24">
        <v>6.4070001244544894</v>
      </c>
      <c r="Z86" s="24">
        <v>6.5810001492500261</v>
      </c>
      <c r="AA86" s="24">
        <v>6.7449998855590767</v>
      </c>
      <c r="AB86" s="24">
        <v>6.899999797344206</v>
      </c>
      <c r="AC86" s="24">
        <v>7.0519999265670759</v>
      </c>
      <c r="AD86" s="24">
        <v>7.2050001621246249</v>
      </c>
      <c r="AE86" s="24">
        <v>7.3599997758865356</v>
      </c>
      <c r="AF86" s="12"/>
      <c r="AG86" s="12"/>
      <c r="AH86" s="12"/>
      <c r="AI86" s="12"/>
    </row>
    <row r="87" spans="1:35" s="27" customFormat="1" x14ac:dyDescent="0.35">
      <c r="A87" s="31" t="s">
        <v>138</v>
      </c>
      <c r="B87" s="31"/>
      <c r="C87" s="32">
        <v>3362.6499862670889</v>
      </c>
      <c r="D87" s="32">
        <v>3362.6499862670889</v>
      </c>
      <c r="E87" s="32">
        <v>3504.3056322670891</v>
      </c>
      <c r="F87" s="32">
        <v>3645.6979752670891</v>
      </c>
      <c r="G87" s="32">
        <v>3782.8534965967488</v>
      </c>
      <c r="H87" s="32">
        <v>3920.008926683955</v>
      </c>
      <c r="I87" s="32">
        <v>4307.1645767347691</v>
      </c>
      <c r="J87" s="32">
        <v>4444.3199967583787</v>
      </c>
      <c r="K87" s="32">
        <v>4581.4754367684436</v>
      </c>
      <c r="L87" s="32">
        <v>4718.6310767955692</v>
      </c>
      <c r="M87" s="32">
        <v>4860.2868868218193</v>
      </c>
      <c r="N87" s="32">
        <v>4997.4423168685535</v>
      </c>
      <c r="O87" s="32">
        <v>5134.597947085048</v>
      </c>
      <c r="P87" s="32">
        <v>5271.753397425844</v>
      </c>
      <c r="Q87" s="32">
        <v>5408.9087875327896</v>
      </c>
      <c r="R87" s="32">
        <v>5546.0645311558383</v>
      </c>
      <c r="S87" s="32">
        <v>5686.6623304510485</v>
      </c>
      <c r="T87" s="32">
        <v>5829.2300705463294</v>
      </c>
      <c r="U87" s="32">
        <v>5975.0656406004391</v>
      </c>
      <c r="V87" s="32">
        <v>6001.8219706344389</v>
      </c>
      <c r="W87" s="32">
        <v>6001.8219706372493</v>
      </c>
      <c r="X87" s="32">
        <v>6001.8219706416985</v>
      </c>
      <c r="Y87" s="32">
        <v>6001.8219706439795</v>
      </c>
      <c r="Z87" s="32">
        <v>5853.4219767493951</v>
      </c>
      <c r="AA87" s="32">
        <v>5853.4219767524246</v>
      </c>
      <c r="AB87" s="32">
        <v>5853.4219767561653</v>
      </c>
      <c r="AC87" s="32">
        <v>5853.4219767618451</v>
      </c>
      <c r="AD87" s="32">
        <v>5853.4219767694103</v>
      </c>
      <c r="AE87" s="32">
        <v>5853.4219767774157</v>
      </c>
      <c r="AF87" s="12"/>
      <c r="AG87" s="12"/>
      <c r="AH87" s="12"/>
      <c r="AI87" s="12"/>
    </row>
    <row r="88" spans="1:35" s="27" customFormat="1" collapsed="1" x14ac:dyDescent="0.3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c r="AB88" s="12"/>
      <c r="AC88" s="12"/>
      <c r="AD88" s="12"/>
      <c r="AE88" s="12"/>
      <c r="AF88" s="12"/>
      <c r="AG88" s="12"/>
      <c r="AH88" s="12"/>
      <c r="AI88" s="12"/>
    </row>
    <row r="89" spans="1:35" s="27" customFormat="1" x14ac:dyDescent="0.3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c r="AB89" s="12"/>
      <c r="AC89" s="12"/>
      <c r="AD89" s="12"/>
      <c r="AE89" s="12"/>
      <c r="AF89" s="12"/>
      <c r="AG89" s="12"/>
      <c r="AH89" s="12"/>
      <c r="AI89" s="12"/>
    </row>
    <row r="90" spans="1:35" s="27" customFormat="1" x14ac:dyDescent="0.35">
      <c r="A90" s="17" t="s">
        <v>135</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c r="AB90" s="12"/>
      <c r="AC90" s="12"/>
      <c r="AD90" s="12"/>
      <c r="AE90" s="12"/>
      <c r="AF90" s="12"/>
      <c r="AG90" s="12"/>
      <c r="AH90" s="12"/>
      <c r="AI90" s="12"/>
    </row>
    <row r="91" spans="1:35" s="27" customFormat="1" x14ac:dyDescent="0.35">
      <c r="A91" s="18" t="s">
        <v>128</v>
      </c>
      <c r="B91" s="18" t="s">
        <v>129</v>
      </c>
      <c r="C91" s="18" t="s">
        <v>80</v>
      </c>
      <c r="D91" s="18" t="s">
        <v>89</v>
      </c>
      <c r="E91" s="18" t="s">
        <v>90</v>
      </c>
      <c r="F91" s="18" t="s">
        <v>91</v>
      </c>
      <c r="G91" s="18" t="s">
        <v>92</v>
      </c>
      <c r="H91" s="18" t="s">
        <v>93</v>
      </c>
      <c r="I91" s="18" t="s">
        <v>94</v>
      </c>
      <c r="J91" s="18" t="s">
        <v>95</v>
      </c>
      <c r="K91" s="18" t="s">
        <v>96</v>
      </c>
      <c r="L91" s="18" t="s">
        <v>97</v>
      </c>
      <c r="M91" s="18" t="s">
        <v>98</v>
      </c>
      <c r="N91" s="18" t="s">
        <v>99</v>
      </c>
      <c r="O91" s="18" t="s">
        <v>100</v>
      </c>
      <c r="P91" s="18" t="s">
        <v>101</v>
      </c>
      <c r="Q91" s="18" t="s">
        <v>102</v>
      </c>
      <c r="R91" s="18" t="s">
        <v>103</v>
      </c>
      <c r="S91" s="18" t="s">
        <v>104</v>
      </c>
      <c r="T91" s="18" t="s">
        <v>105</v>
      </c>
      <c r="U91" s="18" t="s">
        <v>106</v>
      </c>
      <c r="V91" s="18" t="s">
        <v>107</v>
      </c>
      <c r="W91" s="18" t="s">
        <v>108</v>
      </c>
      <c r="X91" s="18" t="s">
        <v>109</v>
      </c>
      <c r="Y91" s="18" t="s">
        <v>110</v>
      </c>
      <c r="Z91" s="18" t="s">
        <v>111</v>
      </c>
      <c r="AA91" s="18" t="s">
        <v>112</v>
      </c>
      <c r="AB91" s="18" t="s">
        <v>113</v>
      </c>
      <c r="AC91" s="18" t="s">
        <v>114</v>
      </c>
      <c r="AD91" s="18" t="s">
        <v>115</v>
      </c>
      <c r="AE91" s="18" t="s">
        <v>116</v>
      </c>
      <c r="AF91" s="12"/>
      <c r="AG91" s="12"/>
      <c r="AH91" s="12"/>
      <c r="AI91" s="12"/>
    </row>
    <row r="92" spans="1:35" s="27" customFormat="1" x14ac:dyDescent="0.35">
      <c r="A92" s="28" t="s">
        <v>40</v>
      </c>
      <c r="B92" s="28" t="s">
        <v>70</v>
      </c>
      <c r="C92" s="24">
        <v>260.329999923706</v>
      </c>
      <c r="D92" s="24">
        <v>600.32999992370605</v>
      </c>
      <c r="E92" s="24">
        <v>600.32999992370605</v>
      </c>
      <c r="F92" s="24">
        <v>600.32999992370605</v>
      </c>
      <c r="G92" s="24">
        <v>600.32999992370605</v>
      </c>
      <c r="H92" s="24">
        <v>600.32999992370605</v>
      </c>
      <c r="I92" s="24">
        <v>600.32999992370605</v>
      </c>
      <c r="J92" s="24">
        <v>600.32999992370605</v>
      </c>
      <c r="K92" s="24">
        <v>600.32999992370605</v>
      </c>
      <c r="L92" s="24">
        <v>570.32999992370605</v>
      </c>
      <c r="M92" s="24">
        <v>570.32999992370605</v>
      </c>
      <c r="N92" s="24">
        <v>570.32999992370605</v>
      </c>
      <c r="O92" s="24">
        <v>515</v>
      </c>
      <c r="P92" s="24">
        <v>490</v>
      </c>
      <c r="Q92" s="24">
        <v>490</v>
      </c>
      <c r="R92" s="24">
        <v>490</v>
      </c>
      <c r="S92" s="24">
        <v>805.50639999999999</v>
      </c>
      <c r="T92" s="24">
        <v>805.50639999999999</v>
      </c>
      <c r="U92" s="24">
        <v>1013.5049309245589</v>
      </c>
      <c r="V92" s="24">
        <v>993.50493107164903</v>
      </c>
      <c r="W92" s="24">
        <v>2509.4034066931199</v>
      </c>
      <c r="X92" s="24">
        <v>2405.7555567566401</v>
      </c>
      <c r="Y92" s="24">
        <v>2516.8743599999998</v>
      </c>
      <c r="Z92" s="24">
        <v>3875.4627399999999</v>
      </c>
      <c r="AA92" s="24">
        <v>3972.6944599999997</v>
      </c>
      <c r="AB92" s="24">
        <v>3991.2927799999998</v>
      </c>
      <c r="AC92" s="24">
        <v>3991.2927799999998</v>
      </c>
      <c r="AD92" s="24">
        <v>4715.4026199999998</v>
      </c>
      <c r="AE92" s="24">
        <v>5057.2126200000002</v>
      </c>
      <c r="AF92" s="12"/>
      <c r="AG92" s="12"/>
      <c r="AH92" s="12"/>
      <c r="AI92" s="12"/>
    </row>
    <row r="93" spans="1:35" collapsed="1" x14ac:dyDescent="0.35">
      <c r="A93" s="28" t="s">
        <v>40</v>
      </c>
      <c r="B93" s="28" t="s">
        <v>72</v>
      </c>
      <c r="C93" s="24">
        <v>1330</v>
      </c>
      <c r="D93" s="24">
        <v>1330</v>
      </c>
      <c r="E93" s="24">
        <v>1330</v>
      </c>
      <c r="F93" s="24">
        <v>1330</v>
      </c>
      <c r="G93" s="24">
        <v>3370</v>
      </c>
      <c r="H93" s="24">
        <v>3370</v>
      </c>
      <c r="I93" s="24">
        <v>3370</v>
      </c>
      <c r="J93" s="24">
        <v>3370</v>
      </c>
      <c r="K93" s="24">
        <v>5370</v>
      </c>
      <c r="L93" s="24">
        <v>5370</v>
      </c>
      <c r="M93" s="24">
        <v>5370</v>
      </c>
      <c r="N93" s="24">
        <v>5370</v>
      </c>
      <c r="O93" s="24">
        <v>5370</v>
      </c>
      <c r="P93" s="24">
        <v>5370</v>
      </c>
      <c r="Q93" s="24">
        <v>5370</v>
      </c>
      <c r="R93" s="24">
        <v>5370</v>
      </c>
      <c r="S93" s="24">
        <v>5370.0021315206604</v>
      </c>
      <c r="T93" s="24">
        <v>5379.8598711838004</v>
      </c>
      <c r="U93" s="24">
        <v>5537.5944481567985</v>
      </c>
      <c r="V93" s="24">
        <v>5537.5943482006996</v>
      </c>
      <c r="W93" s="24">
        <v>5582.0584227209993</v>
      </c>
      <c r="X93" s="24">
        <v>5917.4716257537993</v>
      </c>
      <c r="Y93" s="24">
        <v>5917.471625765399</v>
      </c>
      <c r="Z93" s="24">
        <v>5917.4717313359497</v>
      </c>
      <c r="AA93" s="24">
        <v>6589.5572863761199</v>
      </c>
      <c r="AB93" s="24">
        <v>7738.146486738251</v>
      </c>
      <c r="AC93" s="24">
        <v>8078.6972967905294</v>
      </c>
      <c r="AD93" s="24">
        <v>8453.8224509188203</v>
      </c>
      <c r="AE93" s="24">
        <v>8453.8224509481515</v>
      </c>
    </row>
    <row r="94" spans="1:35" x14ac:dyDescent="0.35">
      <c r="A94" s="28" t="s">
        <v>40</v>
      </c>
      <c r="B94" s="28" t="s">
        <v>76</v>
      </c>
      <c r="C94" s="24">
        <v>16.663999937474706</v>
      </c>
      <c r="D94" s="24">
        <v>23.784000307321524</v>
      </c>
      <c r="E94" s="24">
        <v>29.264000087976427</v>
      </c>
      <c r="F94" s="24">
        <v>39.575999312102766</v>
      </c>
      <c r="G94" s="24">
        <v>51.967000901698917</v>
      </c>
      <c r="H94" s="24">
        <v>65.293000504374191</v>
      </c>
      <c r="I94" s="24">
        <v>79.860000461339666</v>
      </c>
      <c r="J94" s="24">
        <v>94.305999964475447</v>
      </c>
      <c r="K94" s="24">
        <v>109.74100050330138</v>
      </c>
      <c r="L94" s="24">
        <v>119.14800074696512</v>
      </c>
      <c r="M94" s="24">
        <v>146.6789977848527</v>
      </c>
      <c r="N94" s="24">
        <v>164.37900176644305</v>
      </c>
      <c r="O94" s="24">
        <v>187.38500016927702</v>
      </c>
      <c r="P94" s="24">
        <v>202.9000056982039</v>
      </c>
      <c r="Q94" s="24">
        <v>213.63299745321248</v>
      </c>
      <c r="R94" s="24">
        <v>223.14900249242763</v>
      </c>
      <c r="S94" s="24">
        <v>232.42299431562418</v>
      </c>
      <c r="T94" s="24">
        <v>242.16899555921535</v>
      </c>
      <c r="U94" s="24">
        <v>252.81699961423854</v>
      </c>
      <c r="V94" s="24">
        <v>263.66700142621983</v>
      </c>
      <c r="W94" s="24">
        <v>274.3820015192029</v>
      </c>
      <c r="X94" s="24">
        <v>285.46600162982918</v>
      </c>
      <c r="Y94" s="24">
        <v>297.33799725770905</v>
      </c>
      <c r="Z94" s="24">
        <v>309.26300269365231</v>
      </c>
      <c r="AA94" s="24">
        <v>321.06400418281459</v>
      </c>
      <c r="AB94" s="24">
        <v>332.77100151777177</v>
      </c>
      <c r="AC94" s="24">
        <v>344.3949958086003</v>
      </c>
      <c r="AD94" s="24">
        <v>356.26100277900639</v>
      </c>
      <c r="AE94" s="24">
        <v>368.47900235652781</v>
      </c>
    </row>
    <row r="95" spans="1:35" collapsed="1" x14ac:dyDescent="0.35"/>
    <row r="96" spans="1:35" x14ac:dyDescent="0.35">
      <c r="A96" s="18" t="s">
        <v>128</v>
      </c>
      <c r="B96" s="18" t="s">
        <v>129</v>
      </c>
      <c r="C96" s="18" t="s">
        <v>80</v>
      </c>
      <c r="D96" s="18" t="s">
        <v>89</v>
      </c>
      <c r="E96" s="18" t="s">
        <v>90</v>
      </c>
      <c r="F96" s="18" t="s">
        <v>91</v>
      </c>
      <c r="G96" s="18" t="s">
        <v>92</v>
      </c>
      <c r="H96" s="18" t="s">
        <v>93</v>
      </c>
      <c r="I96" s="18" t="s">
        <v>94</v>
      </c>
      <c r="J96" s="18" t="s">
        <v>95</v>
      </c>
      <c r="K96" s="18" t="s">
        <v>96</v>
      </c>
      <c r="L96" s="18" t="s">
        <v>97</v>
      </c>
      <c r="M96" s="18" t="s">
        <v>98</v>
      </c>
      <c r="N96" s="18" t="s">
        <v>99</v>
      </c>
      <c r="O96" s="18" t="s">
        <v>100</v>
      </c>
      <c r="P96" s="18" t="s">
        <v>101</v>
      </c>
      <c r="Q96" s="18" t="s">
        <v>102</v>
      </c>
      <c r="R96" s="18" t="s">
        <v>103</v>
      </c>
      <c r="S96" s="18" t="s">
        <v>104</v>
      </c>
      <c r="T96" s="18" t="s">
        <v>105</v>
      </c>
      <c r="U96" s="18" t="s">
        <v>106</v>
      </c>
      <c r="V96" s="18" t="s">
        <v>107</v>
      </c>
      <c r="W96" s="18" t="s">
        <v>108</v>
      </c>
      <c r="X96" s="18" t="s">
        <v>109</v>
      </c>
      <c r="Y96" s="18" t="s">
        <v>110</v>
      </c>
      <c r="Z96" s="18" t="s">
        <v>111</v>
      </c>
      <c r="AA96" s="18" t="s">
        <v>112</v>
      </c>
      <c r="AB96" s="18" t="s">
        <v>113</v>
      </c>
      <c r="AC96" s="18" t="s">
        <v>114</v>
      </c>
      <c r="AD96" s="18" t="s">
        <v>115</v>
      </c>
      <c r="AE96" s="18" t="s">
        <v>116</v>
      </c>
    </row>
    <row r="97" spans="1:31" x14ac:dyDescent="0.35">
      <c r="A97" s="28" t="s">
        <v>130</v>
      </c>
      <c r="B97" s="28" t="s">
        <v>70</v>
      </c>
      <c r="C97" s="24">
        <v>0</v>
      </c>
      <c r="D97" s="24">
        <v>0</v>
      </c>
      <c r="E97" s="24">
        <v>0</v>
      </c>
      <c r="F97" s="24">
        <v>0</v>
      </c>
      <c r="G97" s="24">
        <v>0</v>
      </c>
      <c r="H97" s="24">
        <v>0</v>
      </c>
      <c r="I97" s="24">
        <v>0</v>
      </c>
      <c r="J97" s="24">
        <v>0</v>
      </c>
      <c r="K97" s="24">
        <v>0</v>
      </c>
      <c r="L97" s="24">
        <v>0</v>
      </c>
      <c r="M97" s="24">
        <v>0</v>
      </c>
      <c r="N97" s="24">
        <v>0</v>
      </c>
      <c r="O97" s="24">
        <v>0</v>
      </c>
      <c r="P97" s="24">
        <v>0</v>
      </c>
      <c r="Q97" s="24">
        <v>0</v>
      </c>
      <c r="R97" s="24">
        <v>0</v>
      </c>
      <c r="S97" s="24">
        <v>0</v>
      </c>
      <c r="T97" s="24">
        <v>0</v>
      </c>
      <c r="U97" s="24">
        <v>0</v>
      </c>
      <c r="V97" s="24">
        <v>0</v>
      </c>
      <c r="W97" s="24">
        <v>1.7669311999999999E-4</v>
      </c>
      <c r="X97" s="24">
        <v>1.7675663999999999E-4</v>
      </c>
      <c r="Y97" s="24">
        <v>90.181119999999893</v>
      </c>
      <c r="Z97" s="24">
        <v>311.13247999999999</v>
      </c>
      <c r="AA97" s="24">
        <v>408.36419999999998</v>
      </c>
      <c r="AB97" s="24">
        <v>426.96251999999998</v>
      </c>
      <c r="AC97" s="24">
        <v>426.96251999999998</v>
      </c>
      <c r="AD97" s="24">
        <v>426.96251999999998</v>
      </c>
      <c r="AE97" s="24">
        <v>426.96251999999998</v>
      </c>
    </row>
    <row r="98" spans="1:31" x14ac:dyDescent="0.35">
      <c r="A98" s="28" t="s">
        <v>130</v>
      </c>
      <c r="B98" s="28" t="s">
        <v>72</v>
      </c>
      <c r="C98" s="24">
        <v>840</v>
      </c>
      <c r="D98" s="24">
        <v>840</v>
      </c>
      <c r="E98" s="24">
        <v>840</v>
      </c>
      <c r="F98" s="24">
        <v>840</v>
      </c>
      <c r="G98" s="24">
        <v>2880</v>
      </c>
      <c r="H98" s="24">
        <v>2880</v>
      </c>
      <c r="I98" s="24">
        <v>2880</v>
      </c>
      <c r="J98" s="24">
        <v>2880</v>
      </c>
      <c r="K98" s="24">
        <v>4880</v>
      </c>
      <c r="L98" s="24">
        <v>4880</v>
      </c>
      <c r="M98" s="24">
        <v>4880</v>
      </c>
      <c r="N98" s="24">
        <v>4880</v>
      </c>
      <c r="O98" s="24">
        <v>4880</v>
      </c>
      <c r="P98" s="24">
        <v>4880</v>
      </c>
      <c r="Q98" s="24">
        <v>4880</v>
      </c>
      <c r="R98" s="24">
        <v>4880</v>
      </c>
      <c r="S98" s="24">
        <v>4880</v>
      </c>
      <c r="T98" s="24">
        <v>4880</v>
      </c>
      <c r="U98" s="24">
        <v>4880</v>
      </c>
      <c r="V98" s="24">
        <v>4879.9998999999998</v>
      </c>
      <c r="W98" s="24">
        <v>4880</v>
      </c>
      <c r="X98" s="24">
        <v>4880</v>
      </c>
      <c r="Y98" s="24">
        <v>4880</v>
      </c>
      <c r="Z98" s="24">
        <v>4880.0001055615503</v>
      </c>
      <c r="AA98" s="24">
        <v>4880.0001305829201</v>
      </c>
      <c r="AB98" s="24">
        <v>4880.0001309289501</v>
      </c>
      <c r="AC98" s="24">
        <v>4880.0001309627296</v>
      </c>
      <c r="AD98" s="24">
        <v>4880.0001310390198</v>
      </c>
      <c r="AE98" s="24">
        <v>4880.00013105175</v>
      </c>
    </row>
    <row r="99" spans="1:31" x14ac:dyDescent="0.35">
      <c r="A99" s="28" t="s">
        <v>130</v>
      </c>
      <c r="B99" s="28" t="s">
        <v>76</v>
      </c>
      <c r="C99" s="24">
        <v>6.5580000877380309</v>
      </c>
      <c r="D99" s="24">
        <v>8.7860001325607229</v>
      </c>
      <c r="E99" s="24">
        <v>10.679999828338611</v>
      </c>
      <c r="F99" s="24">
        <v>15.38399958610532</v>
      </c>
      <c r="G99" s="24">
        <v>20.217000722885068</v>
      </c>
      <c r="H99" s="24">
        <v>25.635000705718891</v>
      </c>
      <c r="I99" s="24">
        <v>31.094999551772982</v>
      </c>
      <c r="J99" s="24">
        <v>36.872998952865565</v>
      </c>
      <c r="K99" s="24">
        <v>42.845001220703054</v>
      </c>
      <c r="L99" s="24">
        <v>46.410001754760678</v>
      </c>
      <c r="M99" s="24">
        <v>57.068999290466223</v>
      </c>
      <c r="N99" s="24">
        <v>64.705999374389634</v>
      </c>
      <c r="O99" s="24">
        <v>73.34999942779541</v>
      </c>
      <c r="P99" s="24">
        <v>79.327003479003906</v>
      </c>
      <c r="Q99" s="24">
        <v>83.165996074676499</v>
      </c>
      <c r="R99" s="24">
        <v>86.441000938415471</v>
      </c>
      <c r="S99" s="24">
        <v>89.565996170043888</v>
      </c>
      <c r="T99" s="24">
        <v>92.826001167297335</v>
      </c>
      <c r="U99" s="24">
        <v>96.448000907897935</v>
      </c>
      <c r="V99" s="24">
        <v>100.13800144195552</v>
      </c>
      <c r="W99" s="24">
        <v>103.72899723052973</v>
      </c>
      <c r="X99" s="24">
        <v>107.42199993133536</v>
      </c>
      <c r="Y99" s="24">
        <v>111.41699790954559</v>
      </c>
      <c r="Z99" s="24">
        <v>115.41800308227474</v>
      </c>
      <c r="AA99" s="24">
        <v>119.31900215148846</v>
      </c>
      <c r="AB99" s="24">
        <v>123.12699985504069</v>
      </c>
      <c r="AC99" s="24">
        <v>126.8559980392447</v>
      </c>
      <c r="AD99" s="24">
        <v>130.61700344085682</v>
      </c>
      <c r="AE99" s="24">
        <v>134.47200393676681</v>
      </c>
    </row>
    <row r="101" spans="1:31" x14ac:dyDescent="0.35">
      <c r="A101" s="18" t="s">
        <v>128</v>
      </c>
      <c r="B101" s="18" t="s">
        <v>129</v>
      </c>
      <c r="C101" s="18" t="s">
        <v>80</v>
      </c>
      <c r="D101" s="18" t="s">
        <v>89</v>
      </c>
      <c r="E101" s="18" t="s">
        <v>90</v>
      </c>
      <c r="F101" s="18" t="s">
        <v>91</v>
      </c>
      <c r="G101" s="18" t="s">
        <v>92</v>
      </c>
      <c r="H101" s="18" t="s">
        <v>93</v>
      </c>
      <c r="I101" s="18" t="s">
        <v>94</v>
      </c>
      <c r="J101" s="18" t="s">
        <v>95</v>
      </c>
      <c r="K101" s="18" t="s">
        <v>96</v>
      </c>
      <c r="L101" s="18" t="s">
        <v>97</v>
      </c>
      <c r="M101" s="18" t="s">
        <v>98</v>
      </c>
      <c r="N101" s="18" t="s">
        <v>99</v>
      </c>
      <c r="O101" s="18" t="s">
        <v>100</v>
      </c>
      <c r="P101" s="18" t="s">
        <v>101</v>
      </c>
      <c r="Q101" s="18" t="s">
        <v>102</v>
      </c>
      <c r="R101" s="18" t="s">
        <v>103</v>
      </c>
      <c r="S101" s="18" t="s">
        <v>104</v>
      </c>
      <c r="T101" s="18" t="s">
        <v>105</v>
      </c>
      <c r="U101" s="18" t="s">
        <v>106</v>
      </c>
      <c r="V101" s="18" t="s">
        <v>107</v>
      </c>
      <c r="W101" s="18" t="s">
        <v>108</v>
      </c>
      <c r="X101" s="18" t="s">
        <v>109</v>
      </c>
      <c r="Y101" s="18" t="s">
        <v>110</v>
      </c>
      <c r="Z101" s="18" t="s">
        <v>111</v>
      </c>
      <c r="AA101" s="18" t="s">
        <v>112</v>
      </c>
      <c r="AB101" s="18" t="s">
        <v>113</v>
      </c>
      <c r="AC101" s="18" t="s">
        <v>114</v>
      </c>
      <c r="AD101" s="18" t="s">
        <v>115</v>
      </c>
      <c r="AE101" s="18" t="s">
        <v>116</v>
      </c>
    </row>
    <row r="102" spans="1:31" x14ac:dyDescent="0.35">
      <c r="A102" s="28" t="s">
        <v>131</v>
      </c>
      <c r="B102" s="28" t="s">
        <v>70</v>
      </c>
      <c r="C102" s="24">
        <v>0</v>
      </c>
      <c r="D102" s="24">
        <v>20</v>
      </c>
      <c r="E102" s="24">
        <v>20</v>
      </c>
      <c r="F102" s="24">
        <v>20</v>
      </c>
      <c r="G102" s="24">
        <v>20</v>
      </c>
      <c r="H102" s="24">
        <v>20</v>
      </c>
      <c r="I102" s="24">
        <v>20</v>
      </c>
      <c r="J102" s="24">
        <v>20</v>
      </c>
      <c r="K102" s="24">
        <v>20</v>
      </c>
      <c r="L102" s="24">
        <v>20</v>
      </c>
      <c r="M102" s="24">
        <v>20</v>
      </c>
      <c r="N102" s="24">
        <v>20</v>
      </c>
      <c r="O102" s="24">
        <v>20</v>
      </c>
      <c r="P102" s="24">
        <v>20</v>
      </c>
      <c r="Q102" s="24">
        <v>20</v>
      </c>
      <c r="R102" s="24">
        <v>20</v>
      </c>
      <c r="S102" s="24">
        <v>335.50639999999999</v>
      </c>
      <c r="T102" s="24">
        <v>335.50639999999999</v>
      </c>
      <c r="U102" s="24">
        <v>335.50639999999999</v>
      </c>
      <c r="V102" s="24">
        <v>315.50639999999999</v>
      </c>
      <c r="W102" s="24">
        <v>1020.9286499999999</v>
      </c>
      <c r="X102" s="24">
        <v>1217.2808</v>
      </c>
      <c r="Y102" s="24">
        <v>1217.2808</v>
      </c>
      <c r="Z102" s="24">
        <v>1679.8892000000001</v>
      </c>
      <c r="AA102" s="24">
        <v>1679.8892000000001</v>
      </c>
      <c r="AB102" s="24">
        <v>1679.8892000000001</v>
      </c>
      <c r="AC102" s="24">
        <v>1679.8892000000001</v>
      </c>
      <c r="AD102" s="24">
        <v>1679.8892000000001</v>
      </c>
      <c r="AE102" s="24">
        <v>2021.6992</v>
      </c>
    </row>
    <row r="103" spans="1:31" x14ac:dyDescent="0.35">
      <c r="A103" s="28" t="s">
        <v>131</v>
      </c>
      <c r="B103" s="28" t="s">
        <v>72</v>
      </c>
      <c r="C103" s="24">
        <v>490</v>
      </c>
      <c r="D103" s="24">
        <v>490</v>
      </c>
      <c r="E103" s="24">
        <v>490</v>
      </c>
      <c r="F103" s="24">
        <v>490</v>
      </c>
      <c r="G103" s="24">
        <v>490</v>
      </c>
      <c r="H103" s="24">
        <v>490</v>
      </c>
      <c r="I103" s="24">
        <v>490</v>
      </c>
      <c r="J103" s="24">
        <v>490</v>
      </c>
      <c r="K103" s="24">
        <v>490</v>
      </c>
      <c r="L103" s="24">
        <v>490</v>
      </c>
      <c r="M103" s="24">
        <v>490</v>
      </c>
      <c r="N103" s="24">
        <v>490</v>
      </c>
      <c r="O103" s="24">
        <v>490</v>
      </c>
      <c r="P103" s="24">
        <v>490</v>
      </c>
      <c r="Q103" s="24">
        <v>490</v>
      </c>
      <c r="R103" s="24">
        <v>490</v>
      </c>
      <c r="S103" s="24">
        <v>490.00060244877</v>
      </c>
      <c r="T103" s="24">
        <v>490.00060247300001</v>
      </c>
      <c r="U103" s="24">
        <v>490.00060250280001</v>
      </c>
      <c r="V103" s="24">
        <v>490.00060252449998</v>
      </c>
      <c r="W103" s="24">
        <v>534.46457699999996</v>
      </c>
      <c r="X103" s="24">
        <v>869.87778000000003</v>
      </c>
      <c r="Y103" s="24">
        <v>869.87778000000003</v>
      </c>
      <c r="Z103" s="24">
        <v>869.87778000000003</v>
      </c>
      <c r="AA103" s="24">
        <v>1436.0008</v>
      </c>
      <c r="AB103" s="24">
        <v>2584.59</v>
      </c>
      <c r="AC103" s="24">
        <v>2584.59</v>
      </c>
      <c r="AD103" s="24">
        <v>2584.59</v>
      </c>
      <c r="AE103" s="24">
        <v>2584.59</v>
      </c>
    </row>
    <row r="104" spans="1:31" x14ac:dyDescent="0.35">
      <c r="A104" s="28" t="s">
        <v>131</v>
      </c>
      <c r="B104" s="28" t="s">
        <v>76</v>
      </c>
      <c r="C104" s="24">
        <v>2.6030000150203643</v>
      </c>
      <c r="D104" s="24">
        <v>3.3170000910758937</v>
      </c>
      <c r="E104" s="24">
        <v>4.0260000228881774</v>
      </c>
      <c r="F104" s="24">
        <v>5.4030001759529078</v>
      </c>
      <c r="G104" s="24">
        <v>7.6770000457763601</v>
      </c>
      <c r="H104" s="24">
        <v>9.8029999732971085</v>
      </c>
      <c r="I104" s="24">
        <v>12.359000444412139</v>
      </c>
      <c r="J104" s="24">
        <v>14.69100010395041</v>
      </c>
      <c r="K104" s="24">
        <v>17.289999723434399</v>
      </c>
      <c r="L104" s="24">
        <v>18.852000474929767</v>
      </c>
      <c r="M104" s="24">
        <v>24.21999907493586</v>
      </c>
      <c r="N104" s="24">
        <v>26.670000553131</v>
      </c>
      <c r="O104" s="24">
        <v>30.57900047302244</v>
      </c>
      <c r="P104" s="24">
        <v>33.136000633239718</v>
      </c>
      <c r="Q104" s="24">
        <v>34.829999446868804</v>
      </c>
      <c r="R104" s="24">
        <v>36.323000669479349</v>
      </c>
      <c r="S104" s="24">
        <v>37.833999156951897</v>
      </c>
      <c r="T104" s="24">
        <v>39.482998371124204</v>
      </c>
      <c r="U104" s="24">
        <v>41.236998558044355</v>
      </c>
      <c r="V104" s="24">
        <v>42.889000892639132</v>
      </c>
      <c r="W104" s="24">
        <v>44.434001445770186</v>
      </c>
      <c r="X104" s="24">
        <v>46.04599905014036</v>
      </c>
      <c r="Y104" s="24">
        <v>47.854001522064159</v>
      </c>
      <c r="Z104" s="24">
        <v>49.667001724243121</v>
      </c>
      <c r="AA104" s="24">
        <v>51.431999206542926</v>
      </c>
      <c r="AB104" s="24">
        <v>53.151998043060289</v>
      </c>
      <c r="AC104" s="24">
        <v>54.833001136779757</v>
      </c>
      <c r="AD104" s="24">
        <v>56.54499816894522</v>
      </c>
      <c r="AE104" s="24">
        <v>58.29699945449827</v>
      </c>
    </row>
    <row r="106" spans="1:31" x14ac:dyDescent="0.35">
      <c r="A106" s="18" t="s">
        <v>128</v>
      </c>
      <c r="B106" s="18" t="s">
        <v>129</v>
      </c>
      <c r="C106" s="18" t="s">
        <v>80</v>
      </c>
      <c r="D106" s="18" t="s">
        <v>89</v>
      </c>
      <c r="E106" s="18" t="s">
        <v>90</v>
      </c>
      <c r="F106" s="18" t="s">
        <v>91</v>
      </c>
      <c r="G106" s="18" t="s">
        <v>92</v>
      </c>
      <c r="H106" s="18" t="s">
        <v>93</v>
      </c>
      <c r="I106" s="18" t="s">
        <v>94</v>
      </c>
      <c r="J106" s="18" t="s">
        <v>95</v>
      </c>
      <c r="K106" s="18" t="s">
        <v>96</v>
      </c>
      <c r="L106" s="18" t="s">
        <v>97</v>
      </c>
      <c r="M106" s="18" t="s">
        <v>98</v>
      </c>
      <c r="N106" s="18" t="s">
        <v>99</v>
      </c>
      <c r="O106" s="18" t="s">
        <v>100</v>
      </c>
      <c r="P106" s="18" t="s">
        <v>101</v>
      </c>
      <c r="Q106" s="18" t="s">
        <v>102</v>
      </c>
      <c r="R106" s="18" t="s">
        <v>103</v>
      </c>
      <c r="S106" s="18" t="s">
        <v>104</v>
      </c>
      <c r="T106" s="18" t="s">
        <v>105</v>
      </c>
      <c r="U106" s="18" t="s">
        <v>106</v>
      </c>
      <c r="V106" s="18" t="s">
        <v>107</v>
      </c>
      <c r="W106" s="18" t="s">
        <v>108</v>
      </c>
      <c r="X106" s="18" t="s">
        <v>109</v>
      </c>
      <c r="Y106" s="18" t="s">
        <v>110</v>
      </c>
      <c r="Z106" s="18" t="s">
        <v>111</v>
      </c>
      <c r="AA106" s="18" t="s">
        <v>112</v>
      </c>
      <c r="AB106" s="18" t="s">
        <v>113</v>
      </c>
      <c r="AC106" s="18" t="s">
        <v>114</v>
      </c>
      <c r="AD106" s="18" t="s">
        <v>115</v>
      </c>
      <c r="AE106" s="18" t="s">
        <v>116</v>
      </c>
    </row>
    <row r="107" spans="1:31" x14ac:dyDescent="0.35">
      <c r="A107" s="28" t="s">
        <v>132</v>
      </c>
      <c r="B107" s="28" t="s">
        <v>70</v>
      </c>
      <c r="C107" s="24">
        <v>55.329999923705998</v>
      </c>
      <c r="D107" s="24">
        <v>375.329999923706</v>
      </c>
      <c r="E107" s="24">
        <v>375.329999923706</v>
      </c>
      <c r="F107" s="24">
        <v>375.329999923706</v>
      </c>
      <c r="G107" s="24">
        <v>375.329999923706</v>
      </c>
      <c r="H107" s="24">
        <v>375.329999923706</v>
      </c>
      <c r="I107" s="24">
        <v>375.329999923706</v>
      </c>
      <c r="J107" s="24">
        <v>375.329999923706</v>
      </c>
      <c r="K107" s="24">
        <v>375.329999923706</v>
      </c>
      <c r="L107" s="24">
        <v>375.329999923706</v>
      </c>
      <c r="M107" s="24">
        <v>375.329999923706</v>
      </c>
      <c r="N107" s="24">
        <v>375.329999923706</v>
      </c>
      <c r="O107" s="24">
        <v>320</v>
      </c>
      <c r="P107" s="24">
        <v>320</v>
      </c>
      <c r="Q107" s="24">
        <v>320</v>
      </c>
      <c r="R107" s="24">
        <v>320</v>
      </c>
      <c r="S107" s="24">
        <v>320</v>
      </c>
      <c r="T107" s="24">
        <v>320</v>
      </c>
      <c r="U107" s="24">
        <v>320.00074092455998</v>
      </c>
      <c r="V107" s="24">
        <v>320.00074107165</v>
      </c>
      <c r="W107" s="24">
        <v>742.38607999999999</v>
      </c>
      <c r="X107" s="24">
        <v>442.38607999999999</v>
      </c>
      <c r="Y107" s="24">
        <v>453.56454000000002</v>
      </c>
      <c r="Z107" s="24">
        <v>841.07556</v>
      </c>
      <c r="AA107" s="24">
        <v>841.07556</v>
      </c>
      <c r="AB107" s="24">
        <v>841.07556</v>
      </c>
      <c r="AC107" s="24">
        <v>841.07556</v>
      </c>
      <c r="AD107" s="24">
        <v>1565.1854000000001</v>
      </c>
      <c r="AE107" s="24">
        <v>1565.1854000000001</v>
      </c>
    </row>
    <row r="108" spans="1:31" x14ac:dyDescent="0.35">
      <c r="A108" s="28" t="s">
        <v>132</v>
      </c>
      <c r="B108" s="28" t="s">
        <v>72</v>
      </c>
      <c r="C108" s="24">
        <v>0</v>
      </c>
      <c r="D108" s="24">
        <v>0</v>
      </c>
      <c r="E108" s="24">
        <v>0</v>
      </c>
      <c r="F108" s="24">
        <v>0</v>
      </c>
      <c r="G108" s="24">
        <v>0</v>
      </c>
      <c r="H108" s="24">
        <v>0</v>
      </c>
      <c r="I108" s="24">
        <v>0</v>
      </c>
      <c r="J108" s="24">
        <v>0</v>
      </c>
      <c r="K108" s="24">
        <v>0</v>
      </c>
      <c r="L108" s="24">
        <v>0</v>
      </c>
      <c r="M108" s="24">
        <v>0</v>
      </c>
      <c r="N108" s="24">
        <v>0</v>
      </c>
      <c r="O108" s="24">
        <v>0</v>
      </c>
      <c r="P108" s="24">
        <v>0</v>
      </c>
      <c r="Q108" s="24">
        <v>0</v>
      </c>
      <c r="R108" s="24">
        <v>0</v>
      </c>
      <c r="S108" s="24">
        <v>0</v>
      </c>
      <c r="T108" s="24">
        <v>0</v>
      </c>
      <c r="U108" s="24">
        <v>130.26633999999899</v>
      </c>
      <c r="V108" s="24">
        <v>130.26633999999899</v>
      </c>
      <c r="W108" s="24">
        <v>130.26633999999899</v>
      </c>
      <c r="X108" s="24">
        <v>130.26633999999899</v>
      </c>
      <c r="Y108" s="24">
        <v>130.26633999999899</v>
      </c>
      <c r="Z108" s="24">
        <v>130.26633999999899</v>
      </c>
      <c r="AA108" s="24">
        <v>236.22884999999999</v>
      </c>
      <c r="AB108" s="24">
        <v>236.22884999999999</v>
      </c>
      <c r="AC108" s="24">
        <v>576.77965999999901</v>
      </c>
      <c r="AD108" s="24">
        <v>943.22235000000001</v>
      </c>
      <c r="AE108" s="24">
        <v>943.22235000000001</v>
      </c>
    </row>
    <row r="109" spans="1:31" x14ac:dyDescent="0.35">
      <c r="A109" s="28" t="s">
        <v>132</v>
      </c>
      <c r="B109" s="28" t="s">
        <v>76</v>
      </c>
      <c r="C109" s="24">
        <v>3.730999946594233</v>
      </c>
      <c r="D109" s="24">
        <v>5.3370000422000805</v>
      </c>
      <c r="E109" s="24">
        <v>6.5620000958442661</v>
      </c>
      <c r="F109" s="24">
        <v>8.8679997920989955</v>
      </c>
      <c r="G109" s="24">
        <v>11.99400031566614</v>
      </c>
      <c r="H109" s="24">
        <v>15.010999917983911</v>
      </c>
      <c r="I109" s="24">
        <v>18.664000272750819</v>
      </c>
      <c r="J109" s="24">
        <v>22.177000880241362</v>
      </c>
      <c r="K109" s="24">
        <v>26.300000429153378</v>
      </c>
      <c r="L109" s="24">
        <v>28.99999904632562</v>
      </c>
      <c r="M109" s="24">
        <v>38.306999206542869</v>
      </c>
      <c r="N109" s="24">
        <v>44.082001686096135</v>
      </c>
      <c r="O109" s="24">
        <v>52.344999551773057</v>
      </c>
      <c r="P109" s="24">
        <v>57.273001432418774</v>
      </c>
      <c r="Q109" s="24">
        <v>60.753001213073674</v>
      </c>
      <c r="R109" s="24">
        <v>63.832001686096142</v>
      </c>
      <c r="S109" s="24">
        <v>66.790998935699449</v>
      </c>
      <c r="T109" s="24">
        <v>69.882997035980154</v>
      </c>
      <c r="U109" s="24">
        <v>73.295000076293931</v>
      </c>
      <c r="V109" s="24">
        <v>76.875997543334947</v>
      </c>
      <c r="W109" s="24">
        <v>80.486003398895207</v>
      </c>
      <c r="X109" s="24">
        <v>84.222002506256047</v>
      </c>
      <c r="Y109" s="24">
        <v>88.148998260498033</v>
      </c>
      <c r="Z109" s="24">
        <v>92.059997081756535</v>
      </c>
      <c r="AA109" s="24">
        <v>95.945003509521428</v>
      </c>
      <c r="AB109" s="24">
        <v>99.820002079009967</v>
      </c>
      <c r="AC109" s="24">
        <v>103.66399621963494</v>
      </c>
      <c r="AD109" s="24">
        <v>107.5989999771115</v>
      </c>
      <c r="AE109" s="24">
        <v>111.65700006484921</v>
      </c>
    </row>
    <row r="111" spans="1:31" x14ac:dyDescent="0.35">
      <c r="A111" s="18" t="s">
        <v>128</v>
      </c>
      <c r="B111" s="18" t="s">
        <v>129</v>
      </c>
      <c r="C111" s="18" t="s">
        <v>80</v>
      </c>
      <c r="D111" s="18" t="s">
        <v>89</v>
      </c>
      <c r="E111" s="18" t="s">
        <v>90</v>
      </c>
      <c r="F111" s="18" t="s">
        <v>91</v>
      </c>
      <c r="G111" s="18" t="s">
        <v>92</v>
      </c>
      <c r="H111" s="18" t="s">
        <v>93</v>
      </c>
      <c r="I111" s="18" t="s">
        <v>94</v>
      </c>
      <c r="J111" s="18" t="s">
        <v>95</v>
      </c>
      <c r="K111" s="18" t="s">
        <v>96</v>
      </c>
      <c r="L111" s="18" t="s">
        <v>97</v>
      </c>
      <c r="M111" s="18" t="s">
        <v>98</v>
      </c>
      <c r="N111" s="18" t="s">
        <v>99</v>
      </c>
      <c r="O111" s="18" t="s">
        <v>100</v>
      </c>
      <c r="P111" s="18" t="s">
        <v>101</v>
      </c>
      <c r="Q111" s="18" t="s">
        <v>102</v>
      </c>
      <c r="R111" s="18" t="s">
        <v>103</v>
      </c>
      <c r="S111" s="18" t="s">
        <v>104</v>
      </c>
      <c r="T111" s="18" t="s">
        <v>105</v>
      </c>
      <c r="U111" s="18" t="s">
        <v>106</v>
      </c>
      <c r="V111" s="18" t="s">
        <v>107</v>
      </c>
      <c r="W111" s="18" t="s">
        <v>108</v>
      </c>
      <c r="X111" s="18" t="s">
        <v>109</v>
      </c>
      <c r="Y111" s="18" t="s">
        <v>110</v>
      </c>
      <c r="Z111" s="18" t="s">
        <v>111</v>
      </c>
      <c r="AA111" s="18" t="s">
        <v>112</v>
      </c>
      <c r="AB111" s="18" t="s">
        <v>113</v>
      </c>
      <c r="AC111" s="18" t="s">
        <v>114</v>
      </c>
      <c r="AD111" s="18" t="s">
        <v>115</v>
      </c>
      <c r="AE111" s="18" t="s">
        <v>116</v>
      </c>
    </row>
    <row r="112" spans="1:31" x14ac:dyDescent="0.35">
      <c r="A112" s="28" t="s">
        <v>133</v>
      </c>
      <c r="B112" s="28" t="s">
        <v>70</v>
      </c>
      <c r="C112" s="24">
        <v>205</v>
      </c>
      <c r="D112" s="24">
        <v>205</v>
      </c>
      <c r="E112" s="24">
        <v>205</v>
      </c>
      <c r="F112" s="24">
        <v>205</v>
      </c>
      <c r="G112" s="24">
        <v>205</v>
      </c>
      <c r="H112" s="24">
        <v>205</v>
      </c>
      <c r="I112" s="24">
        <v>205</v>
      </c>
      <c r="J112" s="24">
        <v>205</v>
      </c>
      <c r="K112" s="24">
        <v>205</v>
      </c>
      <c r="L112" s="24">
        <v>175</v>
      </c>
      <c r="M112" s="24">
        <v>175</v>
      </c>
      <c r="N112" s="24">
        <v>175</v>
      </c>
      <c r="O112" s="24">
        <v>175</v>
      </c>
      <c r="P112" s="24">
        <v>150</v>
      </c>
      <c r="Q112" s="24">
        <v>150</v>
      </c>
      <c r="R112" s="24">
        <v>150</v>
      </c>
      <c r="S112" s="24">
        <v>150</v>
      </c>
      <c r="T112" s="24">
        <v>150</v>
      </c>
      <c r="U112" s="24">
        <v>357.99778999999899</v>
      </c>
      <c r="V112" s="24">
        <v>357.99778999999899</v>
      </c>
      <c r="W112" s="24">
        <v>746.08849999999995</v>
      </c>
      <c r="X112" s="24">
        <v>746.08849999999995</v>
      </c>
      <c r="Y112" s="24">
        <v>755.84789999999998</v>
      </c>
      <c r="Z112" s="24">
        <v>1043.3654999999999</v>
      </c>
      <c r="AA112" s="24">
        <v>1043.3654999999999</v>
      </c>
      <c r="AB112" s="24">
        <v>1043.3654999999999</v>
      </c>
      <c r="AC112" s="24">
        <v>1043.3654999999999</v>
      </c>
      <c r="AD112" s="24">
        <v>1043.3654999999999</v>
      </c>
      <c r="AE112" s="24">
        <v>1043.3654999999999</v>
      </c>
    </row>
    <row r="113" spans="1:31" x14ac:dyDescent="0.35">
      <c r="A113" s="28" t="s">
        <v>133</v>
      </c>
      <c r="B113" s="28" t="s">
        <v>72</v>
      </c>
      <c r="C113" s="24">
        <v>0</v>
      </c>
      <c r="D113" s="24">
        <v>0</v>
      </c>
      <c r="E113" s="24">
        <v>0</v>
      </c>
      <c r="F113" s="24">
        <v>0</v>
      </c>
      <c r="G113" s="24">
        <v>0</v>
      </c>
      <c r="H113" s="24">
        <v>0</v>
      </c>
      <c r="I113" s="24">
        <v>0</v>
      </c>
      <c r="J113" s="24">
        <v>0</v>
      </c>
      <c r="K113" s="24">
        <v>0</v>
      </c>
      <c r="L113" s="24">
        <v>0</v>
      </c>
      <c r="M113" s="24">
        <v>0</v>
      </c>
      <c r="N113" s="24">
        <v>0</v>
      </c>
      <c r="O113" s="24">
        <v>0</v>
      </c>
      <c r="P113" s="24">
        <v>0</v>
      </c>
      <c r="Q113" s="24">
        <v>0</v>
      </c>
      <c r="R113" s="24">
        <v>0</v>
      </c>
      <c r="S113" s="24">
        <v>0</v>
      </c>
      <c r="T113" s="24">
        <v>0</v>
      </c>
      <c r="U113" s="24">
        <v>0</v>
      </c>
      <c r="V113" s="24">
        <v>0</v>
      </c>
      <c r="W113" s="24">
        <v>0</v>
      </c>
      <c r="X113" s="24">
        <v>0</v>
      </c>
      <c r="Y113" s="24">
        <v>0</v>
      </c>
      <c r="Z113" s="24">
        <v>0</v>
      </c>
      <c r="AA113" s="24">
        <v>0</v>
      </c>
      <c r="AB113" s="24">
        <v>0</v>
      </c>
      <c r="AC113" s="24">
        <v>0</v>
      </c>
      <c r="AD113" s="24">
        <v>0</v>
      </c>
      <c r="AE113" s="24">
        <v>0</v>
      </c>
    </row>
    <row r="114" spans="1:31" x14ac:dyDescent="0.35">
      <c r="A114" s="28" t="s">
        <v>133</v>
      </c>
      <c r="B114" s="28" t="s">
        <v>76</v>
      </c>
      <c r="C114" s="24">
        <v>3.3319998979568428</v>
      </c>
      <c r="D114" s="24">
        <v>5.7880000472068707</v>
      </c>
      <c r="E114" s="24">
        <v>7.3300001621246249</v>
      </c>
      <c r="F114" s="24">
        <v>9.0219997763633728</v>
      </c>
      <c r="G114" s="24">
        <v>10.891999840736368</v>
      </c>
      <c r="H114" s="24">
        <v>13.30499988794317</v>
      </c>
      <c r="I114" s="24">
        <v>15.80500018596643</v>
      </c>
      <c r="J114" s="24">
        <v>18.292000055313078</v>
      </c>
      <c r="K114" s="24">
        <v>20.64899909496302</v>
      </c>
      <c r="L114" s="24">
        <v>22.004999399185081</v>
      </c>
      <c r="M114" s="24">
        <v>23.441000103950451</v>
      </c>
      <c r="N114" s="24">
        <v>24.951000094413729</v>
      </c>
      <c r="O114" s="24">
        <v>26.615000486373798</v>
      </c>
      <c r="P114" s="24">
        <v>28.315000057220409</v>
      </c>
      <c r="Q114" s="24">
        <v>29.831000804901041</v>
      </c>
      <c r="R114" s="24">
        <v>31.334999322891168</v>
      </c>
      <c r="S114" s="24">
        <v>32.86299991607666</v>
      </c>
      <c r="T114" s="24">
        <v>34.454999208450289</v>
      </c>
      <c r="U114" s="24">
        <v>36.142000198364173</v>
      </c>
      <c r="V114" s="24">
        <v>37.889001607894848</v>
      </c>
      <c r="W114" s="24">
        <v>39.683999538421531</v>
      </c>
      <c r="X114" s="24">
        <v>41.551000356674159</v>
      </c>
      <c r="Y114" s="24">
        <v>43.510999441146822</v>
      </c>
      <c r="Z114" s="24">
        <v>45.537000656127844</v>
      </c>
      <c r="AA114" s="24">
        <v>47.622999429702681</v>
      </c>
      <c r="AB114" s="24">
        <v>49.772001743316615</v>
      </c>
      <c r="AC114" s="24">
        <v>51.990000486373852</v>
      </c>
      <c r="AD114" s="24">
        <v>54.295001029968198</v>
      </c>
      <c r="AE114" s="24">
        <v>56.69299912452697</v>
      </c>
    </row>
    <row r="116" spans="1:31" x14ac:dyDescent="0.35">
      <c r="A116" s="18" t="s">
        <v>128</v>
      </c>
      <c r="B116" s="18" t="s">
        <v>129</v>
      </c>
      <c r="C116" s="18" t="s">
        <v>80</v>
      </c>
      <c r="D116" s="18" t="s">
        <v>89</v>
      </c>
      <c r="E116" s="18" t="s">
        <v>90</v>
      </c>
      <c r="F116" s="18" t="s">
        <v>91</v>
      </c>
      <c r="G116" s="18" t="s">
        <v>92</v>
      </c>
      <c r="H116" s="18" t="s">
        <v>93</v>
      </c>
      <c r="I116" s="18" t="s">
        <v>94</v>
      </c>
      <c r="J116" s="18" t="s">
        <v>95</v>
      </c>
      <c r="K116" s="18" t="s">
        <v>96</v>
      </c>
      <c r="L116" s="18" t="s">
        <v>97</v>
      </c>
      <c r="M116" s="18" t="s">
        <v>98</v>
      </c>
      <c r="N116" s="18" t="s">
        <v>99</v>
      </c>
      <c r="O116" s="18" t="s">
        <v>100</v>
      </c>
      <c r="P116" s="18" t="s">
        <v>101</v>
      </c>
      <c r="Q116" s="18" t="s">
        <v>102</v>
      </c>
      <c r="R116" s="18" t="s">
        <v>103</v>
      </c>
      <c r="S116" s="18" t="s">
        <v>104</v>
      </c>
      <c r="T116" s="18" t="s">
        <v>105</v>
      </c>
      <c r="U116" s="18" t="s">
        <v>106</v>
      </c>
      <c r="V116" s="18" t="s">
        <v>107</v>
      </c>
      <c r="W116" s="18" t="s">
        <v>108</v>
      </c>
      <c r="X116" s="18" t="s">
        <v>109</v>
      </c>
      <c r="Y116" s="18" t="s">
        <v>110</v>
      </c>
      <c r="Z116" s="18" t="s">
        <v>111</v>
      </c>
      <c r="AA116" s="18" t="s">
        <v>112</v>
      </c>
      <c r="AB116" s="18" t="s">
        <v>113</v>
      </c>
      <c r="AC116" s="18" t="s">
        <v>114</v>
      </c>
      <c r="AD116" s="18" t="s">
        <v>115</v>
      </c>
      <c r="AE116" s="18" t="s">
        <v>116</v>
      </c>
    </row>
    <row r="117" spans="1:31" x14ac:dyDescent="0.35">
      <c r="A117" s="28" t="s">
        <v>134</v>
      </c>
      <c r="B117" s="28" t="s">
        <v>70</v>
      </c>
      <c r="C117" s="24">
        <v>0</v>
      </c>
      <c r="D117" s="24">
        <v>0</v>
      </c>
      <c r="E117" s="24">
        <v>0</v>
      </c>
      <c r="F117" s="24">
        <v>0</v>
      </c>
      <c r="G117" s="24">
        <v>0</v>
      </c>
      <c r="H117" s="24">
        <v>0</v>
      </c>
      <c r="I117" s="24">
        <v>0</v>
      </c>
      <c r="J117" s="24">
        <v>0</v>
      </c>
      <c r="K117" s="24">
        <v>0</v>
      </c>
      <c r="L117" s="24">
        <v>0</v>
      </c>
      <c r="M117" s="24">
        <v>0</v>
      </c>
      <c r="N117" s="24">
        <v>0</v>
      </c>
      <c r="O117" s="24">
        <v>0</v>
      </c>
      <c r="P117" s="24">
        <v>0</v>
      </c>
      <c r="Q117" s="24">
        <v>0</v>
      </c>
      <c r="R117" s="24">
        <v>0</v>
      </c>
      <c r="S117" s="24">
        <v>0</v>
      </c>
      <c r="T117" s="24">
        <v>0</v>
      </c>
      <c r="U117" s="24">
        <v>0</v>
      </c>
      <c r="V117" s="24">
        <v>0</v>
      </c>
      <c r="W117" s="24">
        <v>0</v>
      </c>
      <c r="X117" s="24">
        <v>0</v>
      </c>
      <c r="Y117" s="24">
        <v>0</v>
      </c>
      <c r="Z117" s="24">
        <v>0</v>
      </c>
      <c r="AA117" s="24">
        <v>0</v>
      </c>
      <c r="AB117" s="24">
        <v>0</v>
      </c>
      <c r="AC117" s="24">
        <v>0</v>
      </c>
      <c r="AD117" s="24">
        <v>0</v>
      </c>
      <c r="AE117" s="24">
        <v>0</v>
      </c>
    </row>
    <row r="118" spans="1:31" x14ac:dyDescent="0.35">
      <c r="A118" s="28" t="s">
        <v>134</v>
      </c>
      <c r="B118" s="28" t="s">
        <v>72</v>
      </c>
      <c r="C118" s="24">
        <v>0</v>
      </c>
      <c r="D118" s="24">
        <v>0</v>
      </c>
      <c r="E118" s="24">
        <v>0</v>
      </c>
      <c r="F118" s="24">
        <v>0</v>
      </c>
      <c r="G118" s="24">
        <v>0</v>
      </c>
      <c r="H118" s="24">
        <v>0</v>
      </c>
      <c r="I118" s="24">
        <v>0</v>
      </c>
      <c r="J118" s="24">
        <v>0</v>
      </c>
      <c r="K118" s="24">
        <v>0</v>
      </c>
      <c r="L118" s="24">
        <v>0</v>
      </c>
      <c r="M118" s="24">
        <v>0</v>
      </c>
      <c r="N118" s="24">
        <v>0</v>
      </c>
      <c r="O118" s="24">
        <v>0</v>
      </c>
      <c r="P118" s="24">
        <v>0</v>
      </c>
      <c r="Q118" s="24">
        <v>0</v>
      </c>
      <c r="R118" s="24">
        <v>0</v>
      </c>
      <c r="S118" s="24">
        <v>1.5290718899999989E-3</v>
      </c>
      <c r="T118" s="24">
        <v>9.8592687108000003</v>
      </c>
      <c r="U118" s="24">
        <v>37.327505653999999</v>
      </c>
      <c r="V118" s="24">
        <v>37.327505676199998</v>
      </c>
      <c r="W118" s="24">
        <v>37.327505720999994</v>
      </c>
      <c r="X118" s="24">
        <v>37.327505753799997</v>
      </c>
      <c r="Y118" s="24">
        <v>37.327505765399998</v>
      </c>
      <c r="Z118" s="24">
        <v>37.327505774399995</v>
      </c>
      <c r="AA118" s="24">
        <v>37.327505793199997</v>
      </c>
      <c r="AB118" s="24">
        <v>37.3275058093</v>
      </c>
      <c r="AC118" s="24">
        <v>37.327505827799996</v>
      </c>
      <c r="AD118" s="24">
        <v>46.009969879800003</v>
      </c>
      <c r="AE118" s="24">
        <v>46.009969896400001</v>
      </c>
    </row>
    <row r="119" spans="1:31" x14ac:dyDescent="0.35">
      <c r="A119" s="28" t="s">
        <v>134</v>
      </c>
      <c r="B119" s="28" t="s">
        <v>76</v>
      </c>
      <c r="C119" s="24">
        <v>0.43999999016523272</v>
      </c>
      <c r="D119" s="24">
        <v>0.55599999427795399</v>
      </c>
      <c r="E119" s="24">
        <v>0.66599997878074546</v>
      </c>
      <c r="F119" s="24">
        <v>0.89899998158216399</v>
      </c>
      <c r="G119" s="24">
        <v>1.1869999766349781</v>
      </c>
      <c r="H119" s="24">
        <v>1.5390000194311091</v>
      </c>
      <c r="I119" s="24">
        <v>1.937000006437295</v>
      </c>
      <c r="J119" s="24">
        <v>2.2729999721050209</v>
      </c>
      <c r="K119" s="24">
        <v>2.6570000350475249</v>
      </c>
      <c r="L119" s="24">
        <v>2.8810000717639852</v>
      </c>
      <c r="M119" s="24">
        <v>3.6420001089572818</v>
      </c>
      <c r="N119" s="24">
        <v>3.9700000584125439</v>
      </c>
      <c r="O119" s="24">
        <v>4.4960002303123456</v>
      </c>
      <c r="P119" s="24">
        <v>4.8490000963210989</v>
      </c>
      <c r="Q119" s="24">
        <v>5.0529999136924735</v>
      </c>
      <c r="R119" s="24">
        <v>5.2179998755454955</v>
      </c>
      <c r="S119" s="24">
        <v>5.3690001368522609</v>
      </c>
      <c r="T119" s="24">
        <v>5.5219997763633675</v>
      </c>
      <c r="U119" s="24">
        <v>5.6949998736381451</v>
      </c>
      <c r="V119" s="24">
        <v>5.8749999403953517</v>
      </c>
      <c r="W119" s="24">
        <v>6.0489999055862418</v>
      </c>
      <c r="X119" s="24">
        <v>6.224999785423269</v>
      </c>
      <c r="Y119" s="24">
        <v>6.4070001244544894</v>
      </c>
      <c r="Z119" s="24">
        <v>6.5810001492500261</v>
      </c>
      <c r="AA119" s="24">
        <v>6.7449998855590767</v>
      </c>
      <c r="AB119" s="24">
        <v>6.899999797344206</v>
      </c>
      <c r="AC119" s="24">
        <v>7.0519999265670759</v>
      </c>
      <c r="AD119" s="24">
        <v>7.2050001621246249</v>
      </c>
      <c r="AE119" s="24">
        <v>7.3599997758865356</v>
      </c>
    </row>
    <row r="122" spans="1:31" x14ac:dyDescent="0.35">
      <c r="A122" s="25" t="s">
        <v>136</v>
      </c>
    </row>
    <row r="123" spans="1:31" x14ac:dyDescent="0.35">
      <c r="A123" s="18" t="s">
        <v>128</v>
      </c>
      <c r="B123" s="18" t="s">
        <v>129</v>
      </c>
      <c r="C123" s="18" t="s">
        <v>80</v>
      </c>
      <c r="D123" s="18" t="s">
        <v>89</v>
      </c>
      <c r="E123" s="18" t="s">
        <v>90</v>
      </c>
      <c r="F123" s="18" t="s">
        <v>91</v>
      </c>
      <c r="G123" s="18" t="s">
        <v>92</v>
      </c>
      <c r="H123" s="18" t="s">
        <v>93</v>
      </c>
      <c r="I123" s="18" t="s">
        <v>94</v>
      </c>
      <c r="J123" s="18" t="s">
        <v>95</v>
      </c>
      <c r="K123" s="18" t="s">
        <v>96</v>
      </c>
      <c r="L123" s="18" t="s">
        <v>97</v>
      </c>
      <c r="M123" s="18" t="s">
        <v>98</v>
      </c>
      <c r="N123" s="18" t="s">
        <v>99</v>
      </c>
      <c r="O123" s="18" t="s">
        <v>100</v>
      </c>
      <c r="P123" s="18" t="s">
        <v>101</v>
      </c>
      <c r="Q123" s="18" t="s">
        <v>102</v>
      </c>
      <c r="R123" s="18" t="s">
        <v>103</v>
      </c>
      <c r="S123" s="18" t="s">
        <v>104</v>
      </c>
      <c r="T123" s="18" t="s">
        <v>105</v>
      </c>
      <c r="U123" s="18" t="s">
        <v>106</v>
      </c>
      <c r="V123" s="18" t="s">
        <v>107</v>
      </c>
      <c r="W123" s="18" t="s">
        <v>108</v>
      </c>
      <c r="X123" s="18" t="s">
        <v>109</v>
      </c>
      <c r="Y123" s="18" t="s">
        <v>110</v>
      </c>
      <c r="Z123" s="18" t="s">
        <v>111</v>
      </c>
      <c r="AA123" s="18" t="s">
        <v>112</v>
      </c>
      <c r="AB123" s="18" t="s">
        <v>113</v>
      </c>
      <c r="AC123" s="18" t="s">
        <v>114</v>
      </c>
      <c r="AD123" s="18" t="s">
        <v>115</v>
      </c>
      <c r="AE123" s="18" t="s">
        <v>116</v>
      </c>
    </row>
    <row r="124" spans="1:31" x14ac:dyDescent="0.35">
      <c r="A124" s="28" t="s">
        <v>40</v>
      </c>
      <c r="B124" s="28" t="s">
        <v>24</v>
      </c>
      <c r="C124" s="24">
        <v>12071.960138797742</v>
      </c>
      <c r="D124" s="24">
        <v>12836.036116600026</v>
      </c>
      <c r="E124" s="24">
        <v>13523.72031211851</v>
      </c>
      <c r="F124" s="24">
        <v>14178.882212638842</v>
      </c>
      <c r="G124" s="24">
        <v>14835.355512619</v>
      </c>
      <c r="H124" s="24">
        <v>15512.532593727105</v>
      </c>
      <c r="I124" s="24">
        <v>16239.550806999192</v>
      </c>
      <c r="J124" s="24">
        <v>16947.038604736314</v>
      </c>
      <c r="K124" s="24">
        <v>17304.930604934685</v>
      </c>
      <c r="L124" s="24">
        <v>17661.801147460927</v>
      </c>
      <c r="M124" s="24">
        <v>18071.83115291594</v>
      </c>
      <c r="N124" s="24">
        <v>18473.599193572991</v>
      </c>
      <c r="O124" s="24">
        <v>18889.932415008538</v>
      </c>
      <c r="P124" s="24">
        <v>19279.64626789093</v>
      </c>
      <c r="Q124" s="24">
        <v>19731.767400741577</v>
      </c>
      <c r="R124" s="24">
        <v>20174.560653686523</v>
      </c>
      <c r="S124" s="24">
        <v>20632.948364257813</v>
      </c>
      <c r="T124" s="24">
        <v>21060.857141494744</v>
      </c>
      <c r="U124" s="24">
        <v>21555.578598022457</v>
      </c>
      <c r="V124" s="24">
        <v>22035.236612319939</v>
      </c>
      <c r="W124" s="24">
        <v>22529.408044815056</v>
      </c>
      <c r="X124" s="24">
        <v>22994.529384613033</v>
      </c>
      <c r="Y124" s="24">
        <v>23523.767782211296</v>
      </c>
      <c r="Z124" s="24">
        <v>24037.358222961419</v>
      </c>
      <c r="AA124" s="24">
        <v>24568.689323425293</v>
      </c>
      <c r="AB124" s="24">
        <v>25073.372241973877</v>
      </c>
      <c r="AC124" s="24">
        <v>25638.216793060303</v>
      </c>
      <c r="AD124" s="24">
        <v>26197.539203643799</v>
      </c>
      <c r="AE124" s="24">
        <v>26773.122425079346</v>
      </c>
    </row>
    <row r="125" spans="1:31" collapsed="1" x14ac:dyDescent="0.35">
      <c r="A125" s="28" t="s">
        <v>40</v>
      </c>
      <c r="B125" s="28" t="s">
        <v>77</v>
      </c>
      <c r="C125" s="24">
        <v>514.20000000000005</v>
      </c>
      <c r="D125" s="24">
        <v>585.4</v>
      </c>
      <c r="E125" s="24">
        <v>595.29999999999995</v>
      </c>
      <c r="F125" s="24">
        <v>686</v>
      </c>
      <c r="G125" s="24">
        <v>782.7</v>
      </c>
      <c r="H125" s="24">
        <v>866.9</v>
      </c>
      <c r="I125" s="24">
        <v>945.30000000000007</v>
      </c>
      <c r="J125" s="24">
        <v>1004.4</v>
      </c>
      <c r="K125" s="24">
        <v>1060.3999999999999</v>
      </c>
      <c r="L125" s="24">
        <v>1110.6999999999998</v>
      </c>
      <c r="M125" s="24">
        <v>1327.6999999999998</v>
      </c>
      <c r="N125" s="24">
        <v>1440</v>
      </c>
      <c r="O125" s="24">
        <v>1591.4</v>
      </c>
      <c r="P125" s="24">
        <v>1670</v>
      </c>
      <c r="Q125" s="24">
        <v>1705.1999999999998</v>
      </c>
      <c r="R125" s="24">
        <v>1728.8</v>
      </c>
      <c r="S125" s="24">
        <v>1748.8000000000002</v>
      </c>
      <c r="T125" s="24">
        <v>1771.3</v>
      </c>
      <c r="U125" s="24">
        <v>1798.8999999999999</v>
      </c>
      <c r="V125" s="24">
        <v>1826</v>
      </c>
      <c r="W125" s="24">
        <v>1850.6</v>
      </c>
      <c r="X125" s="24">
        <v>1875.8999999999999</v>
      </c>
      <c r="Y125" s="24">
        <v>1904.8000000000002</v>
      </c>
      <c r="Z125" s="24">
        <v>1932.0000000000002</v>
      </c>
      <c r="AA125" s="24">
        <v>1957.1000000000004</v>
      </c>
      <c r="AB125" s="24">
        <v>1979.7000000000003</v>
      </c>
      <c r="AC125" s="24">
        <v>2000.4999999999998</v>
      </c>
      <c r="AD125" s="24">
        <v>2021.5</v>
      </c>
      <c r="AE125" s="24">
        <v>2042.7999999999997</v>
      </c>
    </row>
    <row r="126" spans="1:31" collapsed="1" x14ac:dyDescent="0.35">
      <c r="A126" s="28" t="s">
        <v>40</v>
      </c>
      <c r="B126" s="28" t="s">
        <v>78</v>
      </c>
      <c r="C126" s="24">
        <v>514.20000000000005</v>
      </c>
      <c r="D126" s="24">
        <v>585.4</v>
      </c>
      <c r="E126" s="24">
        <v>595.29999999999995</v>
      </c>
      <c r="F126" s="24">
        <v>686</v>
      </c>
      <c r="G126" s="24">
        <v>782.7</v>
      </c>
      <c r="H126" s="24">
        <v>866.9</v>
      </c>
      <c r="I126" s="24">
        <v>945.30000000000007</v>
      </c>
      <c r="J126" s="24">
        <v>1004.4</v>
      </c>
      <c r="K126" s="24">
        <v>1060.3999999999999</v>
      </c>
      <c r="L126" s="24">
        <v>1110.6999999999998</v>
      </c>
      <c r="M126" s="24">
        <v>1327.6999999999998</v>
      </c>
      <c r="N126" s="24">
        <v>1440</v>
      </c>
      <c r="O126" s="24">
        <v>1591.4</v>
      </c>
      <c r="P126" s="24">
        <v>1670</v>
      </c>
      <c r="Q126" s="24">
        <v>1705.1999999999998</v>
      </c>
      <c r="R126" s="24">
        <v>1728.8</v>
      </c>
      <c r="S126" s="24">
        <v>1748.8000000000002</v>
      </c>
      <c r="T126" s="24">
        <v>1771.3</v>
      </c>
      <c r="U126" s="24">
        <v>1798.8999999999999</v>
      </c>
      <c r="V126" s="24">
        <v>1826</v>
      </c>
      <c r="W126" s="24">
        <v>1850.6</v>
      </c>
      <c r="X126" s="24">
        <v>1875.8999999999999</v>
      </c>
      <c r="Y126" s="24">
        <v>1904.8000000000002</v>
      </c>
      <c r="Z126" s="24">
        <v>1932.0000000000002</v>
      </c>
      <c r="AA126" s="24">
        <v>1957.1000000000004</v>
      </c>
      <c r="AB126" s="24">
        <v>1979.7000000000003</v>
      </c>
      <c r="AC126" s="24">
        <v>2000.4999999999998</v>
      </c>
      <c r="AD126" s="24">
        <v>2021.5</v>
      </c>
      <c r="AE126" s="24">
        <v>2042.7999999999997</v>
      </c>
    </row>
    <row r="128" spans="1:31" x14ac:dyDescent="0.35">
      <c r="A128" s="18" t="s">
        <v>128</v>
      </c>
      <c r="B128" s="18" t="s">
        <v>129</v>
      </c>
      <c r="C128" s="18" t="s">
        <v>80</v>
      </c>
      <c r="D128" s="18" t="s">
        <v>89</v>
      </c>
      <c r="E128" s="18" t="s">
        <v>90</v>
      </c>
      <c r="F128" s="18" t="s">
        <v>91</v>
      </c>
      <c r="G128" s="18" t="s">
        <v>92</v>
      </c>
      <c r="H128" s="18" t="s">
        <v>93</v>
      </c>
      <c r="I128" s="18" t="s">
        <v>94</v>
      </c>
      <c r="J128" s="18" t="s">
        <v>95</v>
      </c>
      <c r="K128" s="18" t="s">
        <v>96</v>
      </c>
      <c r="L128" s="18" t="s">
        <v>97</v>
      </c>
      <c r="M128" s="18" t="s">
        <v>98</v>
      </c>
      <c r="N128" s="18" t="s">
        <v>99</v>
      </c>
      <c r="O128" s="18" t="s">
        <v>100</v>
      </c>
      <c r="P128" s="18" t="s">
        <v>101</v>
      </c>
      <c r="Q128" s="18" t="s">
        <v>102</v>
      </c>
      <c r="R128" s="18" t="s">
        <v>103</v>
      </c>
      <c r="S128" s="18" t="s">
        <v>104</v>
      </c>
      <c r="T128" s="18" t="s">
        <v>105</v>
      </c>
      <c r="U128" s="18" t="s">
        <v>106</v>
      </c>
      <c r="V128" s="18" t="s">
        <v>107</v>
      </c>
      <c r="W128" s="18" t="s">
        <v>108</v>
      </c>
      <c r="X128" s="18" t="s">
        <v>109</v>
      </c>
      <c r="Y128" s="18" t="s">
        <v>110</v>
      </c>
      <c r="Z128" s="18" t="s">
        <v>111</v>
      </c>
      <c r="AA128" s="18" t="s">
        <v>112</v>
      </c>
      <c r="AB128" s="18" t="s">
        <v>113</v>
      </c>
      <c r="AC128" s="18" t="s">
        <v>114</v>
      </c>
      <c r="AD128" s="18" t="s">
        <v>115</v>
      </c>
      <c r="AE128" s="18" t="s">
        <v>116</v>
      </c>
    </row>
    <row r="129" spans="1:31" x14ac:dyDescent="0.35">
      <c r="A129" s="28" t="s">
        <v>130</v>
      </c>
      <c r="B129" s="28" t="s">
        <v>24</v>
      </c>
      <c r="C129" s="24">
        <v>3430.8612365722602</v>
      </c>
      <c r="D129" s="24">
        <v>3527.2650756835878</v>
      </c>
      <c r="E129" s="24">
        <v>3614.3143005371039</v>
      </c>
      <c r="F129" s="24">
        <v>3699.374237060546</v>
      </c>
      <c r="G129" s="24">
        <v>3789.5904235839789</v>
      </c>
      <c r="H129" s="24">
        <v>3891.821502685546</v>
      </c>
      <c r="I129" s="24">
        <v>4014.3247680664063</v>
      </c>
      <c r="J129" s="24">
        <v>4133.0651550292914</v>
      </c>
      <c r="K129" s="24">
        <v>4245.4668579101563</v>
      </c>
      <c r="L129" s="24">
        <v>4356.5246887206977</v>
      </c>
      <c r="M129" s="24">
        <v>4487.0786437988227</v>
      </c>
      <c r="N129" s="24">
        <v>4613.9457397460928</v>
      </c>
      <c r="O129" s="24">
        <v>4737.3366088867178</v>
      </c>
      <c r="P129" s="24">
        <v>4858.6192321777344</v>
      </c>
      <c r="Q129" s="24">
        <v>5000.9755859375</v>
      </c>
      <c r="R129" s="24">
        <v>5145.5394897460928</v>
      </c>
      <c r="S129" s="24">
        <v>5282.1839599609375</v>
      </c>
      <c r="T129" s="24">
        <v>5417.1154174804678</v>
      </c>
      <c r="U129" s="24">
        <v>5576.6412963867178</v>
      </c>
      <c r="V129" s="24">
        <v>5731.6154174804678</v>
      </c>
      <c r="W129" s="24">
        <v>5876.7806396484375</v>
      </c>
      <c r="X129" s="24">
        <v>6020.8081665039063</v>
      </c>
      <c r="Y129" s="24">
        <v>6185.6890258789063</v>
      </c>
      <c r="Z129" s="24">
        <v>6344.5853881835928</v>
      </c>
      <c r="AA129" s="24">
        <v>6498.3271484375</v>
      </c>
      <c r="AB129" s="24">
        <v>6651.790771484375</v>
      </c>
      <c r="AC129" s="24">
        <v>6826.6011962890625</v>
      </c>
      <c r="AD129" s="24">
        <v>6999.4085083007813</v>
      </c>
      <c r="AE129" s="24">
        <v>7167.530029296875</v>
      </c>
    </row>
    <row r="130" spans="1:31" x14ac:dyDescent="0.35">
      <c r="A130" s="28" t="s">
        <v>130</v>
      </c>
      <c r="B130" s="28" t="s">
        <v>77</v>
      </c>
      <c r="C130" s="24">
        <v>201.8</v>
      </c>
      <c r="D130" s="24">
        <v>215.1</v>
      </c>
      <c r="E130" s="24">
        <v>216</v>
      </c>
      <c r="F130" s="24">
        <v>265.70000000000005</v>
      </c>
      <c r="G130" s="24">
        <v>303.3</v>
      </c>
      <c r="H130" s="24">
        <v>339.09999999999997</v>
      </c>
      <c r="I130" s="24">
        <v>366.59999999999997</v>
      </c>
      <c r="J130" s="24">
        <v>391.3</v>
      </c>
      <c r="K130" s="24">
        <v>412.5</v>
      </c>
      <c r="L130" s="24">
        <v>431</v>
      </c>
      <c r="M130" s="24">
        <v>514.9</v>
      </c>
      <c r="N130" s="24">
        <v>565.5</v>
      </c>
      <c r="O130" s="24">
        <v>621.4</v>
      </c>
      <c r="P130" s="24">
        <v>651.40000000000009</v>
      </c>
      <c r="Q130" s="24">
        <v>662.3</v>
      </c>
      <c r="R130" s="24">
        <v>668.2</v>
      </c>
      <c r="S130" s="24">
        <v>672.5</v>
      </c>
      <c r="T130" s="24">
        <v>677.5</v>
      </c>
      <c r="U130" s="24">
        <v>684.80000000000007</v>
      </c>
      <c r="V130" s="24">
        <v>692</v>
      </c>
      <c r="W130" s="24">
        <v>698</v>
      </c>
      <c r="X130" s="24">
        <v>704.30000000000007</v>
      </c>
      <c r="Y130" s="24">
        <v>712.1</v>
      </c>
      <c r="Z130" s="24">
        <v>719.4</v>
      </c>
      <c r="AA130" s="24">
        <v>725.6</v>
      </c>
      <c r="AB130" s="24">
        <v>730.8</v>
      </c>
      <c r="AC130" s="24">
        <v>735.1</v>
      </c>
      <c r="AD130" s="24">
        <v>739.4</v>
      </c>
      <c r="AE130" s="24">
        <v>743.7</v>
      </c>
    </row>
    <row r="131" spans="1:31" x14ac:dyDescent="0.35">
      <c r="A131" s="28" t="s">
        <v>130</v>
      </c>
      <c r="B131" s="28" t="s">
        <v>78</v>
      </c>
      <c r="C131" s="24">
        <v>201.8</v>
      </c>
      <c r="D131" s="24">
        <v>215.1</v>
      </c>
      <c r="E131" s="24">
        <v>216</v>
      </c>
      <c r="F131" s="24">
        <v>265.70000000000005</v>
      </c>
      <c r="G131" s="24">
        <v>303.3</v>
      </c>
      <c r="H131" s="24">
        <v>339.09999999999997</v>
      </c>
      <c r="I131" s="24">
        <v>366.59999999999997</v>
      </c>
      <c r="J131" s="24">
        <v>391.3</v>
      </c>
      <c r="K131" s="24">
        <v>412.5</v>
      </c>
      <c r="L131" s="24">
        <v>431</v>
      </c>
      <c r="M131" s="24">
        <v>514.9</v>
      </c>
      <c r="N131" s="24">
        <v>565.5</v>
      </c>
      <c r="O131" s="24">
        <v>621.4</v>
      </c>
      <c r="P131" s="24">
        <v>651.40000000000009</v>
      </c>
      <c r="Q131" s="24">
        <v>662.3</v>
      </c>
      <c r="R131" s="24">
        <v>668.2</v>
      </c>
      <c r="S131" s="24">
        <v>672.5</v>
      </c>
      <c r="T131" s="24">
        <v>677.5</v>
      </c>
      <c r="U131" s="24">
        <v>684.80000000000007</v>
      </c>
      <c r="V131" s="24">
        <v>692</v>
      </c>
      <c r="W131" s="24">
        <v>698</v>
      </c>
      <c r="X131" s="24">
        <v>704.30000000000007</v>
      </c>
      <c r="Y131" s="24">
        <v>712.1</v>
      </c>
      <c r="Z131" s="24">
        <v>719.4</v>
      </c>
      <c r="AA131" s="24">
        <v>725.6</v>
      </c>
      <c r="AB131" s="24">
        <v>730.8</v>
      </c>
      <c r="AC131" s="24">
        <v>735.1</v>
      </c>
      <c r="AD131" s="24">
        <v>739.4</v>
      </c>
      <c r="AE131" s="24">
        <v>743.7</v>
      </c>
    </row>
    <row r="133" spans="1:31" x14ac:dyDescent="0.35">
      <c r="A133" s="18" t="s">
        <v>128</v>
      </c>
      <c r="B133" s="18" t="s">
        <v>129</v>
      </c>
      <c r="C133" s="18" t="s">
        <v>80</v>
      </c>
      <c r="D133" s="18" t="s">
        <v>89</v>
      </c>
      <c r="E133" s="18" t="s">
        <v>90</v>
      </c>
      <c r="F133" s="18" t="s">
        <v>91</v>
      </c>
      <c r="G133" s="18" t="s">
        <v>92</v>
      </c>
      <c r="H133" s="18" t="s">
        <v>93</v>
      </c>
      <c r="I133" s="18" t="s">
        <v>94</v>
      </c>
      <c r="J133" s="18" t="s">
        <v>95</v>
      </c>
      <c r="K133" s="18" t="s">
        <v>96</v>
      </c>
      <c r="L133" s="18" t="s">
        <v>97</v>
      </c>
      <c r="M133" s="18" t="s">
        <v>98</v>
      </c>
      <c r="N133" s="18" t="s">
        <v>99</v>
      </c>
      <c r="O133" s="18" t="s">
        <v>100</v>
      </c>
      <c r="P133" s="18" t="s">
        <v>101</v>
      </c>
      <c r="Q133" s="18" t="s">
        <v>102</v>
      </c>
      <c r="R133" s="18" t="s">
        <v>103</v>
      </c>
      <c r="S133" s="18" t="s">
        <v>104</v>
      </c>
      <c r="T133" s="18" t="s">
        <v>105</v>
      </c>
      <c r="U133" s="18" t="s">
        <v>106</v>
      </c>
      <c r="V133" s="18" t="s">
        <v>107</v>
      </c>
      <c r="W133" s="18" t="s">
        <v>108</v>
      </c>
      <c r="X133" s="18" t="s">
        <v>109</v>
      </c>
      <c r="Y133" s="18" t="s">
        <v>110</v>
      </c>
      <c r="Z133" s="18" t="s">
        <v>111</v>
      </c>
      <c r="AA133" s="18" t="s">
        <v>112</v>
      </c>
      <c r="AB133" s="18" t="s">
        <v>113</v>
      </c>
      <c r="AC133" s="18" t="s">
        <v>114</v>
      </c>
      <c r="AD133" s="18" t="s">
        <v>115</v>
      </c>
      <c r="AE133" s="18" t="s">
        <v>116</v>
      </c>
    </row>
    <row r="134" spans="1:31" x14ac:dyDescent="0.35">
      <c r="A134" s="28" t="s">
        <v>131</v>
      </c>
      <c r="B134" s="28" t="s">
        <v>24</v>
      </c>
      <c r="C134" s="24">
        <v>3741.723846435541</v>
      </c>
      <c r="D134" s="24">
        <v>3869.0980834960928</v>
      </c>
      <c r="E134" s="24">
        <v>3973.673461914057</v>
      </c>
      <c r="F134" s="24">
        <v>4075.85522460937</v>
      </c>
      <c r="G134" s="24">
        <v>4172.3139953613227</v>
      </c>
      <c r="H134" s="24">
        <v>4278.4140930175781</v>
      </c>
      <c r="I134" s="24">
        <v>4391.7894897460883</v>
      </c>
      <c r="J134" s="24">
        <v>4494.3399658203116</v>
      </c>
      <c r="K134" s="24">
        <v>4600.5328063964844</v>
      </c>
      <c r="L134" s="24">
        <v>4727.8011169433594</v>
      </c>
      <c r="M134" s="24">
        <v>4862.316619873046</v>
      </c>
      <c r="N134" s="24">
        <v>4995.4090576171866</v>
      </c>
      <c r="O134" s="24">
        <v>5135.1279296875</v>
      </c>
      <c r="P134" s="24">
        <v>5271.4915466308594</v>
      </c>
      <c r="Q134" s="24">
        <v>5416.5844116210928</v>
      </c>
      <c r="R134" s="24">
        <v>5560.3623657226563</v>
      </c>
      <c r="S134" s="24">
        <v>5711.0650634765616</v>
      </c>
      <c r="T134" s="24">
        <v>5858.7107238769531</v>
      </c>
      <c r="U134" s="24">
        <v>6015.5150146484366</v>
      </c>
      <c r="V134" s="24">
        <v>6171.5709838867178</v>
      </c>
      <c r="W134" s="24">
        <v>6334.8511962890625</v>
      </c>
      <c r="X134" s="24">
        <v>6495.4531860351563</v>
      </c>
      <c r="Y134" s="24">
        <v>6665.5413818359375</v>
      </c>
      <c r="Z134" s="24">
        <v>6835.2177124023428</v>
      </c>
      <c r="AA134" s="24">
        <v>7012.4929809570313</v>
      </c>
      <c r="AB134" s="24">
        <v>7187.5077514648428</v>
      </c>
      <c r="AC134" s="24">
        <v>7372.4627075195313</v>
      </c>
      <c r="AD134" s="24">
        <v>7557.195068359375</v>
      </c>
      <c r="AE134" s="24">
        <v>7749.9918823242178</v>
      </c>
    </row>
    <row r="135" spans="1:31" x14ac:dyDescent="0.35">
      <c r="A135" s="28" t="s">
        <v>131</v>
      </c>
      <c r="B135" s="28" t="s">
        <v>77</v>
      </c>
      <c r="C135" s="24">
        <v>79.2</v>
      </c>
      <c r="D135" s="24">
        <v>80.100000000000009</v>
      </c>
      <c r="E135" s="24">
        <v>80.3</v>
      </c>
      <c r="F135" s="24">
        <v>92</v>
      </c>
      <c r="G135" s="24">
        <v>113.89999999999999</v>
      </c>
      <c r="H135" s="24">
        <v>128.19999999999999</v>
      </c>
      <c r="I135" s="24">
        <v>144.29999999999998</v>
      </c>
      <c r="J135" s="24">
        <v>154.20000000000002</v>
      </c>
      <c r="K135" s="24">
        <v>164.6</v>
      </c>
      <c r="L135" s="24">
        <v>173.1</v>
      </c>
      <c r="M135" s="24">
        <v>216.9</v>
      </c>
      <c r="N135" s="24">
        <v>231</v>
      </c>
      <c r="O135" s="24">
        <v>257</v>
      </c>
      <c r="P135" s="24">
        <v>270.09999999999997</v>
      </c>
      <c r="Q135" s="24">
        <v>275.5</v>
      </c>
      <c r="R135" s="24">
        <v>278.8</v>
      </c>
      <c r="S135" s="24">
        <v>282.2</v>
      </c>
      <c r="T135" s="24">
        <v>286.3</v>
      </c>
      <c r="U135" s="24">
        <v>291</v>
      </c>
      <c r="V135" s="24">
        <v>294.60000000000002</v>
      </c>
      <c r="W135" s="24">
        <v>297.3</v>
      </c>
      <c r="X135" s="24">
        <v>300.2</v>
      </c>
      <c r="Y135" s="24">
        <v>304.10000000000002</v>
      </c>
      <c r="Z135" s="24">
        <v>307.90000000000003</v>
      </c>
      <c r="AA135" s="24">
        <v>311.20000000000005</v>
      </c>
      <c r="AB135" s="24">
        <v>313.8</v>
      </c>
      <c r="AC135" s="24">
        <v>316.2</v>
      </c>
      <c r="AD135" s="24">
        <v>318.60000000000002</v>
      </c>
      <c r="AE135" s="24">
        <v>320.89999999999998</v>
      </c>
    </row>
    <row r="136" spans="1:31" x14ac:dyDescent="0.35">
      <c r="A136" s="28" t="s">
        <v>131</v>
      </c>
      <c r="B136" s="28" t="s">
        <v>78</v>
      </c>
      <c r="C136" s="24">
        <v>79.2</v>
      </c>
      <c r="D136" s="24">
        <v>80.100000000000009</v>
      </c>
      <c r="E136" s="24">
        <v>80.3</v>
      </c>
      <c r="F136" s="24">
        <v>92</v>
      </c>
      <c r="G136" s="24">
        <v>113.89999999999999</v>
      </c>
      <c r="H136" s="24">
        <v>128.19999999999999</v>
      </c>
      <c r="I136" s="24">
        <v>144.29999999999998</v>
      </c>
      <c r="J136" s="24">
        <v>154.20000000000002</v>
      </c>
      <c r="K136" s="24">
        <v>164.6</v>
      </c>
      <c r="L136" s="24">
        <v>173.1</v>
      </c>
      <c r="M136" s="24">
        <v>216.9</v>
      </c>
      <c r="N136" s="24">
        <v>231</v>
      </c>
      <c r="O136" s="24">
        <v>257</v>
      </c>
      <c r="P136" s="24">
        <v>270.09999999999997</v>
      </c>
      <c r="Q136" s="24">
        <v>275.5</v>
      </c>
      <c r="R136" s="24">
        <v>278.8</v>
      </c>
      <c r="S136" s="24">
        <v>282.2</v>
      </c>
      <c r="T136" s="24">
        <v>286.3</v>
      </c>
      <c r="U136" s="24">
        <v>291</v>
      </c>
      <c r="V136" s="24">
        <v>294.60000000000002</v>
      </c>
      <c r="W136" s="24">
        <v>297.3</v>
      </c>
      <c r="X136" s="24">
        <v>300.2</v>
      </c>
      <c r="Y136" s="24">
        <v>304.10000000000002</v>
      </c>
      <c r="Z136" s="24">
        <v>307.90000000000003</v>
      </c>
      <c r="AA136" s="24">
        <v>311.20000000000005</v>
      </c>
      <c r="AB136" s="24">
        <v>313.8</v>
      </c>
      <c r="AC136" s="24">
        <v>316.2</v>
      </c>
      <c r="AD136" s="24">
        <v>318.60000000000002</v>
      </c>
      <c r="AE136" s="24">
        <v>320.89999999999998</v>
      </c>
    </row>
    <row r="138" spans="1:31" x14ac:dyDescent="0.35">
      <c r="A138" s="18" t="s">
        <v>128</v>
      </c>
      <c r="B138" s="18" t="s">
        <v>129</v>
      </c>
      <c r="C138" s="18" t="s">
        <v>80</v>
      </c>
      <c r="D138" s="18" t="s">
        <v>89</v>
      </c>
      <c r="E138" s="18" t="s">
        <v>90</v>
      </c>
      <c r="F138" s="18" t="s">
        <v>91</v>
      </c>
      <c r="G138" s="18" t="s">
        <v>92</v>
      </c>
      <c r="H138" s="18" t="s">
        <v>93</v>
      </c>
      <c r="I138" s="18" t="s">
        <v>94</v>
      </c>
      <c r="J138" s="18" t="s">
        <v>95</v>
      </c>
      <c r="K138" s="18" t="s">
        <v>96</v>
      </c>
      <c r="L138" s="18" t="s">
        <v>97</v>
      </c>
      <c r="M138" s="18" t="s">
        <v>98</v>
      </c>
      <c r="N138" s="18" t="s">
        <v>99</v>
      </c>
      <c r="O138" s="18" t="s">
        <v>100</v>
      </c>
      <c r="P138" s="18" t="s">
        <v>101</v>
      </c>
      <c r="Q138" s="18" t="s">
        <v>102</v>
      </c>
      <c r="R138" s="18" t="s">
        <v>103</v>
      </c>
      <c r="S138" s="18" t="s">
        <v>104</v>
      </c>
      <c r="T138" s="18" t="s">
        <v>105</v>
      </c>
      <c r="U138" s="18" t="s">
        <v>106</v>
      </c>
      <c r="V138" s="18" t="s">
        <v>107</v>
      </c>
      <c r="W138" s="18" t="s">
        <v>108</v>
      </c>
      <c r="X138" s="18" t="s">
        <v>109</v>
      </c>
      <c r="Y138" s="18" t="s">
        <v>110</v>
      </c>
      <c r="Z138" s="18" t="s">
        <v>111</v>
      </c>
      <c r="AA138" s="18" t="s">
        <v>112</v>
      </c>
      <c r="AB138" s="18" t="s">
        <v>113</v>
      </c>
      <c r="AC138" s="18" t="s">
        <v>114</v>
      </c>
      <c r="AD138" s="18" t="s">
        <v>115</v>
      </c>
      <c r="AE138" s="18" t="s">
        <v>116</v>
      </c>
    </row>
    <row r="139" spans="1:31" x14ac:dyDescent="0.35">
      <c r="A139" s="28" t="s">
        <v>132</v>
      </c>
      <c r="B139" s="28" t="s">
        <v>24</v>
      </c>
      <c r="C139" s="24">
        <v>3041.462371826171</v>
      </c>
      <c r="D139" s="24">
        <v>3518.175659179687</v>
      </c>
      <c r="E139" s="24">
        <v>3971.6672973632758</v>
      </c>
      <c r="F139" s="24">
        <v>4412.089324951171</v>
      </c>
      <c r="G139" s="24">
        <v>4853.2750244140616</v>
      </c>
      <c r="H139" s="24">
        <v>5291.2838439941397</v>
      </c>
      <c r="I139" s="24">
        <v>5750.2359924316397</v>
      </c>
      <c r="J139" s="24">
        <v>6186.4027099609366</v>
      </c>
      <c r="K139" s="24">
        <v>6286.9320373535147</v>
      </c>
      <c r="L139" s="24">
        <v>6368.0062866210928</v>
      </c>
      <c r="M139" s="24">
        <v>6473.0152282714844</v>
      </c>
      <c r="N139" s="24">
        <v>6560.8447570800781</v>
      </c>
      <c r="O139" s="24">
        <v>6673.5508422851563</v>
      </c>
      <c r="P139" s="24">
        <v>6766.6423950195313</v>
      </c>
      <c r="Q139" s="24">
        <v>6889.6154174804678</v>
      </c>
      <c r="R139" s="24">
        <v>6988.2176513671866</v>
      </c>
      <c r="S139" s="24">
        <v>7116.9713134765625</v>
      </c>
      <c r="T139" s="24">
        <v>7221.5689697265625</v>
      </c>
      <c r="U139" s="24">
        <v>7356.4660034179678</v>
      </c>
      <c r="V139" s="24">
        <v>7467.3853759765625</v>
      </c>
      <c r="W139" s="24">
        <v>7608.9017333984375</v>
      </c>
      <c r="X139" s="24">
        <v>7726.6891479492178</v>
      </c>
      <c r="Y139" s="24">
        <v>7875.322021484375</v>
      </c>
      <c r="Z139" s="24">
        <v>8000.522705078125</v>
      </c>
      <c r="AA139" s="24">
        <v>8154.3053588867178</v>
      </c>
      <c r="AB139" s="24">
        <v>8285.50732421875</v>
      </c>
      <c r="AC139" s="24">
        <v>8442.7183837890625</v>
      </c>
      <c r="AD139" s="24">
        <v>8582.5143432617188</v>
      </c>
      <c r="AE139" s="24">
        <v>8748.4613037109375</v>
      </c>
    </row>
    <row r="140" spans="1:31" x14ac:dyDescent="0.35">
      <c r="A140" s="28" t="s">
        <v>132</v>
      </c>
      <c r="B140" s="28" t="s">
        <v>77</v>
      </c>
      <c r="C140" s="24">
        <v>115.8</v>
      </c>
      <c r="D140" s="24">
        <v>132</v>
      </c>
      <c r="E140" s="24">
        <v>134</v>
      </c>
      <c r="F140" s="24">
        <v>154.29999999999998</v>
      </c>
      <c r="G140" s="24">
        <v>181.6</v>
      </c>
      <c r="H140" s="24">
        <v>200.5</v>
      </c>
      <c r="I140" s="24">
        <v>222.3</v>
      </c>
      <c r="J140" s="24">
        <v>237.7</v>
      </c>
      <c r="K140" s="24">
        <v>255.89999999999998</v>
      </c>
      <c r="L140" s="24">
        <v>272.2</v>
      </c>
      <c r="M140" s="24">
        <v>349.4</v>
      </c>
      <c r="N140" s="24">
        <v>389.09999999999997</v>
      </c>
      <c r="O140" s="24">
        <v>448</v>
      </c>
      <c r="P140" s="24">
        <v>474.7</v>
      </c>
      <c r="Q140" s="24">
        <v>488.09999999999997</v>
      </c>
      <c r="R140" s="24">
        <v>497.49999999999994</v>
      </c>
      <c r="S140" s="24">
        <v>505.40000000000003</v>
      </c>
      <c r="T140" s="24">
        <v>513.9</v>
      </c>
      <c r="U140" s="24">
        <v>524.20000000000005</v>
      </c>
      <c r="V140" s="24">
        <v>535</v>
      </c>
      <c r="W140" s="24">
        <v>545.4</v>
      </c>
      <c r="X140" s="24">
        <v>556</v>
      </c>
      <c r="Y140" s="24">
        <v>567.29999999999995</v>
      </c>
      <c r="Z140" s="24">
        <v>577.6</v>
      </c>
      <c r="AA140" s="24">
        <v>587.30000000000007</v>
      </c>
      <c r="AB140" s="24">
        <v>596.30000000000007</v>
      </c>
      <c r="AC140" s="24">
        <v>604.5</v>
      </c>
      <c r="AD140" s="24">
        <v>612.79999999999995</v>
      </c>
      <c r="AE140" s="24">
        <v>621.29999999999995</v>
      </c>
    </row>
    <row r="141" spans="1:31" x14ac:dyDescent="0.35">
      <c r="A141" s="28" t="s">
        <v>132</v>
      </c>
      <c r="B141" s="28" t="s">
        <v>78</v>
      </c>
      <c r="C141" s="24">
        <v>115.8</v>
      </c>
      <c r="D141" s="24">
        <v>132</v>
      </c>
      <c r="E141" s="24">
        <v>134</v>
      </c>
      <c r="F141" s="24">
        <v>154.29999999999998</v>
      </c>
      <c r="G141" s="24">
        <v>181.6</v>
      </c>
      <c r="H141" s="24">
        <v>200.5</v>
      </c>
      <c r="I141" s="24">
        <v>222.3</v>
      </c>
      <c r="J141" s="24">
        <v>237.7</v>
      </c>
      <c r="K141" s="24">
        <v>255.89999999999998</v>
      </c>
      <c r="L141" s="24">
        <v>272.2</v>
      </c>
      <c r="M141" s="24">
        <v>349.4</v>
      </c>
      <c r="N141" s="24">
        <v>389.09999999999997</v>
      </c>
      <c r="O141" s="24">
        <v>448</v>
      </c>
      <c r="P141" s="24">
        <v>474.7</v>
      </c>
      <c r="Q141" s="24">
        <v>488.09999999999997</v>
      </c>
      <c r="R141" s="24">
        <v>497.49999999999994</v>
      </c>
      <c r="S141" s="24">
        <v>505.40000000000003</v>
      </c>
      <c r="T141" s="24">
        <v>513.9</v>
      </c>
      <c r="U141" s="24">
        <v>524.20000000000005</v>
      </c>
      <c r="V141" s="24">
        <v>535</v>
      </c>
      <c r="W141" s="24">
        <v>545.4</v>
      </c>
      <c r="X141" s="24">
        <v>556</v>
      </c>
      <c r="Y141" s="24">
        <v>567.29999999999995</v>
      </c>
      <c r="Z141" s="24">
        <v>577.6</v>
      </c>
      <c r="AA141" s="24">
        <v>587.30000000000007</v>
      </c>
      <c r="AB141" s="24">
        <v>596.30000000000007</v>
      </c>
      <c r="AC141" s="24">
        <v>604.5</v>
      </c>
      <c r="AD141" s="24">
        <v>612.79999999999995</v>
      </c>
      <c r="AE141" s="24">
        <v>621.29999999999995</v>
      </c>
    </row>
    <row r="143" spans="1:31" x14ac:dyDescent="0.35">
      <c r="A143" s="18" t="s">
        <v>128</v>
      </c>
      <c r="B143" s="18" t="s">
        <v>129</v>
      </c>
      <c r="C143" s="18" t="s">
        <v>80</v>
      </c>
      <c r="D143" s="18" t="s">
        <v>89</v>
      </c>
      <c r="E143" s="18" t="s">
        <v>90</v>
      </c>
      <c r="F143" s="18" t="s">
        <v>91</v>
      </c>
      <c r="G143" s="18" t="s">
        <v>92</v>
      </c>
      <c r="H143" s="18" t="s">
        <v>93</v>
      </c>
      <c r="I143" s="18" t="s">
        <v>94</v>
      </c>
      <c r="J143" s="18" t="s">
        <v>95</v>
      </c>
      <c r="K143" s="18" t="s">
        <v>96</v>
      </c>
      <c r="L143" s="18" t="s">
        <v>97</v>
      </c>
      <c r="M143" s="18" t="s">
        <v>98</v>
      </c>
      <c r="N143" s="18" t="s">
        <v>99</v>
      </c>
      <c r="O143" s="18" t="s">
        <v>100</v>
      </c>
      <c r="P143" s="18" t="s">
        <v>101</v>
      </c>
      <c r="Q143" s="18" t="s">
        <v>102</v>
      </c>
      <c r="R143" s="18" t="s">
        <v>103</v>
      </c>
      <c r="S143" s="18" t="s">
        <v>104</v>
      </c>
      <c r="T143" s="18" t="s">
        <v>105</v>
      </c>
      <c r="U143" s="18" t="s">
        <v>106</v>
      </c>
      <c r="V143" s="18" t="s">
        <v>107</v>
      </c>
      <c r="W143" s="18" t="s">
        <v>108</v>
      </c>
      <c r="X143" s="18" t="s">
        <v>109</v>
      </c>
      <c r="Y143" s="18" t="s">
        <v>110</v>
      </c>
      <c r="Z143" s="18" t="s">
        <v>111</v>
      </c>
      <c r="AA143" s="18" t="s">
        <v>112</v>
      </c>
      <c r="AB143" s="18" t="s">
        <v>113</v>
      </c>
      <c r="AC143" s="18" t="s">
        <v>114</v>
      </c>
      <c r="AD143" s="18" t="s">
        <v>115</v>
      </c>
      <c r="AE143" s="18" t="s">
        <v>116</v>
      </c>
    </row>
    <row r="144" spans="1:31" x14ac:dyDescent="0.35">
      <c r="A144" s="28" t="s">
        <v>133</v>
      </c>
      <c r="B144" s="28" t="s">
        <v>24</v>
      </c>
      <c r="C144" s="24">
        <v>1673.466720581047</v>
      </c>
      <c r="D144" s="24">
        <v>1732.869384765622</v>
      </c>
      <c r="E144" s="24">
        <v>1772.197753906247</v>
      </c>
      <c r="F144" s="24">
        <v>1795.639770507807</v>
      </c>
      <c r="G144" s="24">
        <v>1822.1359252929631</v>
      </c>
      <c r="H144" s="24">
        <v>1849.3844299316349</v>
      </c>
      <c r="I144" s="24">
        <v>1879.1234436035099</v>
      </c>
      <c r="J144" s="24">
        <v>1926.8971252441329</v>
      </c>
      <c r="K144" s="24">
        <v>1963.3836059570231</v>
      </c>
      <c r="L144" s="24">
        <v>1998.2746887206999</v>
      </c>
      <c r="M144" s="24">
        <v>2035.4872436523381</v>
      </c>
      <c r="N144" s="24">
        <v>2084.6971435546802</v>
      </c>
      <c r="O144" s="24">
        <v>2122.6241455078052</v>
      </c>
      <c r="P144" s="24">
        <v>2158.9148254394531</v>
      </c>
      <c r="Q144" s="24">
        <v>2197.7059631347652</v>
      </c>
      <c r="R144" s="24">
        <v>2248.5938110351563</v>
      </c>
      <c r="S144" s="24">
        <v>2288.067596435546</v>
      </c>
      <c r="T144" s="24">
        <v>2325.9800109863199</v>
      </c>
      <c r="U144" s="24">
        <v>2366.3689270019531</v>
      </c>
      <c r="V144" s="24">
        <v>2418.8951721191352</v>
      </c>
      <c r="W144" s="24">
        <v>2460.0783081054628</v>
      </c>
      <c r="X144" s="24">
        <v>2499.733886718745</v>
      </c>
      <c r="Y144" s="24">
        <v>2542.0457153320258</v>
      </c>
      <c r="Z144" s="24">
        <v>2596.516326904291</v>
      </c>
      <c r="AA144" s="24">
        <v>2639.773651123046</v>
      </c>
      <c r="AB144" s="24">
        <v>2681.5559997558589</v>
      </c>
      <c r="AC144" s="24">
        <v>2725.881958007812</v>
      </c>
      <c r="AD144" s="24">
        <v>2782.274536132812</v>
      </c>
      <c r="AE144" s="24">
        <v>2827.4560546875</v>
      </c>
    </row>
    <row r="145" spans="1:31" x14ac:dyDescent="0.35">
      <c r="A145" s="28" t="s">
        <v>133</v>
      </c>
      <c r="B145" s="28" t="s">
        <v>77</v>
      </c>
      <c r="C145" s="24">
        <v>103.9</v>
      </c>
      <c r="D145" s="24">
        <v>144.69999999999999</v>
      </c>
      <c r="E145" s="24">
        <v>151.6</v>
      </c>
      <c r="F145" s="24">
        <v>158.6</v>
      </c>
      <c r="G145" s="24">
        <v>166.2</v>
      </c>
      <c r="H145" s="24">
        <v>178.89999999999998</v>
      </c>
      <c r="I145" s="24">
        <v>189.39999999999998</v>
      </c>
      <c r="J145" s="24">
        <v>197.29999999999998</v>
      </c>
      <c r="K145" s="24">
        <v>202.1</v>
      </c>
      <c r="L145" s="24">
        <v>207.8</v>
      </c>
      <c r="M145" s="24">
        <v>213.7</v>
      </c>
      <c r="N145" s="24">
        <v>219.9</v>
      </c>
      <c r="O145" s="24">
        <v>227</v>
      </c>
      <c r="P145" s="24">
        <v>234</v>
      </c>
      <c r="Q145" s="24">
        <v>239.2</v>
      </c>
      <c r="R145" s="24">
        <v>244</v>
      </c>
      <c r="S145" s="24">
        <v>248.49999999999997</v>
      </c>
      <c r="T145" s="24">
        <v>253.39999999999998</v>
      </c>
      <c r="U145" s="24">
        <v>258.59999999999997</v>
      </c>
      <c r="V145" s="24">
        <v>263.90000000000003</v>
      </c>
      <c r="W145" s="24">
        <v>269.2</v>
      </c>
      <c r="X145" s="24">
        <v>274.59999999999997</v>
      </c>
      <c r="Y145" s="24">
        <v>280.39999999999998</v>
      </c>
      <c r="Z145" s="24">
        <v>286.2</v>
      </c>
      <c r="AA145" s="24">
        <v>292</v>
      </c>
      <c r="AB145" s="24">
        <v>297.89999999999998</v>
      </c>
      <c r="AC145" s="24">
        <v>303.89999999999998</v>
      </c>
      <c r="AD145" s="24">
        <v>310</v>
      </c>
      <c r="AE145" s="24">
        <v>316.3</v>
      </c>
    </row>
    <row r="146" spans="1:31" x14ac:dyDescent="0.35">
      <c r="A146" s="28" t="s">
        <v>133</v>
      </c>
      <c r="B146" s="28" t="s">
        <v>78</v>
      </c>
      <c r="C146" s="24">
        <v>103.9</v>
      </c>
      <c r="D146" s="24">
        <v>144.69999999999999</v>
      </c>
      <c r="E146" s="24">
        <v>151.6</v>
      </c>
      <c r="F146" s="24">
        <v>158.6</v>
      </c>
      <c r="G146" s="24">
        <v>166.2</v>
      </c>
      <c r="H146" s="24">
        <v>178.89999999999998</v>
      </c>
      <c r="I146" s="24">
        <v>189.39999999999998</v>
      </c>
      <c r="J146" s="24">
        <v>197.29999999999998</v>
      </c>
      <c r="K146" s="24">
        <v>202.1</v>
      </c>
      <c r="L146" s="24">
        <v>207.8</v>
      </c>
      <c r="M146" s="24">
        <v>213.7</v>
      </c>
      <c r="N146" s="24">
        <v>219.9</v>
      </c>
      <c r="O146" s="24">
        <v>227</v>
      </c>
      <c r="P146" s="24">
        <v>234</v>
      </c>
      <c r="Q146" s="24">
        <v>239.2</v>
      </c>
      <c r="R146" s="24">
        <v>244</v>
      </c>
      <c r="S146" s="24">
        <v>248.49999999999997</v>
      </c>
      <c r="T146" s="24">
        <v>253.39999999999998</v>
      </c>
      <c r="U146" s="24">
        <v>258.59999999999997</v>
      </c>
      <c r="V146" s="24">
        <v>263.90000000000003</v>
      </c>
      <c r="W146" s="24">
        <v>269.2</v>
      </c>
      <c r="X146" s="24">
        <v>274.59999999999997</v>
      </c>
      <c r="Y146" s="24">
        <v>280.39999999999998</v>
      </c>
      <c r="Z146" s="24">
        <v>286.2</v>
      </c>
      <c r="AA146" s="24">
        <v>292</v>
      </c>
      <c r="AB146" s="24">
        <v>297.89999999999998</v>
      </c>
      <c r="AC146" s="24">
        <v>303.89999999999998</v>
      </c>
      <c r="AD146" s="24">
        <v>310</v>
      </c>
      <c r="AE146" s="24">
        <v>316.3</v>
      </c>
    </row>
    <row r="148" spans="1:31" x14ac:dyDescent="0.35">
      <c r="A148" s="18" t="s">
        <v>128</v>
      </c>
      <c r="B148" s="18" t="s">
        <v>129</v>
      </c>
      <c r="C148" s="18" t="s">
        <v>80</v>
      </c>
      <c r="D148" s="18" t="s">
        <v>89</v>
      </c>
      <c r="E148" s="18" t="s">
        <v>90</v>
      </c>
      <c r="F148" s="18" t="s">
        <v>91</v>
      </c>
      <c r="G148" s="18" t="s">
        <v>92</v>
      </c>
      <c r="H148" s="18" t="s">
        <v>93</v>
      </c>
      <c r="I148" s="18" t="s">
        <v>94</v>
      </c>
      <c r="J148" s="18" t="s">
        <v>95</v>
      </c>
      <c r="K148" s="18" t="s">
        <v>96</v>
      </c>
      <c r="L148" s="18" t="s">
        <v>97</v>
      </c>
      <c r="M148" s="18" t="s">
        <v>98</v>
      </c>
      <c r="N148" s="18" t="s">
        <v>99</v>
      </c>
      <c r="O148" s="18" t="s">
        <v>100</v>
      </c>
      <c r="P148" s="18" t="s">
        <v>101</v>
      </c>
      <c r="Q148" s="18" t="s">
        <v>102</v>
      </c>
      <c r="R148" s="18" t="s">
        <v>103</v>
      </c>
      <c r="S148" s="18" t="s">
        <v>104</v>
      </c>
      <c r="T148" s="18" t="s">
        <v>105</v>
      </c>
      <c r="U148" s="18" t="s">
        <v>106</v>
      </c>
      <c r="V148" s="18" t="s">
        <v>107</v>
      </c>
      <c r="W148" s="18" t="s">
        <v>108</v>
      </c>
      <c r="X148" s="18" t="s">
        <v>109</v>
      </c>
      <c r="Y148" s="18" t="s">
        <v>110</v>
      </c>
      <c r="Z148" s="18" t="s">
        <v>111</v>
      </c>
      <c r="AA148" s="18" t="s">
        <v>112</v>
      </c>
      <c r="AB148" s="18" t="s">
        <v>113</v>
      </c>
      <c r="AC148" s="18" t="s">
        <v>114</v>
      </c>
      <c r="AD148" s="18" t="s">
        <v>115</v>
      </c>
      <c r="AE148" s="18" t="s">
        <v>116</v>
      </c>
    </row>
    <row r="149" spans="1:31" x14ac:dyDescent="0.35">
      <c r="A149" s="28" t="s">
        <v>134</v>
      </c>
      <c r="B149" s="28" t="s">
        <v>24</v>
      </c>
      <c r="C149" s="24">
        <v>184.44596338272007</v>
      </c>
      <c r="D149" s="24">
        <v>188.62791347503588</v>
      </c>
      <c r="E149" s="24">
        <v>191.86749839782678</v>
      </c>
      <c r="F149" s="24">
        <v>195.92365550994819</v>
      </c>
      <c r="G149" s="24">
        <v>198.0401439666739</v>
      </c>
      <c r="H149" s="24">
        <v>201.6287240982052</v>
      </c>
      <c r="I149" s="24">
        <v>204.07711315154938</v>
      </c>
      <c r="J149" s="24">
        <v>206.33364868164</v>
      </c>
      <c r="K149" s="24">
        <v>208.6152973175046</v>
      </c>
      <c r="L149" s="24">
        <v>211.19436645507778</v>
      </c>
      <c r="M149" s="24">
        <v>213.93341732025101</v>
      </c>
      <c r="N149" s="24">
        <v>218.70249557495112</v>
      </c>
      <c r="O149" s="24">
        <v>221.29288864135708</v>
      </c>
      <c r="P149" s="24">
        <v>223.97826862335111</v>
      </c>
      <c r="Q149" s="24">
        <v>226.88602256774882</v>
      </c>
      <c r="R149" s="24">
        <v>231.84733581542952</v>
      </c>
      <c r="S149" s="24">
        <v>234.6604309082025</v>
      </c>
      <c r="T149" s="24">
        <v>237.48201942443819</v>
      </c>
      <c r="U149" s="24">
        <v>240.5873565673821</v>
      </c>
      <c r="V149" s="24">
        <v>245.7696628570547</v>
      </c>
      <c r="W149" s="24">
        <v>248.79616737365671</v>
      </c>
      <c r="X149" s="24">
        <v>251.8449974060058</v>
      </c>
      <c r="Y149" s="24">
        <v>255.16963768005269</v>
      </c>
      <c r="Z149" s="24">
        <v>260.51609039306572</v>
      </c>
      <c r="AA149" s="24">
        <v>263.7901840209957</v>
      </c>
      <c r="AB149" s="24">
        <v>267.01039505004826</v>
      </c>
      <c r="AC149" s="24">
        <v>270.55254745483307</v>
      </c>
      <c r="AD149" s="24">
        <v>276.14674758911042</v>
      </c>
      <c r="AE149" s="24">
        <v>279.6831550598144</v>
      </c>
    </row>
    <row r="150" spans="1:31" x14ac:dyDescent="0.35">
      <c r="A150" s="28" t="s">
        <v>134</v>
      </c>
      <c r="B150" s="28" t="s">
        <v>77</v>
      </c>
      <c r="C150" s="24">
        <v>13.5</v>
      </c>
      <c r="D150" s="24">
        <v>13.5</v>
      </c>
      <c r="E150" s="24">
        <v>13.4</v>
      </c>
      <c r="F150" s="24">
        <v>15.4</v>
      </c>
      <c r="G150" s="24">
        <v>17.7</v>
      </c>
      <c r="H150" s="24">
        <v>20.2</v>
      </c>
      <c r="I150" s="24">
        <v>22.700000000000003</v>
      </c>
      <c r="J150" s="24">
        <v>23.9</v>
      </c>
      <c r="K150" s="24">
        <v>25.3</v>
      </c>
      <c r="L150" s="24">
        <v>26.6</v>
      </c>
      <c r="M150" s="24">
        <v>32.799999999999997</v>
      </c>
      <c r="N150" s="24">
        <v>34.5</v>
      </c>
      <c r="O150" s="24">
        <v>38</v>
      </c>
      <c r="P150" s="24">
        <v>39.800000000000004</v>
      </c>
      <c r="Q150" s="24">
        <v>40.1</v>
      </c>
      <c r="R150" s="24">
        <v>40.299999999999997</v>
      </c>
      <c r="S150" s="24">
        <v>40.200000000000003</v>
      </c>
      <c r="T150" s="24">
        <v>40.200000000000003</v>
      </c>
      <c r="U150" s="24">
        <v>40.299999999999997</v>
      </c>
      <c r="V150" s="24">
        <v>40.5</v>
      </c>
      <c r="W150" s="24">
        <v>40.700000000000003</v>
      </c>
      <c r="X150" s="24">
        <v>40.799999999999997</v>
      </c>
      <c r="Y150" s="24">
        <v>40.9</v>
      </c>
      <c r="Z150" s="24">
        <v>40.9</v>
      </c>
      <c r="AA150" s="24">
        <v>41</v>
      </c>
      <c r="AB150" s="24">
        <v>40.9</v>
      </c>
      <c r="AC150" s="24">
        <v>40.799999999999997</v>
      </c>
      <c r="AD150" s="24">
        <v>40.699999999999996</v>
      </c>
      <c r="AE150" s="24">
        <v>40.6</v>
      </c>
    </row>
    <row r="151" spans="1:31" x14ac:dyDescent="0.35">
      <c r="A151" s="28" t="s">
        <v>134</v>
      </c>
      <c r="B151" s="28" t="s">
        <v>78</v>
      </c>
      <c r="C151" s="24">
        <v>13.5</v>
      </c>
      <c r="D151" s="24">
        <v>13.5</v>
      </c>
      <c r="E151" s="24">
        <v>13.4</v>
      </c>
      <c r="F151" s="24">
        <v>15.4</v>
      </c>
      <c r="G151" s="24">
        <v>17.7</v>
      </c>
      <c r="H151" s="24">
        <v>20.2</v>
      </c>
      <c r="I151" s="24">
        <v>22.700000000000003</v>
      </c>
      <c r="J151" s="24">
        <v>23.9</v>
      </c>
      <c r="K151" s="24">
        <v>25.3</v>
      </c>
      <c r="L151" s="24">
        <v>26.6</v>
      </c>
      <c r="M151" s="24">
        <v>32.799999999999997</v>
      </c>
      <c r="N151" s="24">
        <v>34.5</v>
      </c>
      <c r="O151" s="24">
        <v>38</v>
      </c>
      <c r="P151" s="24">
        <v>39.800000000000004</v>
      </c>
      <c r="Q151" s="24">
        <v>40.1</v>
      </c>
      <c r="R151" s="24">
        <v>40.299999999999997</v>
      </c>
      <c r="S151" s="24">
        <v>40.200000000000003</v>
      </c>
      <c r="T151" s="24">
        <v>40.200000000000003</v>
      </c>
      <c r="U151" s="24">
        <v>40.299999999999997</v>
      </c>
      <c r="V151" s="24">
        <v>40.5</v>
      </c>
      <c r="W151" s="24">
        <v>40.700000000000003</v>
      </c>
      <c r="X151" s="24">
        <v>40.799999999999997</v>
      </c>
      <c r="Y151" s="24">
        <v>40.9</v>
      </c>
      <c r="Z151" s="24">
        <v>40.9</v>
      </c>
      <c r="AA151" s="24">
        <v>41</v>
      </c>
      <c r="AB151" s="24">
        <v>40.9</v>
      </c>
      <c r="AC151" s="24">
        <v>40.799999999999997</v>
      </c>
      <c r="AD151" s="24">
        <v>40.699999999999996</v>
      </c>
      <c r="AE151" s="24">
        <v>40.6</v>
      </c>
    </row>
  </sheetData>
  <sheetProtection algorithmName="SHA-512" hashValue="7afNivaySzoszTAEJ3qO+CGoPVmT1QsldbsJJOsGm8GGuO04kNYKjCyqxpDkVJ8H5GD+uzTbiNFosXAPbUuRaQ==" saltValue="hiXqtanI0LNw1tP7pWAPdQ=="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4DA59F-8554-4BF5-8123-FE8A510E98CA}">
  <sheetPr codeName="Sheet19">
    <tabColor theme="7" tint="0.39997558519241921"/>
  </sheetPr>
  <dimension ref="A1:AE121"/>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160</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54</v>
      </c>
      <c r="B2" s="17" t="s">
        <v>142</v>
      </c>
    </row>
    <row r="3" spans="1:31" x14ac:dyDescent="0.35">
      <c r="B3" s="17"/>
    </row>
    <row r="4" spans="1:31" x14ac:dyDescent="0.35">
      <c r="A4" s="17" t="s">
        <v>127</v>
      </c>
      <c r="B4" s="17"/>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40</v>
      </c>
      <c r="B6" s="28" t="s">
        <v>64</v>
      </c>
      <c r="C6" s="24">
        <v>323163.81449999998</v>
      </c>
      <c r="D6" s="24">
        <v>279745.74410000001</v>
      </c>
      <c r="E6" s="24">
        <v>265179.31800000003</v>
      </c>
      <c r="F6" s="24">
        <v>262145.44456094102</v>
      </c>
      <c r="G6" s="24">
        <v>239690.61933193222</v>
      </c>
      <c r="H6" s="24">
        <v>211532.12142221141</v>
      </c>
      <c r="I6" s="24">
        <v>187031.31597815943</v>
      </c>
      <c r="J6" s="24">
        <v>183644.63176307792</v>
      </c>
      <c r="K6" s="24">
        <v>124080.57382438862</v>
      </c>
      <c r="L6" s="24">
        <v>106191.73771327833</v>
      </c>
      <c r="M6" s="24">
        <v>75456.447711611341</v>
      </c>
      <c r="N6" s="24">
        <v>77848.212488220292</v>
      </c>
      <c r="O6" s="24">
        <v>82152.569232893016</v>
      </c>
      <c r="P6" s="24">
        <v>75444.390795717569</v>
      </c>
      <c r="Q6" s="24">
        <v>66593.085211534897</v>
      </c>
      <c r="R6" s="24">
        <v>68502.049305387205</v>
      </c>
      <c r="S6" s="24">
        <v>68744.479999999996</v>
      </c>
      <c r="T6" s="24">
        <v>66303.773400000005</v>
      </c>
      <c r="U6" s="24">
        <v>59851.262499999997</v>
      </c>
      <c r="V6" s="24">
        <v>54326.229099999997</v>
      </c>
      <c r="W6" s="24">
        <v>49341.991099999999</v>
      </c>
      <c r="X6" s="24">
        <v>33258.297400000003</v>
      </c>
      <c r="Y6" s="24">
        <v>26037.501199999999</v>
      </c>
      <c r="Z6" s="24">
        <v>21430.304100000001</v>
      </c>
      <c r="AA6" s="24">
        <v>18158.232800000002</v>
      </c>
      <c r="AB6" s="24">
        <v>13841.094499999999</v>
      </c>
      <c r="AC6" s="24">
        <v>12485.670199999999</v>
      </c>
      <c r="AD6" s="24">
        <v>11388.093500000001</v>
      </c>
      <c r="AE6" s="24">
        <v>10063.400800000001</v>
      </c>
    </row>
    <row r="7" spans="1:31" x14ac:dyDescent="0.35">
      <c r="A7" s="28" t="s">
        <v>40</v>
      </c>
      <c r="B7" s="28" t="s">
        <v>71</v>
      </c>
      <c r="C7" s="24">
        <v>105319.035</v>
      </c>
      <c r="D7" s="24">
        <v>88109.021500000003</v>
      </c>
      <c r="E7" s="24">
        <v>93359.694499999998</v>
      </c>
      <c r="F7" s="24">
        <v>53022.303347560999</v>
      </c>
      <c r="G7" s="24">
        <v>52998.641329699996</v>
      </c>
      <c r="H7" s="24">
        <v>46366.2796523262</v>
      </c>
      <c r="I7" s="24">
        <v>35661.614302109054</v>
      </c>
      <c r="J7" s="24">
        <v>37932.377780186114</v>
      </c>
      <c r="K7" s="24">
        <v>34072.480881287389</v>
      </c>
      <c r="L7" s="24">
        <v>35177.462185635777</v>
      </c>
      <c r="M7" s="24">
        <v>30709.926022423781</v>
      </c>
      <c r="N7" s="24">
        <v>30835.425015276</v>
      </c>
      <c r="O7" s="24">
        <v>30924.351694396002</v>
      </c>
      <c r="P7" s="24">
        <v>28588.610742678</v>
      </c>
      <c r="Q7" s="24">
        <v>27677.131605647999</v>
      </c>
      <c r="R7" s="24">
        <v>26434.824745771002</v>
      </c>
      <c r="S7" s="24">
        <v>23923.112600771001</v>
      </c>
      <c r="T7" s="24">
        <v>24903.570379303997</v>
      </c>
      <c r="U7" s="24">
        <v>22568.5695152224</v>
      </c>
      <c r="V7" s="24">
        <v>19963.784605974499</v>
      </c>
      <c r="W7" s="24">
        <v>21623.282239797001</v>
      </c>
      <c r="X7" s="24">
        <v>21360.004355784997</v>
      </c>
      <c r="Y7" s="24">
        <v>19322.691980169999</v>
      </c>
      <c r="Z7" s="24">
        <v>18979.113326580002</v>
      </c>
      <c r="AA7" s="24">
        <v>17513.150361493001</v>
      </c>
      <c r="AB7" s="24">
        <v>17805.184167937001</v>
      </c>
      <c r="AC7" s="24">
        <v>6978.2971792339995</v>
      </c>
      <c r="AD7" s="24">
        <v>0</v>
      </c>
      <c r="AE7" s="24">
        <v>0</v>
      </c>
    </row>
    <row r="8" spans="1:31" x14ac:dyDescent="0.35">
      <c r="A8" s="28" t="s">
        <v>40</v>
      </c>
      <c r="B8" s="28" t="s">
        <v>20</v>
      </c>
      <c r="C8" s="24">
        <v>15859.730268059602</v>
      </c>
      <c r="D8" s="24">
        <v>15241.22063460097</v>
      </c>
      <c r="E8" s="24">
        <v>11718.550000708139</v>
      </c>
      <c r="F8" s="24">
        <v>11300.640201253707</v>
      </c>
      <c r="G8" s="24">
        <v>10376.095002597758</v>
      </c>
      <c r="H8" s="24">
        <v>11334.179337208032</v>
      </c>
      <c r="I8" s="24">
        <v>10469.331320290368</v>
      </c>
      <c r="J8" s="24">
        <v>15885.534834022197</v>
      </c>
      <c r="K8" s="24">
        <v>9037.5271553420098</v>
      </c>
      <c r="L8" s="24">
        <v>8677.0799296473888</v>
      </c>
      <c r="M8" s="24">
        <v>8660.8287904151221</v>
      </c>
      <c r="N8" s="24">
        <v>8750.787797602743</v>
      </c>
      <c r="O8" s="24">
        <v>8165.1453906255419</v>
      </c>
      <c r="P8" s="24">
        <v>7483.1682451439765</v>
      </c>
      <c r="Q8" s="24">
        <v>7381.9671160271064</v>
      </c>
      <c r="R8" s="24">
        <v>7019.8727562435906</v>
      </c>
      <c r="S8" s="24">
        <v>5684.2713840295692</v>
      </c>
      <c r="T8" s="24">
        <v>7046.3661181507359</v>
      </c>
      <c r="U8" s="24">
        <v>8664.4542818140744</v>
      </c>
      <c r="V8" s="24">
        <v>10271.028794657663</v>
      </c>
      <c r="W8" s="24">
        <v>7754.4553535829446</v>
      </c>
      <c r="X8" s="24">
        <v>10705.727219000713</v>
      </c>
      <c r="Y8" s="24">
        <v>7572.5383430851243</v>
      </c>
      <c r="Z8" s="24">
        <v>7065.8797759619574</v>
      </c>
      <c r="AA8" s="24">
        <v>3682.9700999922802</v>
      </c>
      <c r="AB8" s="24">
        <v>2661.3798276812881</v>
      </c>
      <c r="AC8" s="24">
        <v>2570.1235359576594</v>
      </c>
      <c r="AD8" s="24">
        <v>2469.2261581991975</v>
      </c>
      <c r="AE8" s="24">
        <v>2379.4681397784843</v>
      </c>
    </row>
    <row r="9" spans="1:31" x14ac:dyDescent="0.35">
      <c r="A9" s="28" t="s">
        <v>40</v>
      </c>
      <c r="B9" s="28" t="s">
        <v>32</v>
      </c>
      <c r="C9" s="24">
        <v>1675.4215679999998</v>
      </c>
      <c r="D9" s="24">
        <v>1665.1591851780686</v>
      </c>
      <c r="E9" s="24">
        <v>1756.1838970000001</v>
      </c>
      <c r="F9" s="24">
        <v>647.48115200000007</v>
      </c>
      <c r="G9" s="24">
        <v>600.52203699999995</v>
      </c>
      <c r="H9" s="24">
        <v>599.60145999999997</v>
      </c>
      <c r="I9" s="24">
        <v>565.13524400000006</v>
      </c>
      <c r="J9" s="24">
        <v>897.83847900000001</v>
      </c>
      <c r="K9" s="24">
        <v>512.77061544243736</v>
      </c>
      <c r="L9" s="24">
        <v>496.41951492182756</v>
      </c>
      <c r="M9" s="24">
        <v>481.17715290000001</v>
      </c>
      <c r="N9" s="24">
        <v>469.02137299999993</v>
      </c>
      <c r="O9" s="24">
        <v>446.60739570000004</v>
      </c>
      <c r="P9" s="24">
        <v>428.17257190000004</v>
      </c>
      <c r="Q9" s="24">
        <v>320.65878199999997</v>
      </c>
      <c r="R9" s="24">
        <v>305.05914199999995</v>
      </c>
      <c r="S9" s="24">
        <v>310.33352299999996</v>
      </c>
      <c r="T9" s="24">
        <v>283.20037700000006</v>
      </c>
      <c r="U9" s="24">
        <v>260.99178000000001</v>
      </c>
      <c r="V9" s="24">
        <v>252.06169</v>
      </c>
      <c r="W9" s="24">
        <v>241.76692</v>
      </c>
      <c r="X9" s="24">
        <v>293.03603000000004</v>
      </c>
      <c r="Y9" s="24">
        <v>385.03409999999997</v>
      </c>
      <c r="Z9" s="24">
        <v>338.9785</v>
      </c>
      <c r="AA9" s="24">
        <v>460.0301</v>
      </c>
      <c r="AB9" s="24">
        <v>0</v>
      </c>
      <c r="AC9" s="24">
        <v>0</v>
      </c>
      <c r="AD9" s="24">
        <v>0</v>
      </c>
      <c r="AE9" s="24">
        <v>0</v>
      </c>
    </row>
    <row r="10" spans="1:31" x14ac:dyDescent="0.35">
      <c r="A10" s="28" t="s">
        <v>40</v>
      </c>
      <c r="B10" s="28" t="s">
        <v>66</v>
      </c>
      <c r="C10" s="24">
        <v>251.34942779341708</v>
      </c>
      <c r="D10" s="24">
        <v>146.99510333868196</v>
      </c>
      <c r="E10" s="24">
        <v>685.4855507036541</v>
      </c>
      <c r="F10" s="24">
        <v>506.87160761981158</v>
      </c>
      <c r="G10" s="24">
        <v>137.24487769415148</v>
      </c>
      <c r="H10" s="24">
        <v>547.29118563983718</v>
      </c>
      <c r="I10" s="24">
        <v>218.40831510878738</v>
      </c>
      <c r="J10" s="24">
        <v>1559.7851200461446</v>
      </c>
      <c r="K10" s="24">
        <v>41.415012593287187</v>
      </c>
      <c r="L10" s="24">
        <v>21.044462487740201</v>
      </c>
      <c r="M10" s="24">
        <v>33.780872418132986</v>
      </c>
      <c r="N10" s="24">
        <v>411.22203816331546</v>
      </c>
      <c r="O10" s="24">
        <v>225.44829845664717</v>
      </c>
      <c r="P10" s="24">
        <v>81.212647257172392</v>
      </c>
      <c r="Q10" s="24">
        <v>397.61647227327109</v>
      </c>
      <c r="R10" s="24">
        <v>371.68470194717787</v>
      </c>
      <c r="S10" s="24">
        <v>958.84571633978555</v>
      </c>
      <c r="T10" s="24">
        <v>685.05686095548333</v>
      </c>
      <c r="U10" s="24">
        <v>1806.7922311560906</v>
      </c>
      <c r="V10" s="24">
        <v>2855.0023671588133</v>
      </c>
      <c r="W10" s="24">
        <v>2198.0485121574779</v>
      </c>
      <c r="X10" s="24">
        <v>1742.5250377978007</v>
      </c>
      <c r="Y10" s="24">
        <v>6735.8594732003894</v>
      </c>
      <c r="Z10" s="24">
        <v>2857.1490953910043</v>
      </c>
      <c r="AA10" s="24">
        <v>4070.7337003784919</v>
      </c>
      <c r="AB10" s="24">
        <v>3281.8533297413633</v>
      </c>
      <c r="AC10" s="24">
        <v>6474.3303753628043</v>
      </c>
      <c r="AD10" s="24">
        <v>6974.2473100840907</v>
      </c>
      <c r="AE10" s="24">
        <v>6719.8755353036058</v>
      </c>
    </row>
    <row r="11" spans="1:31" x14ac:dyDescent="0.35">
      <c r="A11" s="28" t="s">
        <v>40</v>
      </c>
      <c r="B11" s="28" t="s">
        <v>65</v>
      </c>
      <c r="C11" s="24">
        <v>90443.73586999999</v>
      </c>
      <c r="D11" s="24">
        <v>86172.601060000001</v>
      </c>
      <c r="E11" s="24">
        <v>79800.36235000001</v>
      </c>
      <c r="F11" s="24">
        <v>99343.721180000008</v>
      </c>
      <c r="G11" s="24">
        <v>94095.536749999999</v>
      </c>
      <c r="H11" s="24">
        <v>68533.872900000017</v>
      </c>
      <c r="I11" s="24">
        <v>81945.540910000011</v>
      </c>
      <c r="J11" s="24">
        <v>88197.635669999989</v>
      </c>
      <c r="K11" s="24">
        <v>86133.956290000002</v>
      </c>
      <c r="L11" s="24">
        <v>75810.625609999988</v>
      </c>
      <c r="M11" s="24">
        <v>65119.415840000001</v>
      </c>
      <c r="N11" s="24">
        <v>65257.59794</v>
      </c>
      <c r="O11" s="24">
        <v>64303.00333</v>
      </c>
      <c r="P11" s="24">
        <v>66544.56048</v>
      </c>
      <c r="Q11" s="24">
        <v>57124.425019999995</v>
      </c>
      <c r="R11" s="24">
        <v>52967.246530000004</v>
      </c>
      <c r="S11" s="24">
        <v>63853.113709999998</v>
      </c>
      <c r="T11" s="24">
        <v>54222.977139999995</v>
      </c>
      <c r="U11" s="24">
        <v>47564.52029</v>
      </c>
      <c r="V11" s="24">
        <v>45374.085930000001</v>
      </c>
      <c r="W11" s="24">
        <v>41680.570619999999</v>
      </c>
      <c r="X11" s="24">
        <v>43244.177689999997</v>
      </c>
      <c r="Y11" s="24">
        <v>44781.363459999993</v>
      </c>
      <c r="Z11" s="24">
        <v>39624.749409999997</v>
      </c>
      <c r="AA11" s="24">
        <v>37945.076699999998</v>
      </c>
      <c r="AB11" s="24">
        <v>42980.182050000003</v>
      </c>
      <c r="AC11" s="24">
        <v>35401.026440000001</v>
      </c>
      <c r="AD11" s="24">
        <v>30761.589105000003</v>
      </c>
      <c r="AE11" s="24">
        <v>28848.016744</v>
      </c>
    </row>
    <row r="12" spans="1:31" x14ac:dyDescent="0.35">
      <c r="A12" s="28" t="s">
        <v>40</v>
      </c>
      <c r="B12" s="28" t="s">
        <v>69</v>
      </c>
      <c r="C12" s="24">
        <v>66817.224021991206</v>
      </c>
      <c r="D12" s="24">
        <v>78927.277802042314</v>
      </c>
      <c r="E12" s="24">
        <v>68709.927346870973</v>
      </c>
      <c r="F12" s="24">
        <v>70360.645694895662</v>
      </c>
      <c r="G12" s="24">
        <v>70373.813157492346</v>
      </c>
      <c r="H12" s="24">
        <v>70888.183129699828</v>
      </c>
      <c r="I12" s="24">
        <v>68784.631933469165</v>
      </c>
      <c r="J12" s="24">
        <v>59210.544944208152</v>
      </c>
      <c r="K12" s="24">
        <v>56188.82757943344</v>
      </c>
      <c r="L12" s="24">
        <v>53442.26913651076</v>
      </c>
      <c r="M12" s="24">
        <v>53473.880920697091</v>
      </c>
      <c r="N12" s="24">
        <v>46396.082671733551</v>
      </c>
      <c r="O12" s="24">
        <v>44128.079969338542</v>
      </c>
      <c r="P12" s="24">
        <v>43390.346715249769</v>
      </c>
      <c r="Q12" s="24">
        <v>42482.697927170979</v>
      </c>
      <c r="R12" s="24">
        <v>40903.685741601868</v>
      </c>
      <c r="S12" s="24">
        <v>34541.364584820651</v>
      </c>
      <c r="T12" s="24">
        <v>30369.079522867294</v>
      </c>
      <c r="U12" s="24">
        <v>27516.794001754311</v>
      </c>
      <c r="V12" s="24">
        <v>26325.038360611914</v>
      </c>
      <c r="W12" s="24">
        <v>23396.582670176089</v>
      </c>
      <c r="X12" s="24">
        <v>21840.12920401766</v>
      </c>
      <c r="Y12" s="24">
        <v>17360.462020886251</v>
      </c>
      <c r="Z12" s="24">
        <v>16303.025023328111</v>
      </c>
      <c r="AA12" s="24">
        <v>11067.009342400541</v>
      </c>
      <c r="AB12" s="24">
        <v>8627.1202289335724</v>
      </c>
      <c r="AC12" s="24">
        <v>7229.5950478356963</v>
      </c>
      <c r="AD12" s="24">
        <v>5327.2707382965154</v>
      </c>
      <c r="AE12" s="24">
        <v>3395.9894055023155</v>
      </c>
    </row>
    <row r="13" spans="1:31" x14ac:dyDescent="0.35">
      <c r="A13" s="28" t="s">
        <v>40</v>
      </c>
      <c r="B13" s="28" t="s">
        <v>68</v>
      </c>
      <c r="C13" s="24">
        <v>13.70553648754554</v>
      </c>
      <c r="D13" s="24">
        <v>16.200207552262558</v>
      </c>
      <c r="E13" s="24">
        <v>15.830255554982404</v>
      </c>
      <c r="F13" s="24">
        <v>14.665202206727772</v>
      </c>
      <c r="G13" s="24">
        <v>13.827282814723761</v>
      </c>
      <c r="H13" s="24">
        <v>14.112504656318469</v>
      </c>
      <c r="I13" s="24">
        <v>21.732582678121016</v>
      </c>
      <c r="J13" s="24">
        <v>29.247797883086172</v>
      </c>
      <c r="K13" s="24">
        <v>42.408097826986641</v>
      </c>
      <c r="L13" s="24">
        <v>56.59295419392177</v>
      </c>
      <c r="M13" s="24">
        <v>99.996046684911164</v>
      </c>
      <c r="N13" s="24">
        <v>94.489150639640044</v>
      </c>
      <c r="O13" s="24">
        <v>88.666647556047394</v>
      </c>
      <c r="P13" s="24">
        <v>82.798232685981901</v>
      </c>
      <c r="Q13" s="24">
        <v>85.707110038797794</v>
      </c>
      <c r="R13" s="24">
        <v>82.430230605557099</v>
      </c>
      <c r="S13" s="24">
        <v>70.751943294893593</v>
      </c>
      <c r="T13" s="24">
        <v>70.36550324747715</v>
      </c>
      <c r="U13" s="24">
        <v>72.221426156336946</v>
      </c>
      <c r="V13" s="24">
        <v>71.489688262786004</v>
      </c>
      <c r="W13" s="24">
        <v>67.622770792884822</v>
      </c>
      <c r="X13" s="24">
        <v>80.51533924370689</v>
      </c>
      <c r="Y13" s="24">
        <v>80.301540089279428</v>
      </c>
      <c r="Z13" s="24">
        <v>82.14973794794372</v>
      </c>
      <c r="AA13" s="24">
        <v>87.406975740846477</v>
      </c>
      <c r="AB13" s="24">
        <v>105.67008974022369</v>
      </c>
      <c r="AC13" s="24">
        <v>114.429065218753</v>
      </c>
      <c r="AD13" s="24">
        <v>121.39419662590288</v>
      </c>
      <c r="AE13" s="24">
        <v>131.15274304188924</v>
      </c>
    </row>
    <row r="14" spans="1:31" x14ac:dyDescent="0.35">
      <c r="A14" s="28" t="s">
        <v>40</v>
      </c>
      <c r="B14" s="28" t="s">
        <v>36</v>
      </c>
      <c r="C14" s="24">
        <v>0.13820012327236197</v>
      </c>
      <c r="D14" s="24">
        <v>0.20599549687752197</v>
      </c>
      <c r="E14" s="24">
        <v>0.22767415553738798</v>
      </c>
      <c r="F14" s="24">
        <v>0.29950989969985292</v>
      </c>
      <c r="G14" s="24">
        <v>0.29121729764046894</v>
      </c>
      <c r="H14" s="24">
        <v>0.29183285696825795</v>
      </c>
      <c r="I14" s="24">
        <v>0.2708952667042509</v>
      </c>
      <c r="J14" s="24">
        <v>0.24397391520977998</v>
      </c>
      <c r="K14" s="24">
        <v>0.2201407989050399</v>
      </c>
      <c r="L14" s="24">
        <v>0.21489762449863992</v>
      </c>
      <c r="M14" s="24">
        <v>0.198948401703819</v>
      </c>
      <c r="N14" s="24">
        <v>0.20468934067460892</v>
      </c>
      <c r="O14" s="24">
        <v>0.17105569622180189</v>
      </c>
      <c r="P14" s="24">
        <v>0.15797772350296499</v>
      </c>
      <c r="Q14" s="24">
        <v>0.15255667525216399</v>
      </c>
      <c r="R14" s="24">
        <v>0.14826915161088999</v>
      </c>
      <c r="S14" s="24">
        <v>0.66874629637161898</v>
      </c>
      <c r="T14" s="24">
        <v>0.64022401354367486</v>
      </c>
      <c r="U14" s="24">
        <v>0.93256961108237912</v>
      </c>
      <c r="V14" s="24">
        <v>0.88537194707954991</v>
      </c>
      <c r="W14" s="24">
        <v>2.77111866299497</v>
      </c>
      <c r="X14" s="24">
        <v>2.86325745944775</v>
      </c>
      <c r="Y14" s="24">
        <v>2.8834840351771338</v>
      </c>
      <c r="Z14" s="24">
        <v>4.2812100894363914</v>
      </c>
      <c r="AA14" s="24">
        <v>4.2132393301418984</v>
      </c>
      <c r="AB14" s="24">
        <v>3.9251105333900185</v>
      </c>
      <c r="AC14" s="24">
        <v>3.7903436880079999</v>
      </c>
      <c r="AD14" s="24">
        <v>4.2372145352958794</v>
      </c>
      <c r="AE14" s="24">
        <v>4.2101989882080302</v>
      </c>
    </row>
    <row r="15" spans="1:31" x14ac:dyDescent="0.35">
      <c r="A15" s="28" t="s">
        <v>40</v>
      </c>
      <c r="B15" s="28" t="s">
        <v>73</v>
      </c>
      <c r="C15" s="24">
        <v>575.48233000000005</v>
      </c>
      <c r="D15" s="24">
        <v>1378.5986400000002</v>
      </c>
      <c r="E15" s="24">
        <v>1546.38242053866</v>
      </c>
      <c r="F15" s="24">
        <v>3200.1788052708362</v>
      </c>
      <c r="G15" s="24">
        <v>3842.6625169481026</v>
      </c>
      <c r="H15" s="24">
        <v>3941.313525885666</v>
      </c>
      <c r="I15" s="24">
        <v>2943.5866897731826</v>
      </c>
      <c r="J15" s="24">
        <v>4042.9960858087452</v>
      </c>
      <c r="K15" s="24">
        <v>2194.6291668428207</v>
      </c>
      <c r="L15" s="24">
        <v>2480.3139685610768</v>
      </c>
      <c r="M15" s="24">
        <v>2811.0069740770441</v>
      </c>
      <c r="N15" s="24">
        <v>4034.0213592613909</v>
      </c>
      <c r="O15" s="24">
        <v>3246.005553590333</v>
      </c>
      <c r="P15" s="24">
        <v>3485.1344637847064</v>
      </c>
      <c r="Q15" s="24">
        <v>3396.0126864232411</v>
      </c>
      <c r="R15" s="24">
        <v>3138.2996869988515</v>
      </c>
      <c r="S15" s="24">
        <v>3300.9487881298755</v>
      </c>
      <c r="T15" s="24">
        <v>3166.4691593933917</v>
      </c>
      <c r="U15" s="24">
        <v>3047.2648855308557</v>
      </c>
      <c r="V15" s="24">
        <v>2561.1933667443964</v>
      </c>
      <c r="W15" s="24">
        <v>2466.6058149028891</v>
      </c>
      <c r="X15" s="24">
        <v>2324.8245400225092</v>
      </c>
      <c r="Y15" s="24">
        <v>1634.4080723261677</v>
      </c>
      <c r="Z15" s="24">
        <v>1483.4080528386853</v>
      </c>
      <c r="AA15" s="24">
        <v>1163.8171777993678</v>
      </c>
      <c r="AB15" s="24">
        <v>1002.2486910315606</v>
      </c>
      <c r="AC15" s="24">
        <v>894.25788318662262</v>
      </c>
      <c r="AD15" s="24">
        <v>826.30938984420493</v>
      </c>
      <c r="AE15" s="24">
        <v>475.01309394576839</v>
      </c>
    </row>
    <row r="16" spans="1:31" x14ac:dyDescent="0.35">
      <c r="A16" s="28" t="s">
        <v>40</v>
      </c>
      <c r="B16" s="28" t="s">
        <v>56</v>
      </c>
      <c r="C16" s="24">
        <v>0.11130233215799988</v>
      </c>
      <c r="D16" s="24">
        <v>0.15899449515</v>
      </c>
      <c r="E16" s="24">
        <v>0.18739102273799998</v>
      </c>
      <c r="F16" s="24">
        <v>0.27251359872999997</v>
      </c>
      <c r="G16" s="24">
        <v>0.37929789705999989</v>
      </c>
      <c r="H16" s="24">
        <v>0.46191632176999897</v>
      </c>
      <c r="I16" s="24">
        <v>0.52070464504999991</v>
      </c>
      <c r="J16" s="24">
        <v>0.55802685242000005</v>
      </c>
      <c r="K16" s="24">
        <v>0.58463117329999992</v>
      </c>
      <c r="L16" s="24">
        <v>0.60659746117000002</v>
      </c>
      <c r="M16" s="24">
        <v>0.70214298859999902</v>
      </c>
      <c r="N16" s="24">
        <v>0.79671541556999881</v>
      </c>
      <c r="O16" s="24">
        <v>0.85390521499999994</v>
      </c>
      <c r="P16" s="24">
        <v>0.92264520769999903</v>
      </c>
      <c r="Q16" s="24">
        <v>0.91146019899999986</v>
      </c>
      <c r="R16" s="24">
        <v>0.9136605016999978</v>
      </c>
      <c r="S16" s="24">
        <v>0.89846998252999999</v>
      </c>
      <c r="T16" s="24">
        <v>0.87722505379999804</v>
      </c>
      <c r="U16" s="24">
        <v>0.85101012775999996</v>
      </c>
      <c r="V16" s="24">
        <v>0.83343450039999889</v>
      </c>
      <c r="W16" s="24">
        <v>0.75062815449999898</v>
      </c>
      <c r="X16" s="24">
        <v>0.74922327039999792</v>
      </c>
      <c r="Y16" s="24">
        <v>0.71015124039999999</v>
      </c>
      <c r="Z16" s="24">
        <v>0.67964095614999975</v>
      </c>
      <c r="AA16" s="24">
        <v>0.67022353956999992</v>
      </c>
      <c r="AB16" s="24">
        <v>0.63729553499999803</v>
      </c>
      <c r="AC16" s="24">
        <v>0.62159894909999991</v>
      </c>
      <c r="AD16" s="24">
        <v>0.59722286639999989</v>
      </c>
      <c r="AE16" s="24">
        <v>0.46676151492999995</v>
      </c>
    </row>
    <row r="17" spans="1:31" x14ac:dyDescent="0.35">
      <c r="A17" s="31" t="s">
        <v>138</v>
      </c>
      <c r="B17" s="31"/>
      <c r="C17" s="32">
        <v>603544.01619233179</v>
      </c>
      <c r="D17" s="32">
        <v>550024.21959271235</v>
      </c>
      <c r="E17" s="32">
        <v>521225.35190083773</v>
      </c>
      <c r="F17" s="32">
        <v>497341.77294647787</v>
      </c>
      <c r="G17" s="32">
        <v>468286.29976923118</v>
      </c>
      <c r="H17" s="32">
        <v>409815.64159174165</v>
      </c>
      <c r="I17" s="32">
        <v>384697.71058581496</v>
      </c>
      <c r="J17" s="32">
        <v>387357.59638842358</v>
      </c>
      <c r="K17" s="32">
        <v>310109.95945631416</v>
      </c>
      <c r="L17" s="32">
        <v>279873.23150667571</v>
      </c>
      <c r="M17" s="32">
        <v>234035.4533571504</v>
      </c>
      <c r="N17" s="32">
        <v>230062.83847463553</v>
      </c>
      <c r="O17" s="32">
        <v>230433.87195896578</v>
      </c>
      <c r="P17" s="32">
        <v>222043.26043063242</v>
      </c>
      <c r="Q17" s="32">
        <v>202063.28924469303</v>
      </c>
      <c r="R17" s="32">
        <v>196586.85315355638</v>
      </c>
      <c r="S17" s="32">
        <v>198086.27346225589</v>
      </c>
      <c r="T17" s="32">
        <v>183884.38930152502</v>
      </c>
      <c r="U17" s="32">
        <v>168305.60602610325</v>
      </c>
      <c r="V17" s="32">
        <v>159438.72053666567</v>
      </c>
      <c r="W17" s="32">
        <v>146304.3201865064</v>
      </c>
      <c r="X17" s="32">
        <v>132524.41227584486</v>
      </c>
      <c r="Y17" s="32">
        <v>122275.75211743102</v>
      </c>
      <c r="Z17" s="32">
        <v>106681.34896920901</v>
      </c>
      <c r="AA17" s="32">
        <v>92984.610080005164</v>
      </c>
      <c r="AB17" s="32">
        <v>89302.484194033445</v>
      </c>
      <c r="AC17" s="32">
        <v>71253.471843608902</v>
      </c>
      <c r="AD17" s="32">
        <v>57041.821008205705</v>
      </c>
      <c r="AE17" s="32">
        <v>51537.903367626299</v>
      </c>
    </row>
    <row r="18" spans="1:31" x14ac:dyDescent="0.35">
      <c r="A18" s="12"/>
      <c r="B18" s="12"/>
    </row>
    <row r="19" spans="1:31"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row>
    <row r="20" spans="1:31" x14ac:dyDescent="0.35">
      <c r="A20" s="28" t="s">
        <v>130</v>
      </c>
      <c r="B20" s="28" t="s">
        <v>64</v>
      </c>
      <c r="C20" s="24">
        <v>161021.7635</v>
      </c>
      <c r="D20" s="24">
        <v>138929.38149999999</v>
      </c>
      <c r="E20" s="24">
        <v>116295.512</v>
      </c>
      <c r="F20" s="24">
        <v>133177.60999999999</v>
      </c>
      <c r="G20" s="24">
        <v>107970.97927081403</v>
      </c>
      <c r="H20" s="24">
        <v>100774.97427065822</v>
      </c>
      <c r="I20" s="24">
        <v>88309.921613640094</v>
      </c>
      <c r="J20" s="24">
        <v>94635.668892803224</v>
      </c>
      <c r="K20" s="24">
        <v>46160.986932681808</v>
      </c>
      <c r="L20" s="24">
        <v>34146.894698259894</v>
      </c>
      <c r="M20" s="24">
        <v>16186.444919138699</v>
      </c>
      <c r="N20" s="24">
        <v>15099.17880240562</v>
      </c>
      <c r="O20" s="24">
        <v>20208.391799248919</v>
      </c>
      <c r="P20" s="24">
        <v>16778.305343885819</v>
      </c>
      <c r="Q20" s="24">
        <v>12829.9195</v>
      </c>
      <c r="R20" s="24">
        <v>16809.4565</v>
      </c>
      <c r="S20" s="24">
        <v>18485.905999999999</v>
      </c>
      <c r="T20" s="24">
        <v>17802.593000000001</v>
      </c>
      <c r="U20" s="24">
        <v>16300.202499999999</v>
      </c>
      <c r="V20" s="24">
        <v>12774.512000000001</v>
      </c>
      <c r="W20" s="24">
        <v>10907.739800000001</v>
      </c>
      <c r="X20" s="24">
        <v>0</v>
      </c>
      <c r="Y20" s="24">
        <v>0</v>
      </c>
      <c r="Z20" s="24">
        <v>0</v>
      </c>
      <c r="AA20" s="24">
        <v>0</v>
      </c>
      <c r="AB20" s="24">
        <v>0</v>
      </c>
      <c r="AC20" s="24">
        <v>0</v>
      </c>
      <c r="AD20" s="24">
        <v>0</v>
      </c>
      <c r="AE20" s="24">
        <v>0</v>
      </c>
    </row>
    <row r="21" spans="1:3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1" x14ac:dyDescent="0.35">
      <c r="A22" s="28" t="s">
        <v>130</v>
      </c>
      <c r="B22" s="28" t="s">
        <v>20</v>
      </c>
      <c r="C22" s="24">
        <v>233.30418553134601</v>
      </c>
      <c r="D22" s="24">
        <v>225.59004292520402</v>
      </c>
      <c r="E22" s="24">
        <v>653.14576304528589</v>
      </c>
      <c r="F22" s="24">
        <v>405.91296608414206</v>
      </c>
      <c r="G22" s="24">
        <v>385.05844825085899</v>
      </c>
      <c r="H22" s="24">
        <v>372.92828582417394</v>
      </c>
      <c r="I22" s="24">
        <v>361.43131316507595</v>
      </c>
      <c r="J22" s="24">
        <v>347.99628393059703</v>
      </c>
      <c r="K22" s="24">
        <v>327.15984129534502</v>
      </c>
      <c r="L22" s="24">
        <v>317.24558971464103</v>
      </c>
      <c r="M22" s="24">
        <v>307.33283632047301</v>
      </c>
      <c r="N22" s="24">
        <v>294.25375937303801</v>
      </c>
      <c r="O22" s="24">
        <v>284.47508686629197</v>
      </c>
      <c r="P22" s="24">
        <v>273.16799930118395</v>
      </c>
      <c r="Q22" s="24">
        <v>268.742836062739</v>
      </c>
      <c r="R22" s="24">
        <v>253.40915594237302</v>
      </c>
      <c r="S22" s="24">
        <v>249.78480795411701</v>
      </c>
      <c r="T22" s="24">
        <v>1197.339578268552</v>
      </c>
      <c r="U22" s="24">
        <v>2555.4878235151941</v>
      </c>
      <c r="V22" s="24">
        <v>3820.0425151842496</v>
      </c>
      <c r="W22" s="24">
        <v>2214.4652685446904</v>
      </c>
      <c r="X22" s="24">
        <v>3466.9965270453204</v>
      </c>
      <c r="Y22" s="24">
        <v>3.6865321074100001</v>
      </c>
      <c r="Z22" s="24">
        <v>8.0604985000000011E-5</v>
      </c>
      <c r="AA22" s="24">
        <v>7.9741900000000003E-5</v>
      </c>
      <c r="AB22" s="24">
        <v>1.04163735999999E-4</v>
      </c>
      <c r="AC22" s="24">
        <v>1.0406471999999999E-4</v>
      </c>
      <c r="AD22" s="24">
        <v>9.8543589999999995E-5</v>
      </c>
      <c r="AE22" s="24">
        <v>9.2712470000000009E-5</v>
      </c>
    </row>
    <row r="23" spans="1:3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1" x14ac:dyDescent="0.35">
      <c r="A24" s="28" t="s">
        <v>130</v>
      </c>
      <c r="B24" s="28" t="s">
        <v>66</v>
      </c>
      <c r="C24" s="24">
        <v>7.8772995099999997E-5</v>
      </c>
      <c r="D24" s="24">
        <v>7.5285162399999991E-5</v>
      </c>
      <c r="E24" s="24">
        <v>29.792948051688001</v>
      </c>
      <c r="F24" s="24">
        <v>250.32006565576367</v>
      </c>
      <c r="G24" s="24">
        <v>44.309522165333696</v>
      </c>
      <c r="H24" s="24">
        <v>127.73256556234679</v>
      </c>
      <c r="I24" s="24">
        <v>40.172103435612001</v>
      </c>
      <c r="J24" s="24">
        <v>55.495062180792992</v>
      </c>
      <c r="K24" s="24">
        <v>7.6949979499999892E-5</v>
      </c>
      <c r="L24" s="24">
        <v>0.45345243174759997</v>
      </c>
      <c r="M24" s="24">
        <v>7.0509042700000015E-5</v>
      </c>
      <c r="N24" s="24">
        <v>93.5442190412343</v>
      </c>
      <c r="O24" s="24">
        <v>13.7194722436706</v>
      </c>
      <c r="P24" s="24">
        <v>21.011826091452598</v>
      </c>
      <c r="Q24" s="24">
        <v>66.984494806950011</v>
      </c>
      <c r="R24" s="24">
        <v>33.325465316219606</v>
      </c>
      <c r="S24" s="24">
        <v>119.07028435860751</v>
      </c>
      <c r="T24" s="24">
        <v>26.038959807241998</v>
      </c>
      <c r="U24" s="24">
        <v>347.74734500498795</v>
      </c>
      <c r="V24" s="24">
        <v>476.90055795498597</v>
      </c>
      <c r="W24" s="24">
        <v>209.52103410988002</v>
      </c>
      <c r="X24" s="24">
        <v>249.06606787345498</v>
      </c>
      <c r="Y24" s="24">
        <v>2482.368613098286</v>
      </c>
      <c r="Z24" s="24">
        <v>1024.3243757840601</v>
      </c>
      <c r="AA24" s="24">
        <v>1046.106608877694</v>
      </c>
      <c r="AB24" s="24">
        <v>679.61055435834999</v>
      </c>
      <c r="AC24" s="24">
        <v>3612.2343355668499</v>
      </c>
      <c r="AD24" s="24">
        <v>3136.9018284279105</v>
      </c>
      <c r="AE24" s="24">
        <v>4218.0269170675901</v>
      </c>
    </row>
    <row r="25" spans="1:31" x14ac:dyDescent="0.35">
      <c r="A25" s="28" t="s">
        <v>130</v>
      </c>
      <c r="B25" s="28" t="s">
        <v>65</v>
      </c>
      <c r="C25" s="24">
        <v>14189.529439999998</v>
      </c>
      <c r="D25" s="24">
        <v>14446.277260000001</v>
      </c>
      <c r="E25" s="24">
        <v>12582.636960000002</v>
      </c>
      <c r="F25" s="24">
        <v>16324.758589999999</v>
      </c>
      <c r="G25" s="24">
        <v>16860.059699999998</v>
      </c>
      <c r="H25" s="24">
        <v>14860.418300000001</v>
      </c>
      <c r="I25" s="24">
        <v>12961.438599999999</v>
      </c>
      <c r="J25" s="24">
        <v>17394.544999999998</v>
      </c>
      <c r="K25" s="24">
        <v>12189.7855</v>
      </c>
      <c r="L25" s="24">
        <v>10609.569399999998</v>
      </c>
      <c r="M25" s="24">
        <v>10919.204159999999</v>
      </c>
      <c r="N25" s="24">
        <v>10709.72796</v>
      </c>
      <c r="O25" s="24">
        <v>11662.46048</v>
      </c>
      <c r="P25" s="24">
        <v>12756.446480000001</v>
      </c>
      <c r="Q25" s="24">
        <v>10903.688219999998</v>
      </c>
      <c r="R25" s="24">
        <v>10101.210800000001</v>
      </c>
      <c r="S25" s="24">
        <v>13371.718409999999</v>
      </c>
      <c r="T25" s="24">
        <v>10888.79701</v>
      </c>
      <c r="U25" s="24">
        <v>8895.5286099999994</v>
      </c>
      <c r="V25" s="24">
        <v>8308.4004999999997</v>
      </c>
      <c r="W25" s="24">
        <v>7322.68451</v>
      </c>
      <c r="X25" s="24">
        <v>9146.5768500000013</v>
      </c>
      <c r="Y25" s="24">
        <v>9225.0240699999995</v>
      </c>
      <c r="Z25" s="24">
        <v>8392.8526000000002</v>
      </c>
      <c r="AA25" s="24">
        <v>8009.6114200000002</v>
      </c>
      <c r="AB25" s="24">
        <v>10160.07107</v>
      </c>
      <c r="AC25" s="24">
        <v>7923.2381800000003</v>
      </c>
      <c r="AD25" s="24">
        <v>6658.9117699999997</v>
      </c>
      <c r="AE25" s="24">
        <v>5721.2039539999996</v>
      </c>
    </row>
    <row r="26" spans="1:31" x14ac:dyDescent="0.35">
      <c r="A26" s="28" t="s">
        <v>130</v>
      </c>
      <c r="B26" s="28" t="s">
        <v>69</v>
      </c>
      <c r="C26" s="24">
        <v>15956.428131498264</v>
      </c>
      <c r="D26" s="24">
        <v>17989.436612053607</v>
      </c>
      <c r="E26" s="24">
        <v>16313.778220083343</v>
      </c>
      <c r="F26" s="24">
        <v>15624.611833362485</v>
      </c>
      <c r="G26" s="24">
        <v>15730.095404141553</v>
      </c>
      <c r="H26" s="24">
        <v>16082.533635906959</v>
      </c>
      <c r="I26" s="24">
        <v>15365.791455451259</v>
      </c>
      <c r="J26" s="24">
        <v>12135.161664676501</v>
      </c>
      <c r="K26" s="24">
        <v>10932.489946785696</v>
      </c>
      <c r="L26" s="24">
        <v>11359.329944070985</v>
      </c>
      <c r="M26" s="24">
        <v>12003.789588826427</v>
      </c>
      <c r="N26" s="24">
        <v>10961.436708126923</v>
      </c>
      <c r="O26" s="24">
        <v>10494.566031280716</v>
      </c>
      <c r="P26" s="24">
        <v>10456.779149956408</v>
      </c>
      <c r="Q26" s="24">
        <v>10336.091685086278</v>
      </c>
      <c r="R26" s="24">
        <v>9781.7409773376694</v>
      </c>
      <c r="S26" s="24">
        <v>7014.9464727427603</v>
      </c>
      <c r="T26" s="24">
        <v>5238.9346437695212</v>
      </c>
      <c r="U26" s="24">
        <v>5508.8464201824281</v>
      </c>
      <c r="V26" s="24">
        <v>5120.6357794959758</v>
      </c>
      <c r="W26" s="24">
        <v>4582.9987431942536</v>
      </c>
      <c r="X26" s="24">
        <v>4328.4096196485543</v>
      </c>
      <c r="Y26" s="24">
        <v>3112.4240911566303</v>
      </c>
      <c r="Z26" s="24">
        <v>3288.4753232977741</v>
      </c>
      <c r="AA26" s="24">
        <v>3082.1924983965223</v>
      </c>
      <c r="AB26" s="24">
        <v>1707.2736293955772</v>
      </c>
      <c r="AC26" s="24">
        <v>1417.089445893145</v>
      </c>
      <c r="AD26" s="24">
        <v>1090.4557741826357</v>
      </c>
      <c r="AE26" s="24">
        <v>998.95052028283737</v>
      </c>
    </row>
    <row r="27" spans="1:31" x14ac:dyDescent="0.35">
      <c r="A27" s="28" t="s">
        <v>130</v>
      </c>
      <c r="B27" s="28" t="s">
        <v>68</v>
      </c>
      <c r="C27" s="24">
        <v>5.0513616577144269</v>
      </c>
      <c r="D27" s="24">
        <v>5.9236708673826044</v>
      </c>
      <c r="E27" s="24">
        <v>5.7447495671442734</v>
      </c>
      <c r="F27" s="24">
        <v>5.328475049502563</v>
      </c>
      <c r="G27" s="24">
        <v>4.8811573188362969</v>
      </c>
      <c r="H27" s="24">
        <v>5.0907610392084273</v>
      </c>
      <c r="I27" s="24">
        <v>12.904102511189791</v>
      </c>
      <c r="J27" s="24">
        <v>21.872094276023944</v>
      </c>
      <c r="K27" s="24">
        <v>34.817430419157951</v>
      </c>
      <c r="L27" s="24">
        <v>49.0663659392198</v>
      </c>
      <c r="M27" s="24">
        <v>92.647841638424964</v>
      </c>
      <c r="N27" s="24">
        <v>87.285748888869747</v>
      </c>
      <c r="O27" s="24">
        <v>82.029830886730352</v>
      </c>
      <c r="P27" s="24">
        <v>76.414315919208434</v>
      </c>
      <c r="Q27" s="24">
        <v>79.274155410897151</v>
      </c>
      <c r="R27" s="24">
        <v>76.325906538494422</v>
      </c>
      <c r="S27" s="24">
        <v>65.710975947605149</v>
      </c>
      <c r="T27" s="24">
        <v>65.168783574050281</v>
      </c>
      <c r="U27" s="24">
        <v>67.042844652369809</v>
      </c>
      <c r="V27" s="24">
        <v>66.470849366118657</v>
      </c>
      <c r="W27" s="24">
        <v>62.671657912417288</v>
      </c>
      <c r="X27" s="24">
        <v>63.45842652347752</v>
      </c>
      <c r="Y27" s="24">
        <v>60.629482888313433</v>
      </c>
      <c r="Z27" s="24">
        <v>62.536708153146257</v>
      </c>
      <c r="AA27" s="24">
        <v>62.236062819950206</v>
      </c>
      <c r="AB27" s="24">
        <v>70.66008540283147</v>
      </c>
      <c r="AC27" s="24">
        <v>74.198039631429637</v>
      </c>
      <c r="AD27" s="24">
        <v>75.684980402421857</v>
      </c>
      <c r="AE27" s="24">
        <v>76.036650866362876</v>
      </c>
    </row>
    <row r="28" spans="1:31" x14ac:dyDescent="0.35">
      <c r="A28" s="28" t="s">
        <v>130</v>
      </c>
      <c r="B28" s="28" t="s">
        <v>36</v>
      </c>
      <c r="C28" s="24">
        <v>9.2450935999999991E-8</v>
      </c>
      <c r="D28" s="24">
        <v>9.0293905000000001E-8</v>
      </c>
      <c r="E28" s="24">
        <v>8.6586997999999999E-8</v>
      </c>
      <c r="F28" s="24">
        <v>8.2494514999999999E-8</v>
      </c>
      <c r="G28" s="24">
        <v>7.6852119999999898E-8</v>
      </c>
      <c r="H28" s="24">
        <v>7.5331746999999799E-8</v>
      </c>
      <c r="I28" s="24">
        <v>8.4739118999999997E-8</v>
      </c>
      <c r="J28" s="24">
        <v>8.5413310000000011E-8</v>
      </c>
      <c r="K28" s="24">
        <v>2.5404564399999995E-7</v>
      </c>
      <c r="L28" s="24">
        <v>2.5245627999999998E-7</v>
      </c>
      <c r="M28" s="24">
        <v>2.6901991399999996E-7</v>
      </c>
      <c r="N28" s="24">
        <v>2.6514286000000006E-7</v>
      </c>
      <c r="O28" s="24">
        <v>2.5693934999999989E-7</v>
      </c>
      <c r="P28" s="24">
        <v>2.5251741999999989E-7</v>
      </c>
      <c r="Q28" s="24">
        <v>2.6245100000000005E-7</v>
      </c>
      <c r="R28" s="24">
        <v>2.5655757999999902E-7</v>
      </c>
      <c r="S28" s="24">
        <v>2.38015335E-7</v>
      </c>
      <c r="T28" s="24">
        <v>2.3006142E-7</v>
      </c>
      <c r="U28" s="24">
        <v>2.7900085000000001E-7</v>
      </c>
      <c r="V28" s="24">
        <v>2.6774717999999999E-7</v>
      </c>
      <c r="W28" s="24">
        <v>4.6708861999999995E-7</v>
      </c>
      <c r="X28" s="24">
        <v>4.3848085999999999E-7</v>
      </c>
      <c r="Y28" s="24">
        <v>0.10982825483933399</v>
      </c>
      <c r="Z28" s="24">
        <v>0.36546079404555004</v>
      </c>
      <c r="AA28" s="24">
        <v>0.45818321513789001</v>
      </c>
      <c r="AB28" s="24">
        <v>0.45542115427026997</v>
      </c>
      <c r="AC28" s="24">
        <v>0.43004013942289998</v>
      </c>
      <c r="AD28" s="24">
        <v>0.42322717269209897</v>
      </c>
      <c r="AE28" s="24">
        <v>0.39241472361266</v>
      </c>
    </row>
    <row r="29" spans="1:31" x14ac:dyDescent="0.35">
      <c r="A29" s="28" t="s">
        <v>130</v>
      </c>
      <c r="B29" s="28" t="s">
        <v>73</v>
      </c>
      <c r="C29" s="24">
        <v>292.29677000000004</v>
      </c>
      <c r="D29" s="24">
        <v>623.02604000000008</v>
      </c>
      <c r="E29" s="24">
        <v>720.4763201422561</v>
      </c>
      <c r="F29" s="24">
        <v>822.98230486520356</v>
      </c>
      <c r="G29" s="24">
        <v>574.40301653225845</v>
      </c>
      <c r="H29" s="24">
        <v>567.67532543963739</v>
      </c>
      <c r="I29" s="24">
        <v>416.73068933617668</v>
      </c>
      <c r="J29" s="24">
        <v>495.20728533652948</v>
      </c>
      <c r="K29" s="24">
        <v>211.72336636610905</v>
      </c>
      <c r="L29" s="24">
        <v>353.67646806712651</v>
      </c>
      <c r="M29" s="24">
        <v>631.85917357632945</v>
      </c>
      <c r="N29" s="24">
        <v>1143.3263586806463</v>
      </c>
      <c r="O29" s="24">
        <v>922.97605297908399</v>
      </c>
      <c r="P29" s="24">
        <v>776.55296307670937</v>
      </c>
      <c r="Q29" s="24">
        <v>1006.171185682891</v>
      </c>
      <c r="R29" s="24">
        <v>901.40248608146919</v>
      </c>
      <c r="S29" s="24">
        <v>831.58958047977774</v>
      </c>
      <c r="T29" s="24">
        <v>807.3095482802421</v>
      </c>
      <c r="U29" s="24">
        <v>862.27565580368343</v>
      </c>
      <c r="V29" s="24">
        <v>634.74041079862354</v>
      </c>
      <c r="W29" s="24">
        <v>722.16817376739687</v>
      </c>
      <c r="X29" s="24">
        <v>744.20433815402396</v>
      </c>
      <c r="Y29" s="24">
        <v>433.51742249336297</v>
      </c>
      <c r="Z29" s="24">
        <v>452.38445894290425</v>
      </c>
      <c r="AA29" s="24">
        <v>443.70254707397385</v>
      </c>
      <c r="AB29" s="24">
        <v>506.65965966698349</v>
      </c>
      <c r="AC29" s="24">
        <v>422.02309216432417</v>
      </c>
      <c r="AD29" s="24">
        <v>446.87983297954742</v>
      </c>
      <c r="AE29" s="24">
        <v>262.60352897266631</v>
      </c>
    </row>
    <row r="30" spans="1:31" x14ac:dyDescent="0.35">
      <c r="A30" s="28" t="s">
        <v>130</v>
      </c>
      <c r="B30" s="28" t="s">
        <v>56</v>
      </c>
      <c r="C30" s="24">
        <v>5.5249277999999999E-2</v>
      </c>
      <c r="D30" s="24">
        <v>7.2279485599999999E-2</v>
      </c>
      <c r="E30" s="24">
        <v>7.2997250499999999E-2</v>
      </c>
      <c r="F30" s="24">
        <v>9.6637097999999991E-2</v>
      </c>
      <c r="G30" s="24">
        <v>0.1389679355</v>
      </c>
      <c r="H30" s="24">
        <v>0.17326883800000001</v>
      </c>
      <c r="I30" s="24">
        <v>0.19436514399999999</v>
      </c>
      <c r="J30" s="24">
        <v>0.21218064500000003</v>
      </c>
      <c r="K30" s="24">
        <v>0.22093489999999999</v>
      </c>
      <c r="L30" s="24">
        <v>0.22220055100000002</v>
      </c>
      <c r="M30" s="24">
        <v>0.258458510999999</v>
      </c>
      <c r="N30" s="24">
        <v>0.29327644899999999</v>
      </c>
      <c r="O30" s="24">
        <v>0.31645103599999996</v>
      </c>
      <c r="P30" s="24">
        <v>0.33133131900000001</v>
      </c>
      <c r="Q30" s="24">
        <v>0.33186972899999989</v>
      </c>
      <c r="R30" s="24">
        <v>0.33286535699999897</v>
      </c>
      <c r="S30" s="24">
        <v>0.32705377000000002</v>
      </c>
      <c r="T30" s="24">
        <v>0.31097082799999998</v>
      </c>
      <c r="U30" s="24">
        <v>0.30662299799999998</v>
      </c>
      <c r="V30" s="24">
        <v>0.29087408899999995</v>
      </c>
      <c r="W30" s="24">
        <v>0.29966302700000003</v>
      </c>
      <c r="X30" s="24">
        <v>0.29998662399999998</v>
      </c>
      <c r="Y30" s="24">
        <v>0.28254163899999996</v>
      </c>
      <c r="Z30" s="24">
        <v>0.26597868099999999</v>
      </c>
      <c r="AA30" s="24">
        <v>0.26114422300000001</v>
      </c>
      <c r="AB30" s="24">
        <v>0.25445018599999902</v>
      </c>
      <c r="AC30" s="24">
        <v>0.239270333</v>
      </c>
      <c r="AD30" s="24">
        <v>0.23800020259999999</v>
      </c>
      <c r="AE30" s="24">
        <v>0.18357143740000001</v>
      </c>
    </row>
    <row r="31" spans="1:31" x14ac:dyDescent="0.35">
      <c r="A31" s="31" t="s">
        <v>138</v>
      </c>
      <c r="B31" s="31"/>
      <c r="C31" s="32">
        <v>191406.07669746032</v>
      </c>
      <c r="D31" s="32">
        <v>171596.60916113132</v>
      </c>
      <c r="E31" s="32">
        <v>145880.61064074747</v>
      </c>
      <c r="F31" s="32">
        <v>165788.5419301519</v>
      </c>
      <c r="G31" s="32">
        <v>140995.38350269059</v>
      </c>
      <c r="H31" s="32">
        <v>132223.67781899089</v>
      </c>
      <c r="I31" s="32">
        <v>117051.65918820322</v>
      </c>
      <c r="J31" s="32">
        <v>124590.73899786714</v>
      </c>
      <c r="K31" s="32">
        <v>69645.239728131986</v>
      </c>
      <c r="L31" s="32">
        <v>56482.559450416498</v>
      </c>
      <c r="M31" s="32">
        <v>39509.419416433069</v>
      </c>
      <c r="N31" s="32">
        <v>37245.427197835685</v>
      </c>
      <c r="O31" s="32">
        <v>42745.642700526325</v>
      </c>
      <c r="P31" s="32">
        <v>40362.125115154071</v>
      </c>
      <c r="Q31" s="32">
        <v>34484.700891366854</v>
      </c>
      <c r="R31" s="32">
        <v>37055.468805134755</v>
      </c>
      <c r="S31" s="32">
        <v>39307.136951003093</v>
      </c>
      <c r="T31" s="32">
        <v>35218.871975419366</v>
      </c>
      <c r="U31" s="32">
        <v>33674.855543354977</v>
      </c>
      <c r="V31" s="32">
        <v>30566.96220200133</v>
      </c>
      <c r="W31" s="32">
        <v>25300.081013761243</v>
      </c>
      <c r="X31" s="32">
        <v>17254.507491090808</v>
      </c>
      <c r="Y31" s="32">
        <v>14884.13278925064</v>
      </c>
      <c r="Z31" s="32">
        <v>12768.189087839966</v>
      </c>
      <c r="AA31" s="32">
        <v>12200.146669836065</v>
      </c>
      <c r="AB31" s="32">
        <v>12617.615443320494</v>
      </c>
      <c r="AC31" s="32">
        <v>13026.760105156145</v>
      </c>
      <c r="AD31" s="32">
        <v>10961.954451556558</v>
      </c>
      <c r="AE31" s="32">
        <v>11014.21813492926</v>
      </c>
    </row>
    <row r="33" spans="1:3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x14ac:dyDescent="0.35">
      <c r="A34" s="28" t="s">
        <v>131</v>
      </c>
      <c r="B34" s="28" t="s">
        <v>64</v>
      </c>
      <c r="C34" s="24">
        <v>162142.05100000001</v>
      </c>
      <c r="D34" s="24">
        <v>140816.36259999999</v>
      </c>
      <c r="E34" s="24">
        <v>148883.80600000001</v>
      </c>
      <c r="F34" s="24">
        <v>128967.83456094102</v>
      </c>
      <c r="G34" s="24">
        <v>131719.64006111817</v>
      </c>
      <c r="H34" s="24">
        <v>110757.1471515532</v>
      </c>
      <c r="I34" s="24">
        <v>98721.394364519336</v>
      </c>
      <c r="J34" s="24">
        <v>89008.962870274714</v>
      </c>
      <c r="K34" s="24">
        <v>77919.5868917068</v>
      </c>
      <c r="L34" s="24">
        <v>72044.843015018443</v>
      </c>
      <c r="M34" s="24">
        <v>59270.002792472638</v>
      </c>
      <c r="N34" s="24">
        <v>62749.033685814677</v>
      </c>
      <c r="O34" s="24">
        <v>61944.177433644094</v>
      </c>
      <c r="P34" s="24">
        <v>58666.08545183175</v>
      </c>
      <c r="Q34" s="24">
        <v>53763.165711534893</v>
      </c>
      <c r="R34" s="24">
        <v>51692.592805387205</v>
      </c>
      <c r="S34" s="24">
        <v>50258.574000000001</v>
      </c>
      <c r="T34" s="24">
        <v>48501.180400000005</v>
      </c>
      <c r="U34" s="24">
        <v>43551.06</v>
      </c>
      <c r="V34" s="24">
        <v>41551.717099999994</v>
      </c>
      <c r="W34" s="24">
        <v>38434.251299999996</v>
      </c>
      <c r="X34" s="24">
        <v>33258.297400000003</v>
      </c>
      <c r="Y34" s="24">
        <v>26037.501199999999</v>
      </c>
      <c r="Z34" s="24">
        <v>21430.304100000001</v>
      </c>
      <c r="AA34" s="24">
        <v>18158.232800000002</v>
      </c>
      <c r="AB34" s="24">
        <v>13841.094499999999</v>
      </c>
      <c r="AC34" s="24">
        <v>12485.670199999999</v>
      </c>
      <c r="AD34" s="24">
        <v>11388.093500000001</v>
      </c>
      <c r="AE34" s="24">
        <v>10063.400800000001</v>
      </c>
    </row>
    <row r="35" spans="1:3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x14ac:dyDescent="0.35">
      <c r="A36" s="28" t="s">
        <v>131</v>
      </c>
      <c r="B36" s="28" t="s">
        <v>20</v>
      </c>
      <c r="C36" s="24">
        <v>7779.5601822704893</v>
      </c>
      <c r="D36" s="24">
        <v>7479.0746956123767</v>
      </c>
      <c r="E36" s="24">
        <v>8043.2436356793396</v>
      </c>
      <c r="F36" s="24">
        <v>8050.5499316970045</v>
      </c>
      <c r="G36" s="24">
        <v>7272.9289511239585</v>
      </c>
      <c r="H36" s="24">
        <v>8335.7134521364205</v>
      </c>
      <c r="I36" s="24">
        <v>7579.4927100917002</v>
      </c>
      <c r="J36" s="24">
        <v>13089.42895384666</v>
      </c>
      <c r="K36" s="24">
        <v>6366.4320193945714</v>
      </c>
      <c r="L36" s="24">
        <v>6099.037747806231</v>
      </c>
      <c r="M36" s="24">
        <v>6181.1708658025937</v>
      </c>
      <c r="N36" s="24">
        <v>6370.8704462839569</v>
      </c>
      <c r="O36" s="24">
        <v>5856.5404146272758</v>
      </c>
      <c r="P36" s="24">
        <v>5269.3200545111358</v>
      </c>
      <c r="Q36" s="24">
        <v>5233.9902924637718</v>
      </c>
      <c r="R36" s="24">
        <v>4972.3483126139827</v>
      </c>
      <c r="S36" s="24">
        <v>5434.48647081129</v>
      </c>
      <c r="T36" s="24">
        <v>5849.0264317943602</v>
      </c>
      <c r="U36" s="24">
        <v>6108.9663350780265</v>
      </c>
      <c r="V36" s="24">
        <v>6450.9861529534264</v>
      </c>
      <c r="W36" s="24">
        <v>5539.9899553408277</v>
      </c>
      <c r="X36" s="24">
        <v>7238.7305653499698</v>
      </c>
      <c r="Y36" s="24">
        <v>7568.85166477233</v>
      </c>
      <c r="Z36" s="24">
        <v>7065.8795621741274</v>
      </c>
      <c r="AA36" s="24">
        <v>3682.9698882081002</v>
      </c>
      <c r="AB36" s="24">
        <v>2661.3795846271801</v>
      </c>
      <c r="AC36" s="24">
        <v>2570.1232834369362</v>
      </c>
      <c r="AD36" s="24">
        <v>2469.2258780595798</v>
      </c>
      <c r="AE36" s="24">
        <v>2379.4678730830901</v>
      </c>
    </row>
    <row r="37" spans="1:31" x14ac:dyDescent="0.35">
      <c r="A37" s="28" t="s">
        <v>131</v>
      </c>
      <c r="B37" s="28" t="s">
        <v>32</v>
      </c>
      <c r="C37" s="24">
        <v>261.41489000000001</v>
      </c>
      <c r="D37" s="24">
        <v>251.61528000000001</v>
      </c>
      <c r="E37" s="24">
        <v>478.62278000000003</v>
      </c>
      <c r="F37" s="24">
        <v>461.25380000000001</v>
      </c>
      <c r="G37" s="24">
        <v>439.83949999999999</v>
      </c>
      <c r="H37" s="24">
        <v>427.36721999999997</v>
      </c>
      <c r="I37" s="24">
        <v>410.64846999999997</v>
      </c>
      <c r="J37" s="24">
        <v>745.82150000000001</v>
      </c>
      <c r="K37" s="24">
        <v>378.76094000000001</v>
      </c>
      <c r="L37" s="24">
        <v>366.69178000000005</v>
      </c>
      <c r="M37" s="24">
        <v>353.53490000000005</v>
      </c>
      <c r="N37" s="24">
        <v>338.24061999999998</v>
      </c>
      <c r="O37" s="24">
        <v>327.09378000000004</v>
      </c>
      <c r="P37" s="24">
        <v>316.20440000000002</v>
      </c>
      <c r="Q37" s="24">
        <v>305.45362</v>
      </c>
      <c r="R37" s="24">
        <v>291.28659999999996</v>
      </c>
      <c r="S37" s="24">
        <v>281.98255999999998</v>
      </c>
      <c r="T37" s="24">
        <v>271.46378000000004</v>
      </c>
      <c r="U37" s="24">
        <v>260.99178000000001</v>
      </c>
      <c r="V37" s="24">
        <v>252.06169</v>
      </c>
      <c r="W37" s="24">
        <v>241.76692</v>
      </c>
      <c r="X37" s="24">
        <v>293.03603000000004</v>
      </c>
      <c r="Y37" s="24">
        <v>385.03409999999997</v>
      </c>
      <c r="Z37" s="24">
        <v>338.9785</v>
      </c>
      <c r="AA37" s="24">
        <v>460.0301</v>
      </c>
      <c r="AB37" s="24">
        <v>0</v>
      </c>
      <c r="AC37" s="24">
        <v>0</v>
      </c>
      <c r="AD37" s="24">
        <v>0</v>
      </c>
      <c r="AE37" s="24">
        <v>0</v>
      </c>
    </row>
    <row r="38" spans="1:31" x14ac:dyDescent="0.35">
      <c r="A38" s="28" t="s">
        <v>131</v>
      </c>
      <c r="B38" s="28" t="s">
        <v>66</v>
      </c>
      <c r="C38" s="24">
        <v>1.5400976209999971E-4</v>
      </c>
      <c r="D38" s="24">
        <v>1.4849546010000002E-4</v>
      </c>
      <c r="E38" s="24">
        <v>1.4959051319999987E-4</v>
      </c>
      <c r="F38" s="24">
        <v>134.39559787102368</v>
      </c>
      <c r="G38" s="24">
        <v>42.156909598405001</v>
      </c>
      <c r="H38" s="24">
        <v>254.84264258971498</v>
      </c>
      <c r="I38" s="24">
        <v>121.00092885551699</v>
      </c>
      <c r="J38" s="24">
        <v>1415.5760659435173</v>
      </c>
      <c r="K38" s="24">
        <v>41.414433390921985</v>
      </c>
      <c r="L38" s="24">
        <v>13.123808610322502</v>
      </c>
      <c r="M38" s="24">
        <v>23.847335900102895</v>
      </c>
      <c r="N38" s="24">
        <v>230.47048361993501</v>
      </c>
      <c r="O38" s="24">
        <v>192.39625747129878</v>
      </c>
      <c r="P38" s="24">
        <v>41.886215712667699</v>
      </c>
      <c r="Q38" s="24">
        <v>135.63704377987801</v>
      </c>
      <c r="R38" s="24">
        <v>162.53905486546299</v>
      </c>
      <c r="S38" s="24">
        <v>325.23035685638501</v>
      </c>
      <c r="T38" s="24">
        <v>159.64835939931501</v>
      </c>
      <c r="U38" s="24">
        <v>567.70540746242102</v>
      </c>
      <c r="V38" s="24">
        <v>237.36576763289742</v>
      </c>
      <c r="W38" s="24">
        <v>532.39448286445861</v>
      </c>
      <c r="X38" s="24">
        <v>371.26399543465794</v>
      </c>
      <c r="Y38" s="24">
        <v>894.48643053572391</v>
      </c>
      <c r="Z38" s="24">
        <v>1359.8177361983032</v>
      </c>
      <c r="AA38" s="24">
        <v>2588.0101716507479</v>
      </c>
      <c r="AB38" s="24">
        <v>2222.8572786467703</v>
      </c>
      <c r="AC38" s="24">
        <v>2227.2051307384504</v>
      </c>
      <c r="AD38" s="24">
        <v>2450.5493349139797</v>
      </c>
      <c r="AE38" s="24">
        <v>1440.916329944544</v>
      </c>
    </row>
    <row r="39" spans="1:31" x14ac:dyDescent="0.35">
      <c r="A39" s="28" t="s">
        <v>131</v>
      </c>
      <c r="B39" s="28" t="s">
        <v>65</v>
      </c>
      <c r="C39" s="24">
        <v>4661.4250999999995</v>
      </c>
      <c r="D39" s="24">
        <v>4471.4562999999998</v>
      </c>
      <c r="E39" s="24">
        <v>4299.3790999999992</v>
      </c>
      <c r="F39" s="24">
        <v>4102.1086999999998</v>
      </c>
      <c r="G39" s="24">
        <v>3930.0311999999999</v>
      </c>
      <c r="H39" s="24">
        <v>3767.3162000000002</v>
      </c>
      <c r="I39" s="24">
        <v>3623.5086000000001</v>
      </c>
      <c r="J39" s="24">
        <v>3460.5164</v>
      </c>
      <c r="K39" s="24">
        <v>3312.9140000000002</v>
      </c>
      <c r="L39" s="24">
        <v>3140.634</v>
      </c>
      <c r="M39" s="24">
        <v>3045.2615000000001</v>
      </c>
      <c r="N39" s="24">
        <v>2911.9584</v>
      </c>
      <c r="O39" s="24">
        <v>2788.3570999999997</v>
      </c>
      <c r="P39" s="24">
        <v>2670.5207999999998</v>
      </c>
      <c r="Q39" s="24">
        <v>2567.4639999999999</v>
      </c>
      <c r="R39" s="24">
        <v>2449.3878600000003</v>
      </c>
      <c r="S39" s="24">
        <v>883.63819999999998</v>
      </c>
      <c r="T39" s="24">
        <v>847.9402</v>
      </c>
      <c r="U39" s="24">
        <v>813.12549999999999</v>
      </c>
      <c r="V39" s="24">
        <v>776.77469999999994</v>
      </c>
      <c r="W39" s="24">
        <v>744.82560000000001</v>
      </c>
      <c r="X39" s="24">
        <v>0</v>
      </c>
      <c r="Y39" s="24">
        <v>0</v>
      </c>
      <c r="Z39" s="24">
        <v>0</v>
      </c>
      <c r="AA39" s="24">
        <v>0</v>
      </c>
      <c r="AB39" s="24">
        <v>0</v>
      </c>
      <c r="AC39" s="24">
        <v>0</v>
      </c>
      <c r="AD39" s="24">
        <v>0</v>
      </c>
      <c r="AE39" s="24">
        <v>0</v>
      </c>
    </row>
    <row r="40" spans="1:31" x14ac:dyDescent="0.35">
      <c r="A40" s="28" t="s">
        <v>131</v>
      </c>
      <c r="B40" s="28" t="s">
        <v>69</v>
      </c>
      <c r="C40" s="24">
        <v>5433.6387475042775</v>
      </c>
      <c r="D40" s="24">
        <v>8786.9076869912187</v>
      </c>
      <c r="E40" s="24">
        <v>8426.7614364037781</v>
      </c>
      <c r="F40" s="24">
        <v>7573.8856188837735</v>
      </c>
      <c r="G40" s="24">
        <v>8655.7746074521456</v>
      </c>
      <c r="H40" s="24">
        <v>8387.3610314595044</v>
      </c>
      <c r="I40" s="24">
        <v>8709.8557171132943</v>
      </c>
      <c r="J40" s="24">
        <v>8048.908045133433</v>
      </c>
      <c r="K40" s="24">
        <v>7267.3457669424815</v>
      </c>
      <c r="L40" s="24">
        <v>7257.751244086161</v>
      </c>
      <c r="M40" s="24">
        <v>5926.2224445639222</v>
      </c>
      <c r="N40" s="24">
        <v>5650.6537094957985</v>
      </c>
      <c r="O40" s="24">
        <v>4983.6481473286258</v>
      </c>
      <c r="P40" s="24">
        <v>5691.1704675519586</v>
      </c>
      <c r="Q40" s="24">
        <v>5269.1455859625157</v>
      </c>
      <c r="R40" s="24">
        <v>5620.955744739751</v>
      </c>
      <c r="S40" s="24">
        <v>5185.1206500106391</v>
      </c>
      <c r="T40" s="24">
        <v>4808.079396521639</v>
      </c>
      <c r="U40" s="24">
        <v>4772.9798362699103</v>
      </c>
      <c r="V40" s="24">
        <v>4065.8798498013621</v>
      </c>
      <c r="W40" s="24">
        <v>3940.3581659514421</v>
      </c>
      <c r="X40" s="24">
        <v>3400.6610329300343</v>
      </c>
      <c r="Y40" s="24">
        <v>3130.4717871495382</v>
      </c>
      <c r="Z40" s="24">
        <v>1769.4832416996205</v>
      </c>
      <c r="AA40" s="24">
        <v>1889.5921411617073</v>
      </c>
      <c r="AB40" s="24">
        <v>1659.8009060659551</v>
      </c>
      <c r="AC40" s="24">
        <v>1501.0187622768992</v>
      </c>
      <c r="AD40" s="24">
        <v>1199.3676911496195</v>
      </c>
      <c r="AE40" s="24">
        <v>730.5200208164282</v>
      </c>
    </row>
    <row r="41" spans="1:31" x14ac:dyDescent="0.35">
      <c r="A41" s="28" t="s">
        <v>131</v>
      </c>
      <c r="B41" s="28" t="s">
        <v>68</v>
      </c>
      <c r="C41" s="24">
        <v>5.2511497470859041</v>
      </c>
      <c r="D41" s="24">
        <v>6.8719872075190889</v>
      </c>
      <c r="E41" s="24">
        <v>6.738709057773546</v>
      </c>
      <c r="F41" s="24">
        <v>6.2133697514567068</v>
      </c>
      <c r="G41" s="24">
        <v>6.0677673531500353</v>
      </c>
      <c r="H41" s="24">
        <v>6.1226958527978619</v>
      </c>
      <c r="I41" s="24">
        <v>5.9702383918142417</v>
      </c>
      <c r="J41" s="24">
        <v>4.8015559527653311</v>
      </c>
      <c r="K41" s="24">
        <v>5.0136300330766259</v>
      </c>
      <c r="L41" s="24">
        <v>5.0223998547271416</v>
      </c>
      <c r="M41" s="24">
        <v>4.9162631893171067</v>
      </c>
      <c r="N41" s="24">
        <v>4.8055979362716954</v>
      </c>
      <c r="O41" s="24">
        <v>4.4296697979403659</v>
      </c>
      <c r="P41" s="24">
        <v>4.3335560167577922</v>
      </c>
      <c r="Q41" s="24">
        <v>4.3811373691958506</v>
      </c>
      <c r="R41" s="24">
        <v>4.0715136385261506</v>
      </c>
      <c r="S41" s="24">
        <v>3.210052996594805</v>
      </c>
      <c r="T41" s="24">
        <v>3.3578584625171448</v>
      </c>
      <c r="U41" s="24">
        <v>3.3710961712459802</v>
      </c>
      <c r="V41" s="24">
        <v>3.2799653590646836</v>
      </c>
      <c r="W41" s="24">
        <v>3.2199038132244153</v>
      </c>
      <c r="X41" s="24">
        <v>14.730609764695085</v>
      </c>
      <c r="Y41" s="24">
        <v>14.325254577896001</v>
      </c>
      <c r="Z41" s="24">
        <v>14.468142465585775</v>
      </c>
      <c r="AA41" s="24">
        <v>19.367626044751638</v>
      </c>
      <c r="AB41" s="24">
        <v>29.859886503217371</v>
      </c>
      <c r="AC41" s="24">
        <v>29.897943676979416</v>
      </c>
      <c r="AD41" s="24">
        <v>29.704403911692346</v>
      </c>
      <c r="AE41" s="24">
        <v>36.822189974828312</v>
      </c>
    </row>
    <row r="42" spans="1:31" x14ac:dyDescent="0.35">
      <c r="A42" s="28" t="s">
        <v>131</v>
      </c>
      <c r="B42" s="28" t="s">
        <v>36</v>
      </c>
      <c r="C42" s="24">
        <v>6.2151369999999991E-8</v>
      </c>
      <c r="D42" s="24">
        <v>2.6777804862722999E-2</v>
      </c>
      <c r="E42" s="24">
        <v>2.5194033787674996E-2</v>
      </c>
      <c r="F42" s="24">
        <v>2.6784255864107997E-2</v>
      </c>
      <c r="G42" s="24">
        <v>2.8696552185933002E-2</v>
      </c>
      <c r="H42" s="24">
        <v>2.771120435057E-2</v>
      </c>
      <c r="I42" s="24">
        <v>2.5979070180959896E-2</v>
      </c>
      <c r="J42" s="24">
        <v>2.4753564345429999E-2</v>
      </c>
      <c r="K42" s="24">
        <v>2.2634247351090001E-2</v>
      </c>
      <c r="L42" s="24">
        <v>2.1887486639169999E-2</v>
      </c>
      <c r="M42" s="24">
        <v>2.0677406760683997E-2</v>
      </c>
      <c r="N42" s="24">
        <v>2.0156189825119998E-2</v>
      </c>
      <c r="O42" s="24">
        <v>1.9347000370209901E-2</v>
      </c>
      <c r="P42" s="24">
        <v>1.9383575313660001E-2</v>
      </c>
      <c r="Q42" s="24">
        <v>1.8162709862370001E-2</v>
      </c>
      <c r="R42" s="24">
        <v>1.7449162869019999E-2</v>
      </c>
      <c r="S42" s="24">
        <v>0.54351991099999997</v>
      </c>
      <c r="T42" s="24">
        <v>0.52176949999999989</v>
      </c>
      <c r="U42" s="24">
        <v>0.50287451399999905</v>
      </c>
      <c r="V42" s="24">
        <v>0.47990499999999997</v>
      </c>
      <c r="W42" s="24">
        <v>1.3502736</v>
      </c>
      <c r="X42" s="24">
        <v>1.5210524000000001</v>
      </c>
      <c r="Y42" s="24">
        <v>1.4838499999999999</v>
      </c>
      <c r="Z42" s="24">
        <v>1.8864818999999999</v>
      </c>
      <c r="AA42" s="24">
        <v>1.8104541999999999</v>
      </c>
      <c r="AB42" s="24">
        <v>1.6708121</v>
      </c>
      <c r="AC42" s="24">
        <v>1.6444646999999999</v>
      </c>
      <c r="AD42" s="24">
        <v>1.5654517000000001</v>
      </c>
      <c r="AE42" s="24">
        <v>1.7912717</v>
      </c>
    </row>
    <row r="43" spans="1:31" x14ac:dyDescent="0.35">
      <c r="A43" s="28" t="s">
        <v>131</v>
      </c>
      <c r="B43" s="28" t="s">
        <v>73</v>
      </c>
      <c r="C43" s="24">
        <v>283.18556000000001</v>
      </c>
      <c r="D43" s="24">
        <v>755.57259999999997</v>
      </c>
      <c r="E43" s="24">
        <v>825.90610006796101</v>
      </c>
      <c r="F43" s="24">
        <v>2377.1965000788064</v>
      </c>
      <c r="G43" s="24">
        <v>3268.2595000807096</v>
      </c>
      <c r="H43" s="24">
        <v>3373.6382000902759</v>
      </c>
      <c r="I43" s="24">
        <v>2526.8560000868379</v>
      </c>
      <c r="J43" s="24">
        <v>3547.7888001292572</v>
      </c>
      <c r="K43" s="24">
        <v>1982.9058001193314</v>
      </c>
      <c r="L43" s="24">
        <v>2126.6375001166425</v>
      </c>
      <c r="M43" s="24">
        <v>2179.1478001157157</v>
      </c>
      <c r="N43" s="24">
        <v>2890.6950001124301</v>
      </c>
      <c r="O43" s="24">
        <v>2323.0295001294412</v>
      </c>
      <c r="P43" s="24">
        <v>2708.581500127656</v>
      </c>
      <c r="Q43" s="24">
        <v>2389.8415001232102</v>
      </c>
      <c r="R43" s="24">
        <v>2236.8972001183433</v>
      </c>
      <c r="S43" s="24">
        <v>2469.35920204175</v>
      </c>
      <c r="T43" s="24">
        <v>2359.1298019763735</v>
      </c>
      <c r="U43" s="24">
        <v>2184.4885019383237</v>
      </c>
      <c r="V43" s="24">
        <v>1925.9862017995943</v>
      </c>
      <c r="W43" s="24">
        <v>1743.9908932600001</v>
      </c>
      <c r="X43" s="24">
        <v>1580.1993454000001</v>
      </c>
      <c r="Y43" s="24">
        <v>1200.5156400999999</v>
      </c>
      <c r="Z43" s="24">
        <v>1030.6462815</v>
      </c>
      <c r="AA43" s="24">
        <v>719.52973880000002</v>
      </c>
      <c r="AB43" s="24">
        <v>495.04490390000001</v>
      </c>
      <c r="AC43" s="24">
        <v>471.075625</v>
      </c>
      <c r="AD43" s="24">
        <v>377.72817900000001</v>
      </c>
      <c r="AE43" s="24">
        <v>210.90924050000001</v>
      </c>
    </row>
    <row r="44" spans="1:31" x14ac:dyDescent="0.35">
      <c r="A44" s="28" t="s">
        <v>131</v>
      </c>
      <c r="B44" s="28" t="s">
        <v>56</v>
      </c>
      <c r="C44" s="24">
        <v>1.7370599199999996E-2</v>
      </c>
      <c r="D44" s="24">
        <v>2.2993631900000002E-2</v>
      </c>
      <c r="E44" s="24">
        <v>2.4557941600000001E-2</v>
      </c>
      <c r="F44" s="24">
        <v>3.5826970399999998E-2</v>
      </c>
      <c r="G44" s="24">
        <v>5.8546968799999891E-2</v>
      </c>
      <c r="H44" s="24">
        <v>7.0694479700000007E-2</v>
      </c>
      <c r="I44" s="24">
        <v>8.3720570299999908E-2</v>
      </c>
      <c r="J44" s="24">
        <v>9.2304150599999982E-2</v>
      </c>
      <c r="K44" s="24">
        <v>9.524634600000001E-2</v>
      </c>
      <c r="L44" s="24">
        <v>9.8126067400000003E-2</v>
      </c>
      <c r="M44" s="24">
        <v>0.1225560055</v>
      </c>
      <c r="N44" s="24">
        <v>0.13146545029999898</v>
      </c>
      <c r="O44" s="24">
        <v>0.14263364179999999</v>
      </c>
      <c r="P44" s="24">
        <v>0.1580667043</v>
      </c>
      <c r="Q44" s="24">
        <v>0.15016944339999999</v>
      </c>
      <c r="R44" s="24">
        <v>0.15103556799999998</v>
      </c>
      <c r="S44" s="24">
        <v>0.13772300149999997</v>
      </c>
      <c r="T44" s="24">
        <v>0.133429242999999</v>
      </c>
      <c r="U44" s="24">
        <v>0.13431295139999996</v>
      </c>
      <c r="V44" s="24">
        <v>0.13585178539999998</v>
      </c>
      <c r="W44" s="24">
        <v>0.11076015999999898</v>
      </c>
      <c r="X44" s="24">
        <v>0.108733945999999</v>
      </c>
      <c r="Y44" s="24">
        <v>0.10731223929999999</v>
      </c>
      <c r="Z44" s="24">
        <v>0.10207562839999999</v>
      </c>
      <c r="AA44" s="24">
        <v>0.1015840086</v>
      </c>
      <c r="AB44" s="24">
        <v>8.8749707599999991E-2</v>
      </c>
      <c r="AC44" s="24">
        <v>9.2187572499999995E-2</v>
      </c>
      <c r="AD44" s="24">
        <v>8.8678614599999997E-2</v>
      </c>
      <c r="AE44" s="24">
        <v>5.8822144E-2</v>
      </c>
    </row>
    <row r="45" spans="1:31" x14ac:dyDescent="0.35">
      <c r="A45" s="31" t="s">
        <v>138</v>
      </c>
      <c r="B45" s="31"/>
      <c r="C45" s="32">
        <v>180283.34122353158</v>
      </c>
      <c r="D45" s="32">
        <v>161812.28869830654</v>
      </c>
      <c r="E45" s="32">
        <v>170138.55181073141</v>
      </c>
      <c r="F45" s="32">
        <v>149296.24157914429</v>
      </c>
      <c r="G45" s="32">
        <v>152066.43899664585</v>
      </c>
      <c r="H45" s="32">
        <v>131935.87039359164</v>
      </c>
      <c r="I45" s="32">
        <v>119171.87102897167</v>
      </c>
      <c r="J45" s="32">
        <v>115774.01539115109</v>
      </c>
      <c r="K45" s="32">
        <v>95291.467681467853</v>
      </c>
      <c r="L45" s="32">
        <v>88927.103995375888</v>
      </c>
      <c r="M45" s="32">
        <v>74804.956101928576</v>
      </c>
      <c r="N45" s="32">
        <v>78256.03294315064</v>
      </c>
      <c r="O45" s="32">
        <v>76096.642802869217</v>
      </c>
      <c r="P45" s="32">
        <v>72659.520945624274</v>
      </c>
      <c r="Q45" s="32">
        <v>67279.237391110262</v>
      </c>
      <c r="R45" s="32">
        <v>65193.181891244931</v>
      </c>
      <c r="S45" s="32">
        <v>62372.242290674913</v>
      </c>
      <c r="T45" s="32">
        <v>60440.696426177827</v>
      </c>
      <c r="U45" s="32">
        <v>56078.199954981596</v>
      </c>
      <c r="V45" s="32">
        <v>53338.065225746745</v>
      </c>
      <c r="W45" s="32">
        <v>49436.806327969942</v>
      </c>
      <c r="X45" s="32">
        <v>44576.719633479363</v>
      </c>
      <c r="Y45" s="32">
        <v>38030.670437035486</v>
      </c>
      <c r="Z45" s="32">
        <v>31978.93128253764</v>
      </c>
      <c r="AA45" s="32">
        <v>26798.202727065309</v>
      </c>
      <c r="AB45" s="32">
        <v>20414.992155843123</v>
      </c>
      <c r="AC45" s="32">
        <v>18813.915320129268</v>
      </c>
      <c r="AD45" s="32">
        <v>17536.940808034873</v>
      </c>
      <c r="AE45" s="32">
        <v>14651.127213818892</v>
      </c>
    </row>
    <row r="47" spans="1:3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x14ac:dyDescent="0.35">
      <c r="A49" s="28" t="s">
        <v>132</v>
      </c>
      <c r="B49" s="28" t="s">
        <v>71</v>
      </c>
      <c r="C49" s="24">
        <v>105319.035</v>
      </c>
      <c r="D49" s="24">
        <v>88109.021500000003</v>
      </c>
      <c r="E49" s="24">
        <v>93359.694499999998</v>
      </c>
      <c r="F49" s="24">
        <v>53022.303347560999</v>
      </c>
      <c r="G49" s="24">
        <v>52998.641329699996</v>
      </c>
      <c r="H49" s="24">
        <v>46366.2796523262</v>
      </c>
      <c r="I49" s="24">
        <v>35661.614302109054</v>
      </c>
      <c r="J49" s="24">
        <v>37932.377780186114</v>
      </c>
      <c r="K49" s="24">
        <v>34072.480881287389</v>
      </c>
      <c r="L49" s="24">
        <v>35177.462185635777</v>
      </c>
      <c r="M49" s="24">
        <v>30709.926022423781</v>
      </c>
      <c r="N49" s="24">
        <v>30835.425015276</v>
      </c>
      <c r="O49" s="24">
        <v>30924.351694396002</v>
      </c>
      <c r="P49" s="24">
        <v>28588.610742678</v>
      </c>
      <c r="Q49" s="24">
        <v>27677.131605647999</v>
      </c>
      <c r="R49" s="24">
        <v>26434.824745771002</v>
      </c>
      <c r="S49" s="24">
        <v>23923.112600771001</v>
      </c>
      <c r="T49" s="24">
        <v>24903.570379303997</v>
      </c>
      <c r="U49" s="24">
        <v>22568.5695152224</v>
      </c>
      <c r="V49" s="24">
        <v>19963.784605974499</v>
      </c>
      <c r="W49" s="24">
        <v>21623.282239797001</v>
      </c>
      <c r="X49" s="24">
        <v>21360.004355784997</v>
      </c>
      <c r="Y49" s="24">
        <v>19322.691980169999</v>
      </c>
      <c r="Z49" s="24">
        <v>18979.113326580002</v>
      </c>
      <c r="AA49" s="24">
        <v>17513.150361493001</v>
      </c>
      <c r="AB49" s="24">
        <v>17805.184167937001</v>
      </c>
      <c r="AC49" s="24">
        <v>6978.2971792339995</v>
      </c>
      <c r="AD49" s="24">
        <v>0</v>
      </c>
      <c r="AE49" s="24">
        <v>0</v>
      </c>
    </row>
    <row r="50" spans="1:31" x14ac:dyDescent="0.35">
      <c r="A50" s="28" t="s">
        <v>132</v>
      </c>
      <c r="B50" s="28" t="s">
        <v>20</v>
      </c>
      <c r="C50" s="24">
        <v>3.4988097999999898E-5</v>
      </c>
      <c r="D50" s="24">
        <v>3.342249E-5</v>
      </c>
      <c r="E50" s="24">
        <v>3.2214920000000004E-5</v>
      </c>
      <c r="F50" s="24">
        <v>3.6447394999999999E-5</v>
      </c>
      <c r="G50" s="24">
        <v>3.6685026999999999E-5</v>
      </c>
      <c r="H50" s="24">
        <v>3.5400822999999998E-5</v>
      </c>
      <c r="I50" s="24">
        <v>3.4712407999999998E-5</v>
      </c>
      <c r="J50" s="24">
        <v>3.3784836999999997E-5</v>
      </c>
      <c r="K50" s="24">
        <v>3.2365280000000005E-5</v>
      </c>
      <c r="L50" s="24">
        <v>3.1293361999999997E-5</v>
      </c>
      <c r="M50" s="24">
        <v>2.9940677999999999E-5</v>
      </c>
      <c r="N50" s="24">
        <v>3.1134306999999997E-5</v>
      </c>
      <c r="O50" s="24">
        <v>3.0063764999999999E-5</v>
      </c>
      <c r="P50" s="24">
        <v>3.0974956E-5</v>
      </c>
      <c r="Q50" s="24">
        <v>2.9585037E-5</v>
      </c>
      <c r="R50" s="24">
        <v>2.9287484999999999E-5</v>
      </c>
      <c r="S50" s="24">
        <v>3.7431217999999896E-5</v>
      </c>
      <c r="T50" s="24">
        <v>3.7647503999999999E-5</v>
      </c>
      <c r="U50" s="24">
        <v>4.3551769999999997E-5</v>
      </c>
      <c r="V50" s="24">
        <v>4.7152320000000001E-5</v>
      </c>
      <c r="W50" s="24">
        <v>4.7259487000000002E-5</v>
      </c>
      <c r="X50" s="24">
        <v>4.5948353E-5</v>
      </c>
      <c r="Y50" s="24">
        <v>5.1265944E-5</v>
      </c>
      <c r="Z50" s="24">
        <v>4.6591599999999996E-5</v>
      </c>
      <c r="AA50" s="24">
        <v>4.6095820000000001E-5</v>
      </c>
      <c r="AB50" s="24">
        <v>4.8954389999999999E-5</v>
      </c>
      <c r="AC50" s="24">
        <v>5.7243213000000003E-5</v>
      </c>
      <c r="AD50" s="24">
        <v>7.3995664999999998E-5</v>
      </c>
      <c r="AE50" s="24">
        <v>7.1198164999999996E-5</v>
      </c>
    </row>
    <row r="51" spans="1:31" x14ac:dyDescent="0.35">
      <c r="A51" s="28" t="s">
        <v>132</v>
      </c>
      <c r="B51" s="28" t="s">
        <v>32</v>
      </c>
      <c r="C51" s="24">
        <v>3.4092779999999996</v>
      </c>
      <c r="D51" s="24">
        <v>5.1780688000000008E-6</v>
      </c>
      <c r="E51" s="24">
        <v>6.8221169999999898</v>
      </c>
      <c r="F51" s="24">
        <v>21.572602</v>
      </c>
      <c r="G51" s="24">
        <v>4.7688770000000007</v>
      </c>
      <c r="H51" s="24">
        <v>21.47814</v>
      </c>
      <c r="I51" s="24">
        <v>9.7379940000000005</v>
      </c>
      <c r="J51" s="24">
        <v>10.9487889999999</v>
      </c>
      <c r="K51" s="24">
        <v>5.4424373E-6</v>
      </c>
      <c r="L51" s="24">
        <v>4.9218275000000003E-6</v>
      </c>
      <c r="M51" s="24">
        <v>2.8409328999999999</v>
      </c>
      <c r="N51" s="24">
        <v>11.248863</v>
      </c>
      <c r="O51" s="24">
        <v>2.8118557000000002</v>
      </c>
      <c r="P51" s="24">
        <v>1.2052579000000001</v>
      </c>
      <c r="Q51" s="24">
        <v>15.205162</v>
      </c>
      <c r="R51" s="24">
        <v>13.772542</v>
      </c>
      <c r="S51" s="24">
        <v>28.350963</v>
      </c>
      <c r="T51" s="24">
        <v>11.736597</v>
      </c>
      <c r="U51" s="24">
        <v>0</v>
      </c>
      <c r="V51" s="24">
        <v>0</v>
      </c>
      <c r="W51" s="24">
        <v>0</v>
      </c>
      <c r="X51" s="24">
        <v>0</v>
      </c>
      <c r="Y51" s="24">
        <v>0</v>
      </c>
      <c r="Z51" s="24">
        <v>0</v>
      </c>
      <c r="AA51" s="24">
        <v>0</v>
      </c>
      <c r="AB51" s="24">
        <v>0</v>
      </c>
      <c r="AC51" s="24">
        <v>0</v>
      </c>
      <c r="AD51" s="24">
        <v>0</v>
      </c>
      <c r="AE51" s="24">
        <v>0</v>
      </c>
    </row>
    <row r="52" spans="1:31" x14ac:dyDescent="0.35">
      <c r="A52" s="28" t="s">
        <v>132</v>
      </c>
      <c r="B52" s="28" t="s">
        <v>66</v>
      </c>
      <c r="C52" s="24">
        <v>0.45782496420500002</v>
      </c>
      <c r="D52" s="24">
        <v>1.3725956950000001E-4</v>
      </c>
      <c r="E52" s="24">
        <v>15.6858378917936</v>
      </c>
      <c r="F52" s="24">
        <v>10.110657744029998</v>
      </c>
      <c r="G52" s="24">
        <v>0.73383246306099992</v>
      </c>
      <c r="H52" s="24">
        <v>34.290925009422395</v>
      </c>
      <c r="I52" s="24">
        <v>11.5417753797143</v>
      </c>
      <c r="J52" s="24">
        <v>1.5919574499999995E-4</v>
      </c>
      <c r="K52" s="24">
        <v>1.4935609499999998E-4</v>
      </c>
      <c r="L52" s="24">
        <v>1.4472740639999998E-4</v>
      </c>
      <c r="M52" s="24">
        <v>4.2370403943500001E-2</v>
      </c>
      <c r="N52" s="24">
        <v>23.9350781403258</v>
      </c>
      <c r="O52" s="24">
        <v>5.5577842828940005</v>
      </c>
      <c r="P52" s="24">
        <v>1.2878124599999979E-4</v>
      </c>
      <c r="Q52" s="24">
        <v>32.434897976692298</v>
      </c>
      <c r="R52" s="24">
        <v>38.110073567587996</v>
      </c>
      <c r="S52" s="24">
        <v>27.267663123958002</v>
      </c>
      <c r="T52" s="24">
        <v>13.827286470115302</v>
      </c>
      <c r="U52" s="24">
        <v>79.266071081284608</v>
      </c>
      <c r="V52" s="24">
        <v>153.25161916684297</v>
      </c>
      <c r="W52" s="24">
        <v>130.836825647365</v>
      </c>
      <c r="X52" s="24">
        <v>36.016446763655509</v>
      </c>
      <c r="Y52" s="24">
        <v>85.976796214070006</v>
      </c>
      <c r="Z52" s="24">
        <v>241.72865280572199</v>
      </c>
      <c r="AA52" s="24">
        <v>207.52733499545701</v>
      </c>
      <c r="AB52" s="24">
        <v>117.09532541369599</v>
      </c>
      <c r="AC52" s="24">
        <v>99.458051581446995</v>
      </c>
      <c r="AD52" s="24">
        <v>487.74244200504006</v>
      </c>
      <c r="AE52" s="24">
        <v>288.00724760352</v>
      </c>
    </row>
    <row r="53" spans="1:31" x14ac:dyDescent="0.35">
      <c r="A53" s="28" t="s">
        <v>132</v>
      </c>
      <c r="B53" s="28" t="s">
        <v>65</v>
      </c>
      <c r="C53" s="24">
        <v>18584.157889999999</v>
      </c>
      <c r="D53" s="24">
        <v>17993.343550000001</v>
      </c>
      <c r="E53" s="24">
        <v>15710.340139999998</v>
      </c>
      <c r="F53" s="24">
        <v>18611.251940000002</v>
      </c>
      <c r="G53" s="24">
        <v>18225.585749999998</v>
      </c>
      <c r="H53" s="24">
        <v>16638.478810000001</v>
      </c>
      <c r="I53" s="24">
        <v>16121.275009999999</v>
      </c>
      <c r="J53" s="24">
        <v>19586.59317</v>
      </c>
      <c r="K53" s="24">
        <v>15528.626189999999</v>
      </c>
      <c r="L53" s="24">
        <v>12812.555709999999</v>
      </c>
      <c r="M53" s="24">
        <v>12347.883180000001</v>
      </c>
      <c r="N53" s="24">
        <v>10730.39234</v>
      </c>
      <c r="O53" s="24">
        <v>12757.293639999998</v>
      </c>
      <c r="P53" s="24">
        <v>12587.009</v>
      </c>
      <c r="Q53" s="24">
        <v>11481.914100000002</v>
      </c>
      <c r="R53" s="24">
        <v>11035.972619999999</v>
      </c>
      <c r="S53" s="24">
        <v>13422.02555</v>
      </c>
      <c r="T53" s="24">
        <v>10697.003229999998</v>
      </c>
      <c r="U53" s="24">
        <v>8814.0989399999999</v>
      </c>
      <c r="V53" s="24">
        <v>8441.7046299999984</v>
      </c>
      <c r="W53" s="24">
        <v>7393.9148400000004</v>
      </c>
      <c r="X53" s="24">
        <v>8732.931849999999</v>
      </c>
      <c r="Y53" s="24">
        <v>8663.4562099999985</v>
      </c>
      <c r="Z53" s="24">
        <v>7846.1019399999986</v>
      </c>
      <c r="AA53" s="24">
        <v>7580.5565500000002</v>
      </c>
      <c r="AB53" s="24">
        <v>9150.3153599999987</v>
      </c>
      <c r="AC53" s="24">
        <v>7337.4078700000009</v>
      </c>
      <c r="AD53" s="24">
        <v>6046.9398249999995</v>
      </c>
      <c r="AE53" s="24">
        <v>5844.0255199999992</v>
      </c>
    </row>
    <row r="54" spans="1:31" x14ac:dyDescent="0.35">
      <c r="A54" s="28" t="s">
        <v>132</v>
      </c>
      <c r="B54" s="28" t="s">
        <v>69</v>
      </c>
      <c r="C54" s="24">
        <v>26568.161620717998</v>
      </c>
      <c r="D54" s="24">
        <v>31829.658070715337</v>
      </c>
      <c r="E54" s="24">
        <v>26400.392950640329</v>
      </c>
      <c r="F54" s="24">
        <v>27905.140430934989</v>
      </c>
      <c r="G54" s="24">
        <v>27519.635960992822</v>
      </c>
      <c r="H54" s="24">
        <v>27249.311760977915</v>
      </c>
      <c r="I54" s="24">
        <v>26432.705960923362</v>
      </c>
      <c r="J54" s="24">
        <v>22856.592450891087</v>
      </c>
      <c r="K54" s="24">
        <v>22721.238590891611</v>
      </c>
      <c r="L54" s="24">
        <v>20872.088421829449</v>
      </c>
      <c r="M54" s="24">
        <v>21990.647860788631</v>
      </c>
      <c r="N54" s="24">
        <v>18185.834118726361</v>
      </c>
      <c r="O54" s="24">
        <v>17794.545848680405</v>
      </c>
      <c r="P54" s="24">
        <v>17356.143005813312</v>
      </c>
      <c r="Q54" s="24">
        <v>17497.73910081252</v>
      </c>
      <c r="R54" s="24">
        <v>17173.272720968016</v>
      </c>
      <c r="S54" s="24">
        <v>15038.367331885345</v>
      </c>
      <c r="T54" s="24">
        <v>13887.748243370459</v>
      </c>
      <c r="U54" s="24">
        <v>12356.465505775886</v>
      </c>
      <c r="V54" s="24">
        <v>12478.556297251445</v>
      </c>
      <c r="W54" s="24">
        <v>10611.396297163097</v>
      </c>
      <c r="X54" s="24">
        <v>10032.126359606853</v>
      </c>
      <c r="Y54" s="24">
        <v>8257.3306633409356</v>
      </c>
      <c r="Z54" s="24">
        <v>7981.5913746046244</v>
      </c>
      <c r="AA54" s="24">
        <v>3997.7516187038345</v>
      </c>
      <c r="AB54" s="24">
        <v>3477.9417058355734</v>
      </c>
      <c r="AC54" s="24">
        <v>2708.5777104694084</v>
      </c>
      <c r="AD54" s="24">
        <v>1838.9585357992842</v>
      </c>
      <c r="AE54" s="24">
        <v>651.99061891015663</v>
      </c>
    </row>
    <row r="55" spans="1:31" x14ac:dyDescent="0.35">
      <c r="A55" s="28" t="s">
        <v>132</v>
      </c>
      <c r="B55" s="28" t="s">
        <v>68</v>
      </c>
      <c r="C55" s="24">
        <v>2.5103244868438574</v>
      </c>
      <c r="D55" s="24">
        <v>2.4008060295788858</v>
      </c>
      <c r="E55" s="24">
        <v>2.3820571765239258</v>
      </c>
      <c r="F55" s="24">
        <v>2.2203120754164649</v>
      </c>
      <c r="G55" s="24">
        <v>2.030088020061013</v>
      </c>
      <c r="H55" s="24">
        <v>2.0623469078954701</v>
      </c>
      <c r="I55" s="24">
        <v>2.0271714352030781</v>
      </c>
      <c r="J55" s="24">
        <v>1.8129369629558247</v>
      </c>
      <c r="K55" s="24">
        <v>1.812818182632238</v>
      </c>
      <c r="L55" s="24">
        <v>1.7623810926973178</v>
      </c>
      <c r="M55" s="24">
        <v>1.7131097971590079</v>
      </c>
      <c r="N55" s="24">
        <v>1.6960985418525438</v>
      </c>
      <c r="O55" s="24">
        <v>1.5625260424431782</v>
      </c>
      <c r="P55" s="24">
        <v>1.4439257413405551</v>
      </c>
      <c r="Q55" s="24">
        <v>1.4539707813797511</v>
      </c>
      <c r="R55" s="24">
        <v>1.439732475381891</v>
      </c>
      <c r="S55" s="24">
        <v>1.2872818165851587</v>
      </c>
      <c r="T55" s="24">
        <v>1.2929193980386993</v>
      </c>
      <c r="U55" s="24">
        <v>1.2758039630376228</v>
      </c>
      <c r="V55" s="24">
        <v>1.225790389670024</v>
      </c>
      <c r="W55" s="24">
        <v>1.2284601968095368</v>
      </c>
      <c r="X55" s="24">
        <v>1.1336741317530485</v>
      </c>
      <c r="Y55" s="24">
        <v>1.0382859878407091</v>
      </c>
      <c r="Z55" s="24">
        <v>0.96768220379056002</v>
      </c>
      <c r="AA55" s="24">
        <v>0.92041062246485994</v>
      </c>
      <c r="AB55" s="24">
        <v>0.83007942897143994</v>
      </c>
      <c r="AC55" s="24">
        <v>3.5794543774821106</v>
      </c>
      <c r="AD55" s="24">
        <v>8.4911674263055019</v>
      </c>
      <c r="AE55" s="24">
        <v>10.788991890000002</v>
      </c>
    </row>
    <row r="56" spans="1:31" x14ac:dyDescent="0.35">
      <c r="A56" s="28" t="s">
        <v>132</v>
      </c>
      <c r="B56" s="28" t="s">
        <v>36</v>
      </c>
      <c r="C56" s="24">
        <v>5.7710214041206E-2</v>
      </c>
      <c r="D56" s="24">
        <v>0.10590096146178399</v>
      </c>
      <c r="E56" s="24">
        <v>0.110696678198385</v>
      </c>
      <c r="F56" s="24">
        <v>0.17574899223865997</v>
      </c>
      <c r="G56" s="24">
        <v>0.16690717665106999</v>
      </c>
      <c r="H56" s="24">
        <v>0.16751903229997001</v>
      </c>
      <c r="I56" s="24">
        <v>0.15672011808621</v>
      </c>
      <c r="J56" s="24">
        <v>0.13863136006964999</v>
      </c>
      <c r="K56" s="24">
        <v>0.12815781884526989</v>
      </c>
      <c r="L56" s="24">
        <v>0.12507397352385</v>
      </c>
      <c r="M56" s="24">
        <v>0.115119847549255</v>
      </c>
      <c r="N56" s="24">
        <v>0.12092908511356</v>
      </c>
      <c r="O56" s="24">
        <v>9.1597185673145981E-2</v>
      </c>
      <c r="P56" s="24">
        <v>9.1203960772329992E-2</v>
      </c>
      <c r="Q56" s="24">
        <v>8.9283514634790007E-2</v>
      </c>
      <c r="R56" s="24">
        <v>8.6462326930199992E-2</v>
      </c>
      <c r="S56" s="24">
        <v>8.1286943582259991E-2</v>
      </c>
      <c r="T56" s="24">
        <v>7.6980606476909977E-2</v>
      </c>
      <c r="U56" s="24">
        <v>7.432151273870001E-2</v>
      </c>
      <c r="V56" s="24">
        <v>7.1186084152800005E-2</v>
      </c>
      <c r="W56" s="24">
        <v>0.62077018299999998</v>
      </c>
      <c r="X56" s="24">
        <v>0.57513649999999994</v>
      </c>
      <c r="Y56" s="24">
        <v>0.54411945000000006</v>
      </c>
      <c r="Z56" s="24">
        <v>1.0097983000000001</v>
      </c>
      <c r="AA56" s="24">
        <v>0.95426842999999995</v>
      </c>
      <c r="AB56" s="24">
        <v>0.873862369999999</v>
      </c>
      <c r="AC56" s="24">
        <v>0.82344190000000006</v>
      </c>
      <c r="AD56" s="24">
        <v>1.4040486000000001</v>
      </c>
      <c r="AE56" s="24">
        <v>1.2715082</v>
      </c>
    </row>
    <row r="57" spans="1:31" x14ac:dyDescent="0.35">
      <c r="A57" s="28" t="s">
        <v>132</v>
      </c>
      <c r="B57" s="28" t="s">
        <v>73</v>
      </c>
      <c r="C57" s="24">
        <v>0</v>
      </c>
      <c r="D57" s="24">
        <v>0</v>
      </c>
      <c r="E57" s="24">
        <v>7.8310709999999999E-8</v>
      </c>
      <c r="F57" s="24">
        <v>8.6202369999999999E-8</v>
      </c>
      <c r="G57" s="24">
        <v>9.4916183999999994E-8</v>
      </c>
      <c r="H57" s="24">
        <v>1.0244536E-7</v>
      </c>
      <c r="I57" s="24">
        <v>1.0025291E-7</v>
      </c>
      <c r="J57" s="24">
        <v>9.5432169999999893E-8</v>
      </c>
      <c r="K57" s="24">
        <v>9.0258099999999992E-8</v>
      </c>
      <c r="L57" s="24">
        <v>8.79380699999999E-8</v>
      </c>
      <c r="M57" s="24">
        <v>8.783818E-8</v>
      </c>
      <c r="N57" s="24">
        <v>9.2939660000000008E-8</v>
      </c>
      <c r="O57" s="24">
        <v>8.9220694999999901E-8</v>
      </c>
      <c r="P57" s="24">
        <v>9.4683804000000006E-8</v>
      </c>
      <c r="Q57" s="24">
        <v>9.513349E-8</v>
      </c>
      <c r="R57" s="24">
        <v>9.9499439999999991E-8</v>
      </c>
      <c r="S57" s="24">
        <v>2.264188E-7</v>
      </c>
      <c r="T57" s="24">
        <v>2.1889004999999999E-7</v>
      </c>
      <c r="U57" s="24">
        <v>0.39553087999999897</v>
      </c>
      <c r="V57" s="24">
        <v>0.36160828</v>
      </c>
      <c r="W57" s="24">
        <v>0.34478427</v>
      </c>
      <c r="X57" s="24">
        <v>0.32186133</v>
      </c>
      <c r="Y57" s="24">
        <v>0.28564361999999999</v>
      </c>
      <c r="Z57" s="24">
        <v>0.28673386000000001</v>
      </c>
      <c r="AA57" s="24">
        <v>0.49642953000000001</v>
      </c>
      <c r="AB57" s="24">
        <v>0.46348742999999898</v>
      </c>
      <c r="AC57" s="24">
        <v>1.0778208999999999</v>
      </c>
      <c r="AD57" s="24">
        <v>1.6103640000000001</v>
      </c>
      <c r="AE57" s="24">
        <v>1.4184005</v>
      </c>
    </row>
    <row r="58" spans="1:31" x14ac:dyDescent="0.35">
      <c r="A58" s="28" t="s">
        <v>132</v>
      </c>
      <c r="B58" s="28" t="s">
        <v>56</v>
      </c>
      <c r="C58" s="24">
        <v>1.46428027999999E-2</v>
      </c>
      <c r="D58" s="24">
        <v>2.5999718660000001E-2</v>
      </c>
      <c r="E58" s="24">
        <v>3.2871236999999998E-2</v>
      </c>
      <c r="F58" s="24">
        <v>7.0859559599999997E-2</v>
      </c>
      <c r="G58" s="24">
        <v>9.6949185199999996E-2</v>
      </c>
      <c r="H58" s="24">
        <v>0.11696369549999899</v>
      </c>
      <c r="I58" s="24">
        <v>0.13287166399999997</v>
      </c>
      <c r="J58" s="24">
        <v>0.1367836184</v>
      </c>
      <c r="K58" s="24">
        <v>0.14768253249999999</v>
      </c>
      <c r="L58" s="24">
        <v>0.15851302070000001</v>
      </c>
      <c r="M58" s="24">
        <v>0.19145548749999997</v>
      </c>
      <c r="N58" s="24">
        <v>0.23330388500000002</v>
      </c>
      <c r="O58" s="24">
        <v>0.25505983299999996</v>
      </c>
      <c r="P58" s="24">
        <v>0.28356059100000003</v>
      </c>
      <c r="Q58" s="24">
        <v>0.28144659900000002</v>
      </c>
      <c r="R58" s="24">
        <v>0.27827897499999898</v>
      </c>
      <c r="S58" s="24">
        <v>0.27972216299999997</v>
      </c>
      <c r="T58" s="24">
        <v>0.27915551399999999</v>
      </c>
      <c r="U58" s="24">
        <v>0.27577575500000001</v>
      </c>
      <c r="V58" s="24">
        <v>0.27527028799999997</v>
      </c>
      <c r="W58" s="24">
        <v>0.22629661200000001</v>
      </c>
      <c r="X58" s="24">
        <v>0.225864445399999</v>
      </c>
      <c r="Y58" s="24">
        <v>0.21003200399999999</v>
      </c>
      <c r="Z58" s="24">
        <v>0.20570223799999998</v>
      </c>
      <c r="AA58" s="24">
        <v>0.19904472939999998</v>
      </c>
      <c r="AB58" s="24">
        <v>0.19084647449999897</v>
      </c>
      <c r="AC58" s="24">
        <v>0.18521618269999998</v>
      </c>
      <c r="AD58" s="24">
        <v>0.16756865900000001</v>
      </c>
      <c r="AE58" s="24">
        <v>0.1412564908</v>
      </c>
    </row>
    <row r="59" spans="1:31" x14ac:dyDescent="0.35">
      <c r="A59" s="31" t="s">
        <v>138</v>
      </c>
      <c r="B59" s="31"/>
      <c r="C59" s="32">
        <v>150477.73197315718</v>
      </c>
      <c r="D59" s="32">
        <v>137934.42410260506</v>
      </c>
      <c r="E59" s="32">
        <v>135495.31763492356</v>
      </c>
      <c r="F59" s="32">
        <v>99572.599326762822</v>
      </c>
      <c r="G59" s="32">
        <v>98751.395874860973</v>
      </c>
      <c r="H59" s="32">
        <v>90311.901670622261</v>
      </c>
      <c r="I59" s="32">
        <v>78238.902248559738</v>
      </c>
      <c r="J59" s="32">
        <v>80388.325320020755</v>
      </c>
      <c r="K59" s="32">
        <v>72324.158667525451</v>
      </c>
      <c r="L59" s="32">
        <v>68863.868879500529</v>
      </c>
      <c r="M59" s="32">
        <v>65053.053506254189</v>
      </c>
      <c r="N59" s="32">
        <v>59788.531544818848</v>
      </c>
      <c r="O59" s="32">
        <v>61486.12337916551</v>
      </c>
      <c r="P59" s="32">
        <v>58534.412091888851</v>
      </c>
      <c r="Q59" s="32">
        <v>56705.878866803629</v>
      </c>
      <c r="R59" s="32">
        <v>54697.392464069468</v>
      </c>
      <c r="S59" s="32">
        <v>52440.411428028114</v>
      </c>
      <c r="T59" s="32">
        <v>49515.178693190108</v>
      </c>
      <c r="U59" s="32">
        <v>43819.675879594375</v>
      </c>
      <c r="V59" s="32">
        <v>41038.522989934776</v>
      </c>
      <c r="W59" s="32">
        <v>39760.65871006377</v>
      </c>
      <c r="X59" s="32">
        <v>40162.21273223561</v>
      </c>
      <c r="Y59" s="32">
        <v>36330.493986978785</v>
      </c>
      <c r="Z59" s="32">
        <v>35049.503022785735</v>
      </c>
      <c r="AA59" s="32">
        <v>29299.906321910581</v>
      </c>
      <c r="AB59" s="32">
        <v>30551.366687569629</v>
      </c>
      <c r="AC59" s="32">
        <v>17127.320322905551</v>
      </c>
      <c r="AD59" s="32">
        <v>8382.132044226295</v>
      </c>
      <c r="AE59" s="32">
        <v>6794.8124496018409</v>
      </c>
    </row>
    <row r="61" spans="1:3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x14ac:dyDescent="0.35">
      <c r="A64" s="28" t="s">
        <v>133</v>
      </c>
      <c r="B64" s="28" t="s">
        <v>20</v>
      </c>
      <c r="C64" s="24">
        <v>7846.8658339083931</v>
      </c>
      <c r="D64" s="24">
        <v>7536.5558326102037</v>
      </c>
      <c r="E64" s="24">
        <v>3022.1605407837778</v>
      </c>
      <c r="F64" s="24">
        <v>2844.1772391395652</v>
      </c>
      <c r="G64" s="24">
        <v>2718.1075395446701</v>
      </c>
      <c r="H64" s="24">
        <v>2625.5375377553701</v>
      </c>
      <c r="I64" s="24">
        <v>2528.40723623862</v>
      </c>
      <c r="J64" s="24">
        <v>2448.1095364741118</v>
      </c>
      <c r="K64" s="24">
        <v>2343.9352350394101</v>
      </c>
      <c r="L64" s="24">
        <v>2260.7965340091923</v>
      </c>
      <c r="M64" s="24">
        <v>2172.3250324130099</v>
      </c>
      <c r="N64" s="24">
        <v>2085.6635345470759</v>
      </c>
      <c r="O64" s="24">
        <v>2024.12983315831</v>
      </c>
      <c r="P64" s="24">
        <v>1940.68013490112</v>
      </c>
      <c r="Q64" s="24">
        <v>1879.2339331873929</v>
      </c>
      <c r="R64" s="24">
        <v>1794.115233884816</v>
      </c>
      <c r="S64" s="24">
        <v>4.2948384E-5</v>
      </c>
      <c r="T64" s="24">
        <v>4.5811693999999997E-5</v>
      </c>
      <c r="U64" s="24">
        <v>5.3628641999999998E-5</v>
      </c>
      <c r="V64" s="24">
        <v>5.4218729999999999E-5</v>
      </c>
      <c r="W64" s="24">
        <v>5.6521673000000004E-5</v>
      </c>
      <c r="X64" s="24">
        <v>5.5216899999999996E-5</v>
      </c>
      <c r="Y64" s="24">
        <v>6.9329230000000002E-5</v>
      </c>
      <c r="Z64" s="24">
        <v>6.2115250000000001E-5</v>
      </c>
      <c r="AA64" s="24">
        <v>6.2144697E-5</v>
      </c>
      <c r="AB64" s="24">
        <v>6.5840244000000007E-5</v>
      </c>
      <c r="AC64" s="24">
        <v>6.7306670000000002E-5</v>
      </c>
      <c r="AD64" s="24">
        <v>8.1667870000000009E-5</v>
      </c>
      <c r="AE64" s="24">
        <v>7.7514455000000002E-5</v>
      </c>
    </row>
    <row r="65" spans="1:31" x14ac:dyDescent="0.35">
      <c r="A65" s="28" t="s">
        <v>133</v>
      </c>
      <c r="B65" s="28" t="s">
        <v>32</v>
      </c>
      <c r="C65" s="24">
        <v>1410.5973999999999</v>
      </c>
      <c r="D65" s="24">
        <v>1413.5438999999999</v>
      </c>
      <c r="E65" s="24">
        <v>1270.739</v>
      </c>
      <c r="F65" s="24">
        <v>164.65475000000001</v>
      </c>
      <c r="G65" s="24">
        <v>155.91365999999999</v>
      </c>
      <c r="H65" s="24">
        <v>150.7561</v>
      </c>
      <c r="I65" s="24">
        <v>144.74878000000001</v>
      </c>
      <c r="J65" s="24">
        <v>141.06819000000002</v>
      </c>
      <c r="K65" s="24">
        <v>134.00967</v>
      </c>
      <c r="L65" s="24">
        <v>129.72773000000001</v>
      </c>
      <c r="M65" s="24">
        <v>124.80132</v>
      </c>
      <c r="N65" s="24">
        <v>119.53189</v>
      </c>
      <c r="O65" s="24">
        <v>116.70175999999999</v>
      </c>
      <c r="P65" s="24">
        <v>110.76291400000001</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x14ac:dyDescent="0.35">
      <c r="A66" s="28" t="s">
        <v>133</v>
      </c>
      <c r="B66" s="28" t="s">
        <v>66</v>
      </c>
      <c r="C66" s="24">
        <v>250.89132984447289</v>
      </c>
      <c r="D66" s="24">
        <v>146.99470450720437</v>
      </c>
      <c r="E66" s="24">
        <v>640.00657943281533</v>
      </c>
      <c r="F66" s="24">
        <v>112.04525165056421</v>
      </c>
      <c r="G66" s="24">
        <v>50.044579444892101</v>
      </c>
      <c r="H66" s="24">
        <v>130.42501861482299</v>
      </c>
      <c r="I66" s="24">
        <v>45.693473558036295</v>
      </c>
      <c r="J66" s="24">
        <v>88.713798909100106</v>
      </c>
      <c r="K66" s="24">
        <v>3.1709214139999983E-4</v>
      </c>
      <c r="L66" s="24">
        <v>7.4670211903462</v>
      </c>
      <c r="M66" s="24">
        <v>9.8910616589686899</v>
      </c>
      <c r="N66" s="24">
        <v>63.272222009684192</v>
      </c>
      <c r="O66" s="24">
        <v>13.774749590782399</v>
      </c>
      <c r="P66" s="24">
        <v>18.314441842814002</v>
      </c>
      <c r="Q66" s="24">
        <v>162.56000184884329</v>
      </c>
      <c r="R66" s="24">
        <v>137.71007447494159</v>
      </c>
      <c r="S66" s="24">
        <v>487.27737607199248</v>
      </c>
      <c r="T66" s="24">
        <v>485.54221993597292</v>
      </c>
      <c r="U66" s="24">
        <v>811.70501579532527</v>
      </c>
      <c r="V66" s="24">
        <v>1987.3793628006836</v>
      </c>
      <c r="W66" s="24">
        <v>1324.9680080421617</v>
      </c>
      <c r="X66" s="24">
        <v>1086.1785044756477</v>
      </c>
      <c r="Y66" s="24">
        <v>3270.5147469069761</v>
      </c>
      <c r="Z66" s="24">
        <v>231.10046205435398</v>
      </c>
      <c r="AA66" s="24">
        <v>229.08956390097998</v>
      </c>
      <c r="AB66" s="24">
        <v>261.16910196068989</v>
      </c>
      <c r="AC66" s="24">
        <v>534.97326747697605</v>
      </c>
      <c r="AD66" s="24">
        <v>897.08634462254997</v>
      </c>
      <c r="AE66" s="24">
        <v>771.49057265880003</v>
      </c>
    </row>
    <row r="67" spans="1:3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x14ac:dyDescent="0.35">
      <c r="A68" s="28" t="s">
        <v>133</v>
      </c>
      <c r="B68" s="28" t="s">
        <v>69</v>
      </c>
      <c r="C68" s="24">
        <v>15467.291981415003</v>
      </c>
      <c r="D68" s="24">
        <v>16366.488431404319</v>
      </c>
      <c r="E68" s="24">
        <v>14129.065071686489</v>
      </c>
      <c r="F68" s="24">
        <v>15907.719701893615</v>
      </c>
      <c r="G68" s="24">
        <v>15027.578571838518</v>
      </c>
      <c r="H68" s="24">
        <v>16022.941171955054</v>
      </c>
      <c r="I68" s="24">
        <v>15399.348621844991</v>
      </c>
      <c r="J68" s="24">
        <v>13802.446831821375</v>
      </c>
      <c r="K68" s="24">
        <v>12943.245491794805</v>
      </c>
      <c r="L68" s="24">
        <v>12024.321801694045</v>
      </c>
      <c r="M68" s="24">
        <v>11533.288841608763</v>
      </c>
      <c r="N68" s="24">
        <v>9927.9042314789749</v>
      </c>
      <c r="O68" s="24">
        <v>9337.8162414083854</v>
      </c>
      <c r="P68" s="24">
        <v>8659.014501546284</v>
      </c>
      <c r="Q68" s="24">
        <v>8316.0168016925054</v>
      </c>
      <c r="R68" s="24">
        <v>7330.4630725802654</v>
      </c>
      <c r="S68" s="24">
        <v>6628.3293286958215</v>
      </c>
      <c r="T68" s="24">
        <v>5789.6958140166935</v>
      </c>
      <c r="U68" s="24">
        <v>4316.2001911248453</v>
      </c>
      <c r="V68" s="24">
        <v>4144.5725725691364</v>
      </c>
      <c r="W68" s="24">
        <v>3735.6730859921449</v>
      </c>
      <c r="X68" s="24">
        <v>3564.9962802887098</v>
      </c>
      <c r="Y68" s="24">
        <v>2461.0608688628681</v>
      </c>
      <c r="Z68" s="24">
        <v>2863.5465139850544</v>
      </c>
      <c r="AA68" s="24">
        <v>1709.6634270739416</v>
      </c>
      <c r="AB68" s="24">
        <v>1475.9295998043187</v>
      </c>
      <c r="AC68" s="24">
        <v>1320.3008323282127</v>
      </c>
      <c r="AD68" s="24">
        <v>974.16109614374818</v>
      </c>
      <c r="AE68" s="24">
        <v>812.43761905780991</v>
      </c>
    </row>
    <row r="69" spans="1:31" x14ac:dyDescent="0.35">
      <c r="A69" s="28" t="s">
        <v>133</v>
      </c>
      <c r="B69" s="28" t="s">
        <v>68</v>
      </c>
      <c r="C69" s="24">
        <v>0.89270057740062203</v>
      </c>
      <c r="D69" s="24">
        <v>1.0037434212083012</v>
      </c>
      <c r="E69" s="24">
        <v>0.9647397089174109</v>
      </c>
      <c r="F69" s="24">
        <v>0.90304528122247307</v>
      </c>
      <c r="G69" s="24">
        <v>0.84827008048277908</v>
      </c>
      <c r="H69" s="24">
        <v>0.83670080786401302</v>
      </c>
      <c r="I69" s="24">
        <v>0.83107028778664316</v>
      </c>
      <c r="J69" s="24">
        <v>0.7612106390653931</v>
      </c>
      <c r="K69" s="24">
        <v>0.76421912677218706</v>
      </c>
      <c r="L69" s="24">
        <v>0.741807231720223</v>
      </c>
      <c r="M69" s="24">
        <v>0.71883195634241293</v>
      </c>
      <c r="N69" s="24">
        <v>0.70170514051191712</v>
      </c>
      <c r="O69" s="24">
        <v>0.64462066914835181</v>
      </c>
      <c r="P69" s="24">
        <v>0.60643487290944986</v>
      </c>
      <c r="Q69" s="24">
        <v>0.59784632617843503</v>
      </c>
      <c r="R69" s="24">
        <v>0.59307781224381995</v>
      </c>
      <c r="S69" s="24">
        <v>0.54363222790691024</v>
      </c>
      <c r="T69" s="24">
        <v>0.54594149885332999</v>
      </c>
      <c r="U69" s="24">
        <v>0.53168106862977005</v>
      </c>
      <c r="V69" s="24">
        <v>0.51308286546292992</v>
      </c>
      <c r="W69" s="24">
        <v>0.50274859407176997</v>
      </c>
      <c r="X69" s="24">
        <v>1.1926285566534998</v>
      </c>
      <c r="Y69" s="24">
        <v>4.3085164148548092</v>
      </c>
      <c r="Z69" s="24">
        <v>4.1772048961988553</v>
      </c>
      <c r="AA69" s="24">
        <v>4.8828760452057143</v>
      </c>
      <c r="AB69" s="24">
        <v>4.3200382036563152</v>
      </c>
      <c r="AC69" s="24">
        <v>6.7536273347883098</v>
      </c>
      <c r="AD69" s="24">
        <v>7.5136446959679457</v>
      </c>
      <c r="AE69" s="24">
        <v>7.5049101298969498</v>
      </c>
    </row>
    <row r="70" spans="1:31" x14ac:dyDescent="0.35">
      <c r="A70" s="28" t="s">
        <v>133</v>
      </c>
      <c r="B70" s="28" t="s">
        <v>36</v>
      </c>
      <c r="C70" s="24">
        <v>8.0489689321279992E-2</v>
      </c>
      <c r="D70" s="24">
        <v>7.3316576546389983E-2</v>
      </c>
      <c r="E70" s="24">
        <v>9.1783295752759994E-2</v>
      </c>
      <c r="F70" s="24">
        <v>9.6976510252999984E-2</v>
      </c>
      <c r="G70" s="24">
        <v>9.561343482978199E-2</v>
      </c>
      <c r="H70" s="24">
        <v>9.6602487649147889E-2</v>
      </c>
      <c r="I70" s="24">
        <v>8.8195934053484998E-2</v>
      </c>
      <c r="J70" s="24">
        <v>8.0588839472239993E-2</v>
      </c>
      <c r="K70" s="24">
        <v>6.9348386531196002E-2</v>
      </c>
      <c r="L70" s="24">
        <v>6.7935818533219908E-2</v>
      </c>
      <c r="M70" s="24">
        <v>6.3150783648065992E-2</v>
      </c>
      <c r="N70" s="24">
        <v>6.3603697679573898E-2</v>
      </c>
      <c r="O70" s="24">
        <v>6.0111152489686001E-2</v>
      </c>
      <c r="P70" s="24">
        <v>4.7389826478160001E-2</v>
      </c>
      <c r="Q70" s="24">
        <v>4.511007720278E-2</v>
      </c>
      <c r="R70" s="24">
        <v>4.4357289626959999E-2</v>
      </c>
      <c r="S70" s="24">
        <v>4.39390829471E-2</v>
      </c>
      <c r="T70" s="24">
        <v>4.1473555251739999E-2</v>
      </c>
      <c r="U70" s="24">
        <v>0.35537314200000003</v>
      </c>
      <c r="V70" s="24">
        <v>0.33428043699999999</v>
      </c>
      <c r="W70" s="24">
        <v>0.80007425200000004</v>
      </c>
      <c r="X70" s="24">
        <v>0.76706796699999991</v>
      </c>
      <c r="Y70" s="24">
        <v>0.74568617999999998</v>
      </c>
      <c r="Z70" s="24">
        <v>1.0194689430000001</v>
      </c>
      <c r="AA70" s="24">
        <v>0.99033333499999898</v>
      </c>
      <c r="AB70" s="24">
        <v>0.92501475</v>
      </c>
      <c r="AC70" s="24">
        <v>0.89239678600000005</v>
      </c>
      <c r="AD70" s="24">
        <v>0.84448684699999998</v>
      </c>
      <c r="AE70" s="24">
        <v>0.755004177</v>
      </c>
    </row>
    <row r="71" spans="1:31" x14ac:dyDescent="0.35">
      <c r="A71" s="28" t="s">
        <v>133</v>
      </c>
      <c r="B71" s="28" t="s">
        <v>73</v>
      </c>
      <c r="C71" s="24">
        <v>0</v>
      </c>
      <c r="D71" s="24">
        <v>0</v>
      </c>
      <c r="E71" s="24">
        <v>6.7232525999999992E-8</v>
      </c>
      <c r="F71" s="24">
        <v>6.1336074999999995E-8</v>
      </c>
      <c r="G71" s="24">
        <v>5.7604309999999898E-8</v>
      </c>
      <c r="H71" s="24">
        <v>5.7719879999999998E-8</v>
      </c>
      <c r="I71" s="24">
        <v>5.6595777999999995E-8</v>
      </c>
      <c r="J71" s="24">
        <v>5.5585874999999995E-8</v>
      </c>
      <c r="K71" s="24">
        <v>5.3263614999999999E-8</v>
      </c>
      <c r="L71" s="24">
        <v>5.29482699999999E-8</v>
      </c>
      <c r="M71" s="24">
        <v>5.3786519999999897E-8</v>
      </c>
      <c r="N71" s="24">
        <v>5.8492714999999998E-8</v>
      </c>
      <c r="O71" s="24">
        <v>5.6752075999999903E-8</v>
      </c>
      <c r="P71" s="24">
        <v>5.7346921999999999E-8</v>
      </c>
      <c r="Q71" s="24">
        <v>5.9593380000000005E-8</v>
      </c>
      <c r="R71" s="24">
        <v>7.5269635999999988E-8</v>
      </c>
      <c r="S71" s="24">
        <v>9.3470509999999894E-8</v>
      </c>
      <c r="T71" s="24">
        <v>9.0621439999999996E-8</v>
      </c>
      <c r="U71" s="24">
        <v>1.1657143500000001E-7</v>
      </c>
      <c r="V71" s="24">
        <v>1.11289715E-7</v>
      </c>
      <c r="W71" s="24">
        <v>1.1840527999999999E-7</v>
      </c>
      <c r="X71" s="24">
        <v>1.1173152599999901E-7</v>
      </c>
      <c r="Y71" s="24">
        <v>1.08833349999999E-7</v>
      </c>
      <c r="Z71" s="24">
        <v>1.2835273999999999E-7</v>
      </c>
      <c r="AA71" s="24">
        <v>1.3656154999999998E-7</v>
      </c>
      <c r="AB71" s="24">
        <v>1.2845673999999998E-7</v>
      </c>
      <c r="AC71" s="24">
        <v>1.2859372999999999E-7</v>
      </c>
      <c r="AD71" s="24">
        <v>1.2553355E-7</v>
      </c>
      <c r="AE71" s="24">
        <v>1.2098306E-7</v>
      </c>
    </row>
    <row r="72" spans="1:31" x14ac:dyDescent="0.35">
      <c r="A72" s="28" t="s">
        <v>133</v>
      </c>
      <c r="B72" s="28" t="s">
        <v>56</v>
      </c>
      <c r="C72" s="24">
        <v>2.35899966E-2</v>
      </c>
      <c r="D72" s="24">
        <v>3.6549635650000002E-2</v>
      </c>
      <c r="E72" s="24">
        <v>5.5939484199999993E-2</v>
      </c>
      <c r="F72" s="24">
        <v>6.8008459800000004E-2</v>
      </c>
      <c r="G72" s="24">
        <v>8.2681350000000001E-2</v>
      </c>
      <c r="H72" s="24">
        <v>9.7641749999999999E-2</v>
      </c>
      <c r="I72" s="24">
        <v>0.1047594063</v>
      </c>
      <c r="J72" s="24">
        <v>0.1109428182</v>
      </c>
      <c r="K72" s="24">
        <v>0.10956635799999999</v>
      </c>
      <c r="L72" s="24">
        <v>0.11450519739999999</v>
      </c>
      <c r="M72" s="24">
        <v>0.11251992669999999</v>
      </c>
      <c r="N72" s="24">
        <v>0.12046660029999999</v>
      </c>
      <c r="O72" s="24">
        <v>0.11919843099999998</v>
      </c>
      <c r="P72" s="24">
        <v>0.12714009339999902</v>
      </c>
      <c r="Q72" s="24">
        <v>0.12439140899999999</v>
      </c>
      <c r="R72" s="24">
        <v>0.12845726600000001</v>
      </c>
      <c r="S72" s="24">
        <v>0.134291354</v>
      </c>
      <c r="T72" s="24">
        <v>0.13330251999999901</v>
      </c>
      <c r="U72" s="24">
        <v>0.11419594359999999</v>
      </c>
      <c r="V72" s="24">
        <v>0.11339995999999899</v>
      </c>
      <c r="W72" s="24">
        <v>9.5591993700000003E-2</v>
      </c>
      <c r="X72" s="24">
        <v>9.6958839199999994E-2</v>
      </c>
      <c r="Y72" s="24">
        <v>9.5321526600000012E-2</v>
      </c>
      <c r="Z72" s="24">
        <v>9.0385951700000008E-2</v>
      </c>
      <c r="AA72" s="24">
        <v>9.1975011700000012E-2</v>
      </c>
      <c r="AB72" s="24">
        <v>8.8254210999999985E-2</v>
      </c>
      <c r="AC72" s="24">
        <v>8.9256537400000002E-2</v>
      </c>
      <c r="AD72" s="24">
        <v>8.8589048500000003E-2</v>
      </c>
      <c r="AE72" s="24">
        <v>7.08433386E-2</v>
      </c>
    </row>
    <row r="73" spans="1:31" x14ac:dyDescent="0.35">
      <c r="A73" s="31" t="s">
        <v>138</v>
      </c>
      <c r="B73" s="31"/>
      <c r="C73" s="32">
        <v>24976.539245745269</v>
      </c>
      <c r="D73" s="32">
        <v>25464.586611942937</v>
      </c>
      <c r="E73" s="32">
        <v>19062.935931611999</v>
      </c>
      <c r="F73" s="32">
        <v>19029.499987964966</v>
      </c>
      <c r="G73" s="32">
        <v>17952.492620908561</v>
      </c>
      <c r="H73" s="32">
        <v>18930.49652913311</v>
      </c>
      <c r="I73" s="32">
        <v>18119.029181929433</v>
      </c>
      <c r="J73" s="32">
        <v>16481.099567843652</v>
      </c>
      <c r="K73" s="32">
        <v>15421.954933053128</v>
      </c>
      <c r="L73" s="32">
        <v>14423.054894125304</v>
      </c>
      <c r="M73" s="32">
        <v>13841.025087637085</v>
      </c>
      <c r="N73" s="32">
        <v>12197.073583176249</v>
      </c>
      <c r="O73" s="32">
        <v>11493.067204826626</v>
      </c>
      <c r="P73" s="32">
        <v>10729.378427163127</v>
      </c>
      <c r="Q73" s="32">
        <v>10358.408583054919</v>
      </c>
      <c r="R73" s="32">
        <v>9262.8814587522666</v>
      </c>
      <c r="S73" s="32">
        <v>7116.1503799441043</v>
      </c>
      <c r="T73" s="32">
        <v>6275.7840212632136</v>
      </c>
      <c r="U73" s="32">
        <v>5128.4369416174422</v>
      </c>
      <c r="V73" s="32">
        <v>6132.4650724540124</v>
      </c>
      <c r="W73" s="32">
        <v>5061.1438991500518</v>
      </c>
      <c r="X73" s="32">
        <v>4652.367468537911</v>
      </c>
      <c r="Y73" s="32">
        <v>5735.8842015139298</v>
      </c>
      <c r="Z73" s="32">
        <v>3098.8242430508571</v>
      </c>
      <c r="AA73" s="32">
        <v>1943.6359291648243</v>
      </c>
      <c r="AB73" s="32">
        <v>1741.4188058089092</v>
      </c>
      <c r="AC73" s="32">
        <v>1862.027794446647</v>
      </c>
      <c r="AD73" s="32">
        <v>1878.7611671301361</v>
      </c>
      <c r="AE73" s="32">
        <v>1591.4331793609617</v>
      </c>
    </row>
    <row r="75" spans="1:3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x14ac:dyDescent="0.35">
      <c r="A78" s="28" t="s">
        <v>134</v>
      </c>
      <c r="B78" s="28" t="s">
        <v>20</v>
      </c>
      <c r="C78" s="24">
        <v>3.1361274000000003E-5</v>
      </c>
      <c r="D78" s="24">
        <v>3.0030695999999999E-5</v>
      </c>
      <c r="E78" s="24">
        <v>2.8984815000000002E-5</v>
      </c>
      <c r="F78" s="24">
        <v>2.7885602999999998E-5</v>
      </c>
      <c r="G78" s="24">
        <v>2.69932429999999E-5</v>
      </c>
      <c r="H78" s="24">
        <v>2.6091245999999998E-5</v>
      </c>
      <c r="I78" s="24">
        <v>2.6082563999999998E-5</v>
      </c>
      <c r="J78" s="24">
        <v>2.5985990000000001E-5</v>
      </c>
      <c r="K78" s="24">
        <v>2.7247402999999899E-5</v>
      </c>
      <c r="L78" s="24">
        <v>2.6823963999999997E-5</v>
      </c>
      <c r="M78" s="24">
        <v>2.5938367000000002E-5</v>
      </c>
      <c r="N78" s="24">
        <v>2.6264363999999997E-5</v>
      </c>
      <c r="O78" s="24">
        <v>2.5909899000000001E-5</v>
      </c>
      <c r="P78" s="24">
        <v>2.5455581000000002E-5</v>
      </c>
      <c r="Q78" s="24">
        <v>2.4728165999999998E-5</v>
      </c>
      <c r="R78" s="24">
        <v>2.4514933999999998E-5</v>
      </c>
      <c r="S78" s="24">
        <v>2.4884559999999999E-5</v>
      </c>
      <c r="T78" s="24">
        <v>2.4628626000000001E-5</v>
      </c>
      <c r="U78" s="24">
        <v>2.6040442E-5</v>
      </c>
      <c r="V78" s="24">
        <v>2.5148936000000001E-5</v>
      </c>
      <c r="W78" s="24">
        <v>2.5916267000000001E-5</v>
      </c>
      <c r="X78" s="24">
        <v>2.5440171000000001E-5</v>
      </c>
      <c r="Y78" s="24">
        <v>2.5610208999999999E-5</v>
      </c>
      <c r="Z78" s="24">
        <v>2.4475995E-5</v>
      </c>
      <c r="AA78" s="24">
        <v>2.38017629999999E-5</v>
      </c>
      <c r="AB78" s="24">
        <v>2.4095737999999998E-5</v>
      </c>
      <c r="AC78" s="24">
        <v>2.3906119999999999E-5</v>
      </c>
      <c r="AD78" s="24">
        <v>2.5932492999999899E-5</v>
      </c>
      <c r="AE78" s="24">
        <v>2.5270304000000002E-5</v>
      </c>
    </row>
    <row r="79" spans="1:3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x14ac:dyDescent="0.35">
      <c r="A80" s="28" t="s">
        <v>134</v>
      </c>
      <c r="B80" s="28" t="s">
        <v>66</v>
      </c>
      <c r="C80" s="24">
        <v>4.0201981999999983E-5</v>
      </c>
      <c r="D80" s="24">
        <v>3.77912856E-5</v>
      </c>
      <c r="E80" s="24">
        <v>3.5736843999999898E-5</v>
      </c>
      <c r="F80" s="24">
        <v>3.4698429999999988E-5</v>
      </c>
      <c r="G80" s="24">
        <v>3.4022459699999984E-5</v>
      </c>
      <c r="H80" s="24">
        <v>3.3863529999999892E-5</v>
      </c>
      <c r="I80" s="24">
        <v>3.3879907799999993E-5</v>
      </c>
      <c r="J80" s="24">
        <v>3.3816989099999898E-5</v>
      </c>
      <c r="K80" s="24">
        <v>3.5804149299999994E-5</v>
      </c>
      <c r="L80" s="24">
        <v>3.5527917499999994E-5</v>
      </c>
      <c r="M80" s="24">
        <v>3.3946075199999985E-5</v>
      </c>
      <c r="N80" s="24">
        <v>3.5352136199999998E-5</v>
      </c>
      <c r="O80" s="24">
        <v>3.4868001400000001E-5</v>
      </c>
      <c r="P80" s="24">
        <v>3.4828992099999998E-5</v>
      </c>
      <c r="Q80" s="24">
        <v>3.3860907500000004E-5</v>
      </c>
      <c r="R80" s="24">
        <v>3.3722965700000001E-5</v>
      </c>
      <c r="S80" s="24">
        <v>3.5928842499999899E-5</v>
      </c>
      <c r="T80" s="24">
        <v>3.5342838E-5</v>
      </c>
      <c r="U80" s="24">
        <v>0.36839181207170002</v>
      </c>
      <c r="V80" s="24">
        <v>0.10505960340330001</v>
      </c>
      <c r="W80" s="24">
        <v>0.32816149361269997</v>
      </c>
      <c r="X80" s="24">
        <v>2.3250384700000001E-5</v>
      </c>
      <c r="Y80" s="24">
        <v>2.5128864453325002</v>
      </c>
      <c r="Z80" s="24">
        <v>0.17786854856449999</v>
      </c>
      <c r="AA80" s="24">
        <v>2.0953612900000003E-5</v>
      </c>
      <c r="AB80" s="24">
        <v>1.1210693618565999</v>
      </c>
      <c r="AC80" s="24">
        <v>0.45958999908109999</v>
      </c>
      <c r="AD80" s="24">
        <v>1.9673601146103998</v>
      </c>
      <c r="AE80" s="24">
        <v>1.4344680291512999</v>
      </c>
    </row>
    <row r="81" spans="1:31" x14ac:dyDescent="0.35">
      <c r="A81" s="28" t="s">
        <v>134</v>
      </c>
      <c r="B81" s="28" t="s">
        <v>65</v>
      </c>
      <c r="C81" s="24">
        <v>53008.623439999996</v>
      </c>
      <c r="D81" s="24">
        <v>49261.523950000003</v>
      </c>
      <c r="E81" s="24">
        <v>47208.006150000008</v>
      </c>
      <c r="F81" s="24">
        <v>60305.601950000011</v>
      </c>
      <c r="G81" s="24">
        <v>55079.860099999998</v>
      </c>
      <c r="H81" s="24">
        <v>33267.659590000003</v>
      </c>
      <c r="I81" s="24">
        <v>49239.318700000003</v>
      </c>
      <c r="J81" s="24">
        <v>47755.981099999997</v>
      </c>
      <c r="K81" s="24">
        <v>55102.630599999997</v>
      </c>
      <c r="L81" s="24">
        <v>49247.866499999996</v>
      </c>
      <c r="M81" s="24">
        <v>38807.067000000003</v>
      </c>
      <c r="N81" s="24">
        <v>40905.519240000001</v>
      </c>
      <c r="O81" s="24">
        <v>37094.892110000001</v>
      </c>
      <c r="P81" s="24">
        <v>38530.584199999998</v>
      </c>
      <c r="Q81" s="24">
        <v>32171.358700000001</v>
      </c>
      <c r="R81" s="24">
        <v>29380.67525</v>
      </c>
      <c r="S81" s="24">
        <v>36175.731549999997</v>
      </c>
      <c r="T81" s="24">
        <v>31789.236699999998</v>
      </c>
      <c r="U81" s="24">
        <v>29041.767239999997</v>
      </c>
      <c r="V81" s="24">
        <v>27847.206099999999</v>
      </c>
      <c r="W81" s="24">
        <v>26219.145669999998</v>
      </c>
      <c r="X81" s="24">
        <v>25364.668990000002</v>
      </c>
      <c r="Y81" s="24">
        <v>26892.883180000001</v>
      </c>
      <c r="Z81" s="24">
        <v>23385.794869999998</v>
      </c>
      <c r="AA81" s="24">
        <v>22354.908729999999</v>
      </c>
      <c r="AB81" s="24">
        <v>23669.795620000001</v>
      </c>
      <c r="AC81" s="24">
        <v>20140.380389999998</v>
      </c>
      <c r="AD81" s="24">
        <v>18055.737510000003</v>
      </c>
      <c r="AE81" s="24">
        <v>17282.787270000001</v>
      </c>
    </row>
    <row r="82" spans="1:31" x14ac:dyDescent="0.35">
      <c r="A82" s="28" t="s">
        <v>134</v>
      </c>
      <c r="B82" s="28" t="s">
        <v>69</v>
      </c>
      <c r="C82" s="24">
        <v>3391.7035408556635</v>
      </c>
      <c r="D82" s="24">
        <v>3954.787000877845</v>
      </c>
      <c r="E82" s="24">
        <v>3439.9296680570314</v>
      </c>
      <c r="F82" s="24">
        <v>3349.2881098208009</v>
      </c>
      <c r="G82" s="24">
        <v>3440.7286130672987</v>
      </c>
      <c r="H82" s="24">
        <v>3146.0355294004025</v>
      </c>
      <c r="I82" s="24">
        <v>2876.9301781362574</v>
      </c>
      <c r="J82" s="24">
        <v>2367.4359516857598</v>
      </c>
      <c r="K82" s="24">
        <v>2324.5077830188488</v>
      </c>
      <c r="L82" s="24">
        <v>1928.7777248301209</v>
      </c>
      <c r="M82" s="24">
        <v>2019.9321849093565</v>
      </c>
      <c r="N82" s="24">
        <v>1670.253903905495</v>
      </c>
      <c r="O82" s="24">
        <v>1517.5037006404125</v>
      </c>
      <c r="P82" s="24">
        <v>1227.2395903818076</v>
      </c>
      <c r="Q82" s="24">
        <v>1063.7047536171649</v>
      </c>
      <c r="R82" s="24">
        <v>997.25322597616332</v>
      </c>
      <c r="S82" s="24">
        <v>674.60080148608893</v>
      </c>
      <c r="T82" s="24">
        <v>644.62142518897929</v>
      </c>
      <c r="U82" s="24">
        <v>562.30204840124145</v>
      </c>
      <c r="V82" s="24">
        <v>515.39386149399581</v>
      </c>
      <c r="W82" s="24">
        <v>526.15637787515141</v>
      </c>
      <c r="X82" s="24">
        <v>513.93591154351009</v>
      </c>
      <c r="Y82" s="24">
        <v>399.17461037627771</v>
      </c>
      <c r="Z82" s="24">
        <v>399.92856974103807</v>
      </c>
      <c r="AA82" s="24">
        <v>387.809657064536</v>
      </c>
      <c r="AB82" s="24">
        <v>306.17438783214868</v>
      </c>
      <c r="AC82" s="24">
        <v>282.60829686803089</v>
      </c>
      <c r="AD82" s="24">
        <v>224.32764102122781</v>
      </c>
      <c r="AE82" s="24">
        <v>202.09062643508341</v>
      </c>
    </row>
    <row r="83" spans="1:31" x14ac:dyDescent="0.35">
      <c r="A83" s="28" t="s">
        <v>134</v>
      </c>
      <c r="B83" s="28" t="s">
        <v>68</v>
      </c>
      <c r="C83" s="24">
        <v>1.8500732000000002E-8</v>
      </c>
      <c r="D83" s="24">
        <v>2.6573678E-8</v>
      </c>
      <c r="E83" s="24">
        <v>4.4623248000000002E-8</v>
      </c>
      <c r="F83" s="24">
        <v>4.9129565000000001E-8</v>
      </c>
      <c r="G83" s="24">
        <v>4.2193635E-8</v>
      </c>
      <c r="H83" s="24">
        <v>4.8552698000000001E-8</v>
      </c>
      <c r="I83" s="24">
        <v>5.2127259999999898E-8</v>
      </c>
      <c r="J83" s="24">
        <v>5.2275679999999995E-8</v>
      </c>
      <c r="K83" s="24">
        <v>6.5347640000000002E-8</v>
      </c>
      <c r="L83" s="24">
        <v>7.5557289999999999E-8</v>
      </c>
      <c r="M83" s="24">
        <v>1.0366768E-7</v>
      </c>
      <c r="N83" s="24">
        <v>1.3213413000000001E-7</v>
      </c>
      <c r="O83" s="24">
        <v>1.5978514E-7</v>
      </c>
      <c r="P83" s="24">
        <v>1.3576566999999999E-7</v>
      </c>
      <c r="Q83" s="24">
        <v>1.511466E-7</v>
      </c>
      <c r="R83" s="24">
        <v>1.4091082000000002E-7</v>
      </c>
      <c r="S83" s="24">
        <v>3.0620154999999999E-7</v>
      </c>
      <c r="T83" s="24">
        <v>3.1401770000000002E-7</v>
      </c>
      <c r="U83" s="24">
        <v>3.0105378000000001E-7</v>
      </c>
      <c r="V83" s="24">
        <v>2.8246969999999998E-7</v>
      </c>
      <c r="W83" s="24">
        <v>2.7636179999999999E-7</v>
      </c>
      <c r="X83" s="24">
        <v>2.6712773000000001E-7</v>
      </c>
      <c r="Y83" s="24">
        <v>2.20374479999999E-7</v>
      </c>
      <c r="Z83" s="24">
        <v>2.2922226E-7</v>
      </c>
      <c r="AA83" s="24">
        <v>2.0847406999999998E-7</v>
      </c>
      <c r="AB83" s="24">
        <v>2.0154709999999901E-7</v>
      </c>
      <c r="AC83" s="24">
        <v>1.98073539999999E-7</v>
      </c>
      <c r="AD83" s="24">
        <v>1.8951522000000002E-7</v>
      </c>
      <c r="AE83" s="24">
        <v>1.808011E-7</v>
      </c>
    </row>
    <row r="84" spans="1:31" x14ac:dyDescent="0.35">
      <c r="A84" s="28" t="s">
        <v>134</v>
      </c>
      <c r="B84" s="28" t="s">
        <v>36</v>
      </c>
      <c r="C84" s="24">
        <v>6.5307570000000007E-8</v>
      </c>
      <c r="D84" s="24">
        <v>6.371272E-8</v>
      </c>
      <c r="E84" s="24">
        <v>6.1211569999999902E-8</v>
      </c>
      <c r="F84" s="24">
        <v>5.8849569999999904E-8</v>
      </c>
      <c r="G84" s="24">
        <v>5.7121564E-8</v>
      </c>
      <c r="H84" s="24">
        <v>5.7336822999999999E-8</v>
      </c>
      <c r="I84" s="24">
        <v>5.9644476999999998E-8</v>
      </c>
      <c r="J84" s="24">
        <v>6.590915E-8</v>
      </c>
      <c r="K84" s="24">
        <v>9.2131839999999996E-8</v>
      </c>
      <c r="L84" s="24">
        <v>9.33461199999999E-8</v>
      </c>
      <c r="M84" s="24">
        <v>9.4725899999999992E-8</v>
      </c>
      <c r="N84" s="24">
        <v>1.02913495E-7</v>
      </c>
      <c r="O84" s="24">
        <v>1.0074940999999999E-7</v>
      </c>
      <c r="P84" s="24">
        <v>1.08421394999999E-7</v>
      </c>
      <c r="Q84" s="24">
        <v>1.11101224E-7</v>
      </c>
      <c r="R84" s="24">
        <v>1.15627129999999E-7</v>
      </c>
      <c r="S84" s="24">
        <v>1.2082692399999901E-7</v>
      </c>
      <c r="T84" s="24">
        <v>1.2175360500000002E-7</v>
      </c>
      <c r="U84" s="24">
        <v>1.6334283E-7</v>
      </c>
      <c r="V84" s="24">
        <v>1.5817956999999998E-7</v>
      </c>
      <c r="W84" s="24">
        <v>1.6090635E-7</v>
      </c>
      <c r="X84" s="24">
        <v>1.5396688999999901E-7</v>
      </c>
      <c r="Y84" s="24">
        <v>1.5033780000000002E-7</v>
      </c>
      <c r="Z84" s="24">
        <v>1.5239084000000001E-7</v>
      </c>
      <c r="AA84" s="24">
        <v>1.5000401000000001E-7</v>
      </c>
      <c r="AB84" s="24">
        <v>1.5911975E-7</v>
      </c>
      <c r="AC84" s="24">
        <v>1.6258510000000002E-7</v>
      </c>
      <c r="AD84" s="24">
        <v>2.1560377999999899E-7</v>
      </c>
      <c r="AE84" s="24">
        <v>1.8759537E-7</v>
      </c>
    </row>
    <row r="85" spans="1:31" x14ac:dyDescent="0.35">
      <c r="A85" s="28" t="s">
        <v>134</v>
      </c>
      <c r="B85" s="28" t="s">
        <v>73</v>
      </c>
      <c r="C85" s="24">
        <v>0</v>
      </c>
      <c r="D85" s="24">
        <v>0</v>
      </c>
      <c r="E85" s="24">
        <v>1.8289956999999987E-7</v>
      </c>
      <c r="F85" s="24">
        <v>1.79287916E-7</v>
      </c>
      <c r="G85" s="24">
        <v>1.8261438E-7</v>
      </c>
      <c r="H85" s="24">
        <v>1.9558788499999997E-7</v>
      </c>
      <c r="I85" s="24">
        <v>1.9331974999999977E-7</v>
      </c>
      <c r="J85" s="24">
        <v>1.9194024000000001E-7</v>
      </c>
      <c r="K85" s="24">
        <v>2.13858415999999E-7</v>
      </c>
      <c r="L85" s="24">
        <v>2.3642144999999901E-7</v>
      </c>
      <c r="M85" s="24">
        <v>2.4337428E-7</v>
      </c>
      <c r="N85" s="24">
        <v>3.1688183000000004E-7</v>
      </c>
      <c r="O85" s="24">
        <v>3.3583479000000002E-7</v>
      </c>
      <c r="P85" s="24">
        <v>4.2831009999999899E-7</v>
      </c>
      <c r="Q85" s="24">
        <v>4.6241295000000003E-7</v>
      </c>
      <c r="R85" s="24">
        <v>6.2426922999999892E-7</v>
      </c>
      <c r="S85" s="24">
        <v>5.2884585000000001E-6</v>
      </c>
      <c r="T85" s="24">
        <v>2.9808827264999904E-2</v>
      </c>
      <c r="U85" s="24">
        <v>0.10519679227699899</v>
      </c>
      <c r="V85" s="24">
        <v>0.1051457548887</v>
      </c>
      <c r="W85" s="24">
        <v>0.10196348708620001</v>
      </c>
      <c r="X85" s="24">
        <v>9.8995026753600002E-2</v>
      </c>
      <c r="Y85" s="24">
        <v>8.9366003971499894E-2</v>
      </c>
      <c r="Z85" s="24">
        <v>9.0578407428399996E-2</v>
      </c>
      <c r="AA85" s="24">
        <v>8.8462258832299995E-2</v>
      </c>
      <c r="AB85" s="24">
        <v>8.0639906120399993E-2</v>
      </c>
      <c r="AC85" s="24">
        <v>8.13449937048E-2</v>
      </c>
      <c r="AD85" s="24">
        <v>9.1013739123899914E-2</v>
      </c>
      <c r="AE85" s="24">
        <v>8.192385211900001E-2</v>
      </c>
    </row>
    <row r="86" spans="1:31" x14ac:dyDescent="0.35">
      <c r="A86" s="28" t="s">
        <v>134</v>
      </c>
      <c r="B86" s="28" t="s">
        <v>56</v>
      </c>
      <c r="C86" s="24">
        <v>4.4965555799999992E-4</v>
      </c>
      <c r="D86" s="24">
        <v>1.1720233400000001E-3</v>
      </c>
      <c r="E86" s="24">
        <v>1.0251094379999989E-3</v>
      </c>
      <c r="F86" s="24">
        <v>1.18151093E-3</v>
      </c>
      <c r="G86" s="24">
        <v>2.1524575599999999E-3</v>
      </c>
      <c r="H86" s="24">
        <v>3.3475585699999999E-3</v>
      </c>
      <c r="I86" s="24">
        <v>4.9878604499999993E-3</v>
      </c>
      <c r="J86" s="24">
        <v>5.8156202200000005E-3</v>
      </c>
      <c r="K86" s="24">
        <v>1.1201036800000001E-2</v>
      </c>
      <c r="L86" s="24">
        <v>1.3252624670000001E-2</v>
      </c>
      <c r="M86" s="24">
        <v>1.7153057900000001E-2</v>
      </c>
      <c r="N86" s="24">
        <v>1.8203030969999902E-2</v>
      </c>
      <c r="O86" s="24">
        <v>2.0562273200000002E-2</v>
      </c>
      <c r="P86" s="24">
        <v>2.2546499999999997E-2</v>
      </c>
      <c r="Q86" s="24">
        <v>2.3583018599999998E-2</v>
      </c>
      <c r="R86" s="24">
        <v>2.3023335699999901E-2</v>
      </c>
      <c r="S86" s="24">
        <v>1.967969403E-2</v>
      </c>
      <c r="T86" s="24">
        <v>2.03669488E-2</v>
      </c>
      <c r="U86" s="24">
        <v>2.0102479759999996E-2</v>
      </c>
      <c r="V86" s="24">
        <v>1.8038378000000001E-2</v>
      </c>
      <c r="W86" s="24">
        <v>1.8316361799999899E-2</v>
      </c>
      <c r="X86" s="24">
        <v>1.7679415800000001E-2</v>
      </c>
      <c r="Y86" s="24">
        <v>1.4943831499999999E-2</v>
      </c>
      <c r="Z86" s="24">
        <v>1.54984570499999E-2</v>
      </c>
      <c r="AA86" s="24">
        <v>1.6475566870000003E-2</v>
      </c>
      <c r="AB86" s="24">
        <v>1.4994955900000001E-2</v>
      </c>
      <c r="AC86" s="24">
        <v>1.5668323500000001E-2</v>
      </c>
      <c r="AD86" s="24">
        <v>1.4386341699999902E-2</v>
      </c>
      <c r="AE86" s="24">
        <v>1.22681041299999E-2</v>
      </c>
    </row>
    <row r="87" spans="1:31" x14ac:dyDescent="0.35">
      <c r="A87" s="31" t="s">
        <v>138</v>
      </c>
      <c r="B87" s="31"/>
      <c r="C87" s="32">
        <v>56400.327052437417</v>
      </c>
      <c r="D87" s="32">
        <v>53216.311018726403</v>
      </c>
      <c r="E87" s="32">
        <v>50647.935882823323</v>
      </c>
      <c r="F87" s="32">
        <v>63654.890122453973</v>
      </c>
      <c r="G87" s="32">
        <v>58520.588774125194</v>
      </c>
      <c r="H87" s="32">
        <v>36413.695179403738</v>
      </c>
      <c r="I87" s="32">
        <v>52116.248938150857</v>
      </c>
      <c r="J87" s="32">
        <v>50123.417111541014</v>
      </c>
      <c r="K87" s="32">
        <v>57427.138446135737</v>
      </c>
      <c r="L87" s="32">
        <v>51176.644287257557</v>
      </c>
      <c r="M87" s="32">
        <v>40826.999244897466</v>
      </c>
      <c r="N87" s="32">
        <v>42575.773205654128</v>
      </c>
      <c r="O87" s="32">
        <v>38612.395871578097</v>
      </c>
      <c r="P87" s="32">
        <v>39757.823850802146</v>
      </c>
      <c r="Q87" s="32">
        <v>33235.063512357381</v>
      </c>
      <c r="R87" s="32">
        <v>30377.928534354975</v>
      </c>
      <c r="S87" s="32">
        <v>36850.332412605683</v>
      </c>
      <c r="T87" s="32">
        <v>32433.858185474463</v>
      </c>
      <c r="U87" s="32">
        <v>29604.437706554807</v>
      </c>
      <c r="V87" s="32">
        <v>28362.705046528805</v>
      </c>
      <c r="W87" s="32">
        <v>26745.630235561392</v>
      </c>
      <c r="X87" s="32">
        <v>25878.604950501198</v>
      </c>
      <c r="Y87" s="32">
        <v>27294.570702652196</v>
      </c>
      <c r="Z87" s="32">
        <v>23785.901332994817</v>
      </c>
      <c r="AA87" s="32">
        <v>22742.718432028385</v>
      </c>
      <c r="AB87" s="32">
        <v>23977.091101491293</v>
      </c>
      <c r="AC87" s="32">
        <v>20423.448300971304</v>
      </c>
      <c r="AD87" s="32">
        <v>18282.032537257852</v>
      </c>
      <c r="AE87" s="32">
        <v>17486.31238991534</v>
      </c>
    </row>
    <row r="90" spans="1:31" collapsed="1" x14ac:dyDescent="0.35">
      <c r="A90" s="17" t="s">
        <v>135</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c r="AB90" s="12"/>
      <c r="AC90" s="12"/>
      <c r="AD90" s="12"/>
      <c r="AE90" s="12"/>
    </row>
    <row r="91" spans="1:31" x14ac:dyDescent="0.35">
      <c r="A91" s="18" t="s">
        <v>128</v>
      </c>
      <c r="B91" s="18" t="s">
        <v>129</v>
      </c>
      <c r="C91" s="18" t="s">
        <v>80</v>
      </c>
      <c r="D91" s="18" t="s">
        <v>89</v>
      </c>
      <c r="E91" s="18" t="s">
        <v>90</v>
      </c>
      <c r="F91" s="18" t="s">
        <v>91</v>
      </c>
      <c r="G91" s="18" t="s">
        <v>92</v>
      </c>
      <c r="H91" s="18" t="s">
        <v>93</v>
      </c>
      <c r="I91" s="18" t="s">
        <v>94</v>
      </c>
      <c r="J91" s="18" t="s">
        <v>95</v>
      </c>
      <c r="K91" s="18" t="s">
        <v>96</v>
      </c>
      <c r="L91" s="18" t="s">
        <v>97</v>
      </c>
      <c r="M91" s="18" t="s">
        <v>98</v>
      </c>
      <c r="N91" s="18" t="s">
        <v>99</v>
      </c>
      <c r="O91" s="18" t="s">
        <v>100</v>
      </c>
      <c r="P91" s="18" t="s">
        <v>101</v>
      </c>
      <c r="Q91" s="18" t="s">
        <v>102</v>
      </c>
      <c r="R91" s="18" t="s">
        <v>103</v>
      </c>
      <c r="S91" s="18" t="s">
        <v>104</v>
      </c>
      <c r="T91" s="18" t="s">
        <v>105</v>
      </c>
      <c r="U91" s="18" t="s">
        <v>106</v>
      </c>
      <c r="V91" s="18" t="s">
        <v>107</v>
      </c>
      <c r="W91" s="18" t="s">
        <v>108</v>
      </c>
      <c r="X91" s="18" t="s">
        <v>109</v>
      </c>
      <c r="Y91" s="18" t="s">
        <v>110</v>
      </c>
      <c r="Z91" s="18" t="s">
        <v>111</v>
      </c>
      <c r="AA91" s="18" t="s">
        <v>112</v>
      </c>
      <c r="AB91" s="18" t="s">
        <v>113</v>
      </c>
      <c r="AC91" s="18" t="s">
        <v>114</v>
      </c>
      <c r="AD91" s="18" t="s">
        <v>115</v>
      </c>
      <c r="AE91" s="18" t="s">
        <v>116</v>
      </c>
    </row>
    <row r="92" spans="1:31" x14ac:dyDescent="0.35">
      <c r="A92" s="28" t="s">
        <v>40</v>
      </c>
      <c r="B92" s="28" t="s">
        <v>70</v>
      </c>
      <c r="C92" s="33">
        <v>0.16989359809999999</v>
      </c>
      <c r="D92" s="33">
        <v>0.25509586969999987</v>
      </c>
      <c r="E92" s="33">
        <v>0.2807354427</v>
      </c>
      <c r="F92" s="33">
        <v>0.37000993349999989</v>
      </c>
      <c r="G92" s="33">
        <v>0.35893262200000003</v>
      </c>
      <c r="H92" s="33">
        <v>0.3601601136999999</v>
      </c>
      <c r="I92" s="33">
        <v>0.33512901619999991</v>
      </c>
      <c r="J92" s="33">
        <v>0.30052887299999986</v>
      </c>
      <c r="K92" s="33">
        <v>0.27229614659999979</v>
      </c>
      <c r="L92" s="33">
        <v>0.26480367859999998</v>
      </c>
      <c r="M92" s="33">
        <v>0.24604017399999989</v>
      </c>
      <c r="N92" s="33">
        <v>0.25229227799999898</v>
      </c>
      <c r="O92" s="33">
        <v>0.21161329559999997</v>
      </c>
      <c r="P92" s="33">
        <v>0.19461168449999988</v>
      </c>
      <c r="Q92" s="33">
        <v>0.188346455</v>
      </c>
      <c r="R92" s="33">
        <v>0.1830525385999999</v>
      </c>
      <c r="S92" s="33">
        <v>0.17435120069999999</v>
      </c>
      <c r="T92" s="33">
        <v>0.16537422270000002</v>
      </c>
      <c r="U92" s="33">
        <v>0.15455862250000002</v>
      </c>
      <c r="V92" s="33">
        <v>0.12962207369999998</v>
      </c>
      <c r="W92" s="33">
        <v>6.0912116999999898E-2</v>
      </c>
      <c r="X92" s="33">
        <v>3.3886288000000001E-2</v>
      </c>
      <c r="Y92" s="33">
        <v>3.1610813000000001E-2</v>
      </c>
      <c r="Z92" s="33">
        <v>2.9363768000000002E-2</v>
      </c>
      <c r="AA92" s="33">
        <v>2.8898465999999998E-2</v>
      </c>
      <c r="AB92" s="33">
        <v>2.6304756000000002E-2</v>
      </c>
      <c r="AC92" s="33">
        <v>2.6036681999999998E-2</v>
      </c>
      <c r="AD92" s="33">
        <v>2.5244944000000002E-2</v>
      </c>
      <c r="AE92" s="33">
        <v>2.0784819999999999E-2</v>
      </c>
    </row>
    <row r="93" spans="1:31" x14ac:dyDescent="0.35">
      <c r="A93" s="28" t="s">
        <v>40</v>
      </c>
      <c r="B93" s="28" t="s">
        <v>72</v>
      </c>
      <c r="C93" s="24">
        <v>1843.6613200000002</v>
      </c>
      <c r="D93" s="24">
        <v>4518.8322000000007</v>
      </c>
      <c r="E93" s="24">
        <v>4753.5510899999999</v>
      </c>
      <c r="F93" s="24">
        <v>8620.1935290000001</v>
      </c>
      <c r="G93" s="24">
        <v>9160.1319807</v>
      </c>
      <c r="H93" s="24">
        <v>8517.4884282999992</v>
      </c>
      <c r="I93" s="24">
        <v>6513.5522559999999</v>
      </c>
      <c r="J93" s="24">
        <v>7657.2813815999998</v>
      </c>
      <c r="K93" s="24">
        <v>4170.1635643999998</v>
      </c>
      <c r="L93" s="24">
        <v>5059.2807487999999</v>
      </c>
      <c r="M93" s="24">
        <v>7712.6167315000002</v>
      </c>
      <c r="N93" s="24">
        <v>10263.62946</v>
      </c>
      <c r="O93" s="24">
        <v>8303.2699556999996</v>
      </c>
      <c r="P93" s="24">
        <v>9120.8114812999993</v>
      </c>
      <c r="Q93" s="24">
        <v>8516.8675040000016</v>
      </c>
      <c r="R93" s="24">
        <v>7911.5968451999997</v>
      </c>
      <c r="S93" s="24">
        <v>8634.7497459999995</v>
      </c>
      <c r="T93" s="24">
        <v>8518.8558673999996</v>
      </c>
      <c r="U93" s="24">
        <v>8003.1445800000001</v>
      </c>
      <c r="V93" s="24">
        <v>6974.6276435999998</v>
      </c>
      <c r="W93" s="24">
        <v>7087.4658180000006</v>
      </c>
      <c r="X93" s="24">
        <v>7470.8957627999998</v>
      </c>
      <c r="Y93" s="24">
        <v>6138.9883899999995</v>
      </c>
      <c r="Z93" s="24">
        <v>5954.5677305000008</v>
      </c>
      <c r="AA93" s="24">
        <v>5518.9689995000008</v>
      </c>
      <c r="AB93" s="24">
        <v>5834.6751684999999</v>
      </c>
      <c r="AC93" s="24">
        <v>4963.4115734000006</v>
      </c>
      <c r="AD93" s="24">
        <v>4842.1306504000004</v>
      </c>
      <c r="AE93" s="24">
        <v>3151.5414080999994</v>
      </c>
    </row>
    <row r="94" spans="1:31" x14ac:dyDescent="0.35">
      <c r="A94" s="28" t="s">
        <v>40</v>
      </c>
      <c r="B94" s="28" t="s">
        <v>76</v>
      </c>
      <c r="C94" s="24">
        <v>0.13094864100699999</v>
      </c>
      <c r="D94" s="24">
        <v>0.18748605305999996</v>
      </c>
      <c r="E94" s="24">
        <v>0.22016771722999989</v>
      </c>
      <c r="F94" s="24">
        <v>0.32094847096000001</v>
      </c>
      <c r="G94" s="24">
        <v>0.44602129807999902</v>
      </c>
      <c r="H94" s="24">
        <v>0.543207251</v>
      </c>
      <c r="I94" s="24">
        <v>0.61359837927000005</v>
      </c>
      <c r="J94" s="24">
        <v>0.65553314619999992</v>
      </c>
      <c r="K94" s="24">
        <v>0.68838144489999997</v>
      </c>
      <c r="L94" s="24">
        <v>0.7131078973999998</v>
      </c>
      <c r="M94" s="24">
        <v>0.82782440369999899</v>
      </c>
      <c r="N94" s="24">
        <v>0.93564344899999996</v>
      </c>
      <c r="O94" s="24">
        <v>1.0056507764</v>
      </c>
      <c r="P94" s="24">
        <v>1.0851267027999998</v>
      </c>
      <c r="Q94" s="24">
        <v>1.0716343081999988</v>
      </c>
      <c r="R94" s="24">
        <v>1.0749803613999989</v>
      </c>
      <c r="S94" s="24">
        <v>1.0582512138999989</v>
      </c>
      <c r="T94" s="24">
        <v>1.0323065404999998</v>
      </c>
      <c r="U94" s="24">
        <v>0.99972267940000004</v>
      </c>
      <c r="V94" s="24">
        <v>0.98248860039999997</v>
      </c>
      <c r="W94" s="24">
        <v>0.88119240303999991</v>
      </c>
      <c r="X94" s="24">
        <v>0.88251276439999793</v>
      </c>
      <c r="Y94" s="24">
        <v>0.83448177839999993</v>
      </c>
      <c r="Z94" s="24">
        <v>0.79982648613999896</v>
      </c>
      <c r="AA94" s="24">
        <v>0.78969033679999812</v>
      </c>
      <c r="AB94" s="24">
        <v>0.74855879219999999</v>
      </c>
      <c r="AC94" s="24">
        <v>0.73253574820000011</v>
      </c>
      <c r="AD94" s="24">
        <v>0.70136914579999887</v>
      </c>
      <c r="AE94" s="24">
        <v>0.54905455729999986</v>
      </c>
    </row>
    <row r="95" spans="1:31" x14ac:dyDescent="0.35">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c r="AA95" s="12"/>
      <c r="AB95" s="12"/>
      <c r="AC95" s="12"/>
      <c r="AD95" s="12"/>
      <c r="AE95" s="12"/>
    </row>
    <row r="96" spans="1:31" x14ac:dyDescent="0.35">
      <c r="A96" s="18" t="s">
        <v>128</v>
      </c>
      <c r="B96" s="18" t="s">
        <v>129</v>
      </c>
      <c r="C96" s="18" t="s">
        <v>80</v>
      </c>
      <c r="D96" s="18" t="s">
        <v>89</v>
      </c>
      <c r="E96" s="18" t="s">
        <v>90</v>
      </c>
      <c r="F96" s="18" t="s">
        <v>91</v>
      </c>
      <c r="G96" s="18" t="s">
        <v>92</v>
      </c>
      <c r="H96" s="18" t="s">
        <v>93</v>
      </c>
      <c r="I96" s="18" t="s">
        <v>94</v>
      </c>
      <c r="J96" s="18" t="s">
        <v>95</v>
      </c>
      <c r="K96" s="18" t="s">
        <v>96</v>
      </c>
      <c r="L96" s="18" t="s">
        <v>97</v>
      </c>
      <c r="M96" s="18" t="s">
        <v>98</v>
      </c>
      <c r="N96" s="18" t="s">
        <v>99</v>
      </c>
      <c r="O96" s="18" t="s">
        <v>100</v>
      </c>
      <c r="P96" s="18" t="s">
        <v>101</v>
      </c>
      <c r="Q96" s="18" t="s">
        <v>102</v>
      </c>
      <c r="R96" s="18" t="s">
        <v>103</v>
      </c>
      <c r="S96" s="18" t="s">
        <v>104</v>
      </c>
      <c r="T96" s="18" t="s">
        <v>105</v>
      </c>
      <c r="U96" s="18" t="s">
        <v>106</v>
      </c>
      <c r="V96" s="18" t="s">
        <v>107</v>
      </c>
      <c r="W96" s="18" t="s">
        <v>108</v>
      </c>
      <c r="X96" s="18" t="s">
        <v>109</v>
      </c>
      <c r="Y96" s="18" t="s">
        <v>110</v>
      </c>
      <c r="Z96" s="18" t="s">
        <v>111</v>
      </c>
      <c r="AA96" s="18" t="s">
        <v>112</v>
      </c>
      <c r="AB96" s="18" t="s">
        <v>113</v>
      </c>
      <c r="AC96" s="18" t="s">
        <v>114</v>
      </c>
      <c r="AD96" s="18" t="s">
        <v>115</v>
      </c>
      <c r="AE96" s="18" t="s">
        <v>116</v>
      </c>
    </row>
    <row r="97" spans="1:31" x14ac:dyDescent="0.35">
      <c r="A97" s="28" t="s">
        <v>130</v>
      </c>
      <c r="B97" s="28" t="s">
        <v>70</v>
      </c>
      <c r="C97" s="24">
        <v>0</v>
      </c>
      <c r="D97" s="24">
        <v>0</v>
      </c>
      <c r="E97" s="24">
        <v>0</v>
      </c>
      <c r="F97" s="24">
        <v>0</v>
      </c>
      <c r="G97" s="24">
        <v>0</v>
      </c>
      <c r="H97" s="24">
        <v>0</v>
      </c>
      <c r="I97" s="24">
        <v>0</v>
      </c>
      <c r="J97" s="24">
        <v>0</v>
      </c>
      <c r="K97" s="24">
        <v>0</v>
      </c>
      <c r="L97" s="24">
        <v>0</v>
      </c>
      <c r="M97" s="24">
        <v>0</v>
      </c>
      <c r="N97" s="24">
        <v>0</v>
      </c>
      <c r="O97" s="24">
        <v>0</v>
      </c>
      <c r="P97" s="24">
        <v>0</v>
      </c>
      <c r="Q97" s="24">
        <v>0</v>
      </c>
      <c r="R97" s="24">
        <v>0</v>
      </c>
      <c r="S97" s="24">
        <v>0</v>
      </c>
      <c r="T97" s="24">
        <v>0</v>
      </c>
      <c r="U97" s="24">
        <v>0</v>
      </c>
      <c r="V97" s="24">
        <v>0</v>
      </c>
      <c r="W97" s="24">
        <v>0</v>
      </c>
      <c r="X97" s="24">
        <v>0</v>
      </c>
      <c r="Y97" s="24">
        <v>0</v>
      </c>
      <c r="Z97" s="24">
        <v>0</v>
      </c>
      <c r="AA97" s="24">
        <v>0</v>
      </c>
      <c r="AB97" s="24">
        <v>0</v>
      </c>
      <c r="AC97" s="24">
        <v>0</v>
      </c>
      <c r="AD97" s="24">
        <v>0</v>
      </c>
      <c r="AE97" s="24">
        <v>0</v>
      </c>
    </row>
    <row r="98" spans="1:31" x14ac:dyDescent="0.35">
      <c r="A98" s="28" t="s">
        <v>130</v>
      </c>
      <c r="B98" s="28" t="s">
        <v>72</v>
      </c>
      <c r="C98" s="24">
        <v>1448.5498500000001</v>
      </c>
      <c r="D98" s="24">
        <v>3436.2872000000002</v>
      </c>
      <c r="E98" s="24">
        <v>3568.3492900000001</v>
      </c>
      <c r="F98" s="24">
        <v>5231.7525290000003</v>
      </c>
      <c r="G98" s="24">
        <v>4481.1829807000004</v>
      </c>
      <c r="H98" s="24">
        <v>3707.5104282999996</v>
      </c>
      <c r="I98" s="24">
        <v>2893.101756</v>
      </c>
      <c r="J98" s="24">
        <v>2599.1778816000001</v>
      </c>
      <c r="K98" s="24">
        <v>1337.1830643999999</v>
      </c>
      <c r="L98" s="24">
        <v>2020.9962488000001</v>
      </c>
      <c r="M98" s="24">
        <v>4597.4349314999999</v>
      </c>
      <c r="N98" s="24">
        <v>6135.7489599999999</v>
      </c>
      <c r="O98" s="24">
        <v>4984.4507556999997</v>
      </c>
      <c r="P98" s="24">
        <v>5251.2232813000001</v>
      </c>
      <c r="Q98" s="24">
        <v>5102.619004000001</v>
      </c>
      <c r="R98" s="24">
        <v>4715.8480451999994</v>
      </c>
      <c r="S98" s="24">
        <v>5095.2119460000004</v>
      </c>
      <c r="T98" s="24">
        <v>5160.2260673999999</v>
      </c>
      <c r="U98" s="24">
        <v>4882.2870800000001</v>
      </c>
      <c r="V98" s="24">
        <v>4223.0574435999997</v>
      </c>
      <c r="W98" s="24">
        <v>4595.9130180000002</v>
      </c>
      <c r="X98" s="24">
        <v>5210.9087627999997</v>
      </c>
      <c r="Y98" s="24">
        <v>4425.0891899999997</v>
      </c>
      <c r="Z98" s="24">
        <v>4487.2033305000004</v>
      </c>
      <c r="AA98" s="24">
        <v>4493.6034395000006</v>
      </c>
      <c r="AB98" s="24">
        <v>5125.7853685</v>
      </c>
      <c r="AC98" s="24">
        <v>4301.6822734000007</v>
      </c>
      <c r="AD98" s="24">
        <v>4300.2854004000001</v>
      </c>
      <c r="AE98" s="24">
        <v>2860.8451580999995</v>
      </c>
    </row>
    <row r="99" spans="1:31" x14ac:dyDescent="0.35">
      <c r="A99" s="28" t="s">
        <v>130</v>
      </c>
      <c r="B99" s="28" t="s">
        <v>76</v>
      </c>
      <c r="C99" s="24">
        <v>6.5000852700000014E-2</v>
      </c>
      <c r="D99" s="24">
        <v>8.520650439999998E-2</v>
      </c>
      <c r="E99" s="24">
        <v>8.5712038599999998E-2</v>
      </c>
      <c r="F99" s="24">
        <v>0.113823774</v>
      </c>
      <c r="G99" s="24">
        <v>0.16346915369999998</v>
      </c>
      <c r="H99" s="24">
        <v>0.20374914650000001</v>
      </c>
      <c r="I99" s="24">
        <v>0.22897666600000002</v>
      </c>
      <c r="J99" s="24">
        <v>0.24932640700000003</v>
      </c>
      <c r="K99" s="24">
        <v>0.25993210499999997</v>
      </c>
      <c r="L99" s="24">
        <v>0.26142125699999991</v>
      </c>
      <c r="M99" s="24">
        <v>0.30482669300000004</v>
      </c>
      <c r="N99" s="24">
        <v>0.34429515900000002</v>
      </c>
      <c r="O99" s="24">
        <v>0.37236894100000001</v>
      </c>
      <c r="P99" s="24">
        <v>0.39043549700000002</v>
      </c>
      <c r="Q99" s="24">
        <v>0.38976497300000001</v>
      </c>
      <c r="R99" s="24">
        <v>0.39161880199999993</v>
      </c>
      <c r="S99" s="24">
        <v>0.38565910600000003</v>
      </c>
      <c r="T99" s="24">
        <v>0.36542922449999998</v>
      </c>
      <c r="U99" s="24">
        <v>0.36029767600000001</v>
      </c>
      <c r="V99" s="24">
        <v>0.34307131399999991</v>
      </c>
      <c r="W99" s="24">
        <v>0.35170215500000002</v>
      </c>
      <c r="X99" s="24">
        <v>0.35293787300000001</v>
      </c>
      <c r="Y99" s="24">
        <v>0.33241371199999997</v>
      </c>
      <c r="Z99" s="24">
        <v>0.31292801199999898</v>
      </c>
      <c r="AA99" s="24">
        <v>0.30761842500000003</v>
      </c>
      <c r="AB99" s="24">
        <v>0.29898650600000004</v>
      </c>
      <c r="AC99" s="24">
        <v>0.28187666700000003</v>
      </c>
      <c r="AD99" s="24">
        <v>0.27964037099999994</v>
      </c>
      <c r="AE99" s="24">
        <v>0.21597781859999998</v>
      </c>
    </row>
    <row r="100" spans="1:31" x14ac:dyDescent="0.35">
      <c r="A100" s="12"/>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c r="AB100" s="12"/>
      <c r="AC100" s="12"/>
      <c r="AD100" s="12"/>
      <c r="AE100" s="12"/>
    </row>
    <row r="101" spans="1:31" x14ac:dyDescent="0.35">
      <c r="A101" s="18" t="s">
        <v>128</v>
      </c>
      <c r="B101" s="18" t="s">
        <v>129</v>
      </c>
      <c r="C101" s="18" t="s">
        <v>80</v>
      </c>
      <c r="D101" s="18" t="s">
        <v>89</v>
      </c>
      <c r="E101" s="18" t="s">
        <v>90</v>
      </c>
      <c r="F101" s="18" t="s">
        <v>91</v>
      </c>
      <c r="G101" s="18" t="s">
        <v>92</v>
      </c>
      <c r="H101" s="18" t="s">
        <v>93</v>
      </c>
      <c r="I101" s="18" t="s">
        <v>94</v>
      </c>
      <c r="J101" s="18" t="s">
        <v>95</v>
      </c>
      <c r="K101" s="18" t="s">
        <v>96</v>
      </c>
      <c r="L101" s="18" t="s">
        <v>97</v>
      </c>
      <c r="M101" s="18" t="s">
        <v>98</v>
      </c>
      <c r="N101" s="18" t="s">
        <v>99</v>
      </c>
      <c r="O101" s="18" t="s">
        <v>100</v>
      </c>
      <c r="P101" s="18" t="s">
        <v>101</v>
      </c>
      <c r="Q101" s="18" t="s">
        <v>102</v>
      </c>
      <c r="R101" s="18" t="s">
        <v>103</v>
      </c>
      <c r="S101" s="18" t="s">
        <v>104</v>
      </c>
      <c r="T101" s="18" t="s">
        <v>105</v>
      </c>
      <c r="U101" s="18" t="s">
        <v>106</v>
      </c>
      <c r="V101" s="18" t="s">
        <v>107</v>
      </c>
      <c r="W101" s="18" t="s">
        <v>108</v>
      </c>
      <c r="X101" s="18" t="s">
        <v>109</v>
      </c>
      <c r="Y101" s="18" t="s">
        <v>110</v>
      </c>
      <c r="Z101" s="18" t="s">
        <v>111</v>
      </c>
      <c r="AA101" s="18" t="s">
        <v>112</v>
      </c>
      <c r="AB101" s="18" t="s">
        <v>113</v>
      </c>
      <c r="AC101" s="18" t="s">
        <v>114</v>
      </c>
      <c r="AD101" s="18" t="s">
        <v>115</v>
      </c>
      <c r="AE101" s="18" t="s">
        <v>116</v>
      </c>
    </row>
    <row r="102" spans="1:31" x14ac:dyDescent="0.35">
      <c r="A102" s="28" t="s">
        <v>131</v>
      </c>
      <c r="B102" s="28" t="s">
        <v>70</v>
      </c>
      <c r="C102" s="24">
        <v>0</v>
      </c>
      <c r="D102" s="24">
        <v>3.3030540000000004E-2</v>
      </c>
      <c r="E102" s="24">
        <v>3.1042725E-2</v>
      </c>
      <c r="F102" s="24">
        <v>3.3068004999999998E-2</v>
      </c>
      <c r="G102" s="24">
        <v>3.5464550000000004E-2</v>
      </c>
      <c r="H102" s="24">
        <v>3.4176693000000001E-2</v>
      </c>
      <c r="I102" s="24">
        <v>3.2092135999999896E-2</v>
      </c>
      <c r="J102" s="24">
        <v>3.0542447999999899E-2</v>
      </c>
      <c r="K102" s="24">
        <v>2.7944271E-2</v>
      </c>
      <c r="L102" s="24">
        <v>2.7022312E-2</v>
      </c>
      <c r="M102" s="24">
        <v>2.5553906999999997E-2</v>
      </c>
      <c r="N102" s="24">
        <v>2.4859262E-2</v>
      </c>
      <c r="O102" s="24">
        <v>2.3885729999999997E-2</v>
      </c>
      <c r="P102" s="24">
        <v>2.3930879999999998E-2</v>
      </c>
      <c r="Q102" s="24">
        <v>2.2423594999999998E-2</v>
      </c>
      <c r="R102" s="24">
        <v>2.1542651999999999E-2</v>
      </c>
      <c r="S102" s="24">
        <v>1.9747324E-2</v>
      </c>
      <c r="T102" s="24">
        <v>1.8775683999999997E-2</v>
      </c>
      <c r="U102" s="24">
        <v>1.8350714000000001E-2</v>
      </c>
      <c r="V102" s="24">
        <v>0</v>
      </c>
      <c r="W102" s="24">
        <v>0</v>
      </c>
      <c r="X102" s="24">
        <v>0</v>
      </c>
      <c r="Y102" s="24">
        <v>0</v>
      </c>
      <c r="Z102" s="24">
        <v>0</v>
      </c>
      <c r="AA102" s="24">
        <v>0</v>
      </c>
      <c r="AB102" s="24">
        <v>0</v>
      </c>
      <c r="AC102" s="24">
        <v>0</v>
      </c>
      <c r="AD102" s="24">
        <v>0</v>
      </c>
      <c r="AE102" s="24">
        <v>0</v>
      </c>
    </row>
    <row r="103" spans="1:31" x14ac:dyDescent="0.35">
      <c r="A103" s="28" t="s">
        <v>131</v>
      </c>
      <c r="B103" s="28" t="s">
        <v>72</v>
      </c>
      <c r="C103" s="24">
        <v>395.11147</v>
      </c>
      <c r="D103" s="24">
        <v>1082.5450000000001</v>
      </c>
      <c r="E103" s="24">
        <v>1185.2018</v>
      </c>
      <c r="F103" s="24">
        <v>3388.4409999999998</v>
      </c>
      <c r="G103" s="24">
        <v>4678.9489999999996</v>
      </c>
      <c r="H103" s="24">
        <v>4809.9780000000001</v>
      </c>
      <c r="I103" s="24">
        <v>3620.4504999999999</v>
      </c>
      <c r="J103" s="24">
        <v>5058.1035000000002</v>
      </c>
      <c r="K103" s="24">
        <v>2832.9805000000001</v>
      </c>
      <c r="L103" s="24">
        <v>3038.2845000000002</v>
      </c>
      <c r="M103" s="24">
        <v>3115.1817999999998</v>
      </c>
      <c r="N103" s="24">
        <v>4127.8805000000002</v>
      </c>
      <c r="O103" s="24">
        <v>3318.8192000000004</v>
      </c>
      <c r="P103" s="24">
        <v>3869.5882000000001</v>
      </c>
      <c r="Q103" s="24">
        <v>3414.2485000000001</v>
      </c>
      <c r="R103" s="24">
        <v>3195.7487999999998</v>
      </c>
      <c r="S103" s="24">
        <v>3539.5377999999996</v>
      </c>
      <c r="T103" s="24">
        <v>3358.6297999999997</v>
      </c>
      <c r="U103" s="24">
        <v>3120.8575000000001</v>
      </c>
      <c r="V103" s="24">
        <v>2751.5702000000001</v>
      </c>
      <c r="W103" s="24">
        <v>2491.5527999999999</v>
      </c>
      <c r="X103" s="24">
        <v>2259.9870000000001</v>
      </c>
      <c r="Y103" s="24">
        <v>1713.8992000000001</v>
      </c>
      <c r="Z103" s="24">
        <v>1467.3643999999999</v>
      </c>
      <c r="AA103" s="24">
        <v>1025.36556</v>
      </c>
      <c r="AB103" s="24">
        <v>708.88980000000004</v>
      </c>
      <c r="AC103" s="24">
        <v>661.72930000000008</v>
      </c>
      <c r="AD103" s="24">
        <v>541.84524999999996</v>
      </c>
      <c r="AE103" s="24">
        <v>290.69625000000002</v>
      </c>
    </row>
    <row r="104" spans="1:31" x14ac:dyDescent="0.35">
      <c r="A104" s="28" t="s">
        <v>131</v>
      </c>
      <c r="B104" s="28" t="s">
        <v>76</v>
      </c>
      <c r="C104" s="24">
        <v>2.0436629899999999E-2</v>
      </c>
      <c r="D104" s="24">
        <v>2.708052649999999E-2</v>
      </c>
      <c r="E104" s="24">
        <v>2.88642143999999E-2</v>
      </c>
      <c r="F104" s="24">
        <v>4.2150563599999996E-2</v>
      </c>
      <c r="G104" s="24">
        <v>6.893824879999999E-2</v>
      </c>
      <c r="H104" s="24">
        <v>8.3114542700000002E-2</v>
      </c>
      <c r="I104" s="24">
        <v>9.8617681599999993E-2</v>
      </c>
      <c r="J104" s="24">
        <v>0.1084757626</v>
      </c>
      <c r="K104" s="24">
        <v>0.1120576573</v>
      </c>
      <c r="L104" s="24">
        <v>0.11544570559999999</v>
      </c>
      <c r="M104" s="24">
        <v>0.14447326020000001</v>
      </c>
      <c r="N104" s="24">
        <v>0.15438384549999998</v>
      </c>
      <c r="O104" s="24">
        <v>0.16780898799999999</v>
      </c>
      <c r="P104" s="24">
        <v>0.18596591599999998</v>
      </c>
      <c r="Q104" s="24">
        <v>0.17667482299999898</v>
      </c>
      <c r="R104" s="24">
        <v>0.17769386000000001</v>
      </c>
      <c r="S104" s="24">
        <v>0.16240518069999998</v>
      </c>
      <c r="T104" s="24">
        <v>0.1566075133</v>
      </c>
      <c r="U104" s="24">
        <v>0.158020299</v>
      </c>
      <c r="V104" s="24">
        <v>0.15988962100000001</v>
      </c>
      <c r="W104" s="24">
        <v>0.130257647</v>
      </c>
      <c r="X104" s="24">
        <v>0.1279487963</v>
      </c>
      <c r="Y104" s="24">
        <v>0.12624111099999999</v>
      </c>
      <c r="Z104" s="24">
        <v>0.1202604006</v>
      </c>
      <c r="AA104" s="24">
        <v>0.11933569649999999</v>
      </c>
      <c r="AB104" s="24">
        <v>0.10459552169999999</v>
      </c>
      <c r="AC104" s="24">
        <v>0.10828331470000001</v>
      </c>
      <c r="AD104" s="24">
        <v>0.104443092</v>
      </c>
      <c r="AE104" s="24">
        <v>6.9098430199999991E-2</v>
      </c>
    </row>
    <row r="105" spans="1:31" x14ac:dyDescent="0.35">
      <c r="A105" s="12"/>
      <c r="B105" s="12"/>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c r="AA105" s="12"/>
      <c r="AB105" s="12"/>
      <c r="AC105" s="12"/>
      <c r="AD105" s="12"/>
      <c r="AE105" s="12"/>
    </row>
    <row r="106" spans="1:31" x14ac:dyDescent="0.35">
      <c r="A106" s="18" t="s">
        <v>128</v>
      </c>
      <c r="B106" s="18" t="s">
        <v>129</v>
      </c>
      <c r="C106" s="18" t="s">
        <v>80</v>
      </c>
      <c r="D106" s="18" t="s">
        <v>89</v>
      </c>
      <c r="E106" s="18" t="s">
        <v>90</v>
      </c>
      <c r="F106" s="18" t="s">
        <v>91</v>
      </c>
      <c r="G106" s="18" t="s">
        <v>92</v>
      </c>
      <c r="H106" s="18" t="s">
        <v>93</v>
      </c>
      <c r="I106" s="18" t="s">
        <v>94</v>
      </c>
      <c r="J106" s="18" t="s">
        <v>95</v>
      </c>
      <c r="K106" s="18" t="s">
        <v>96</v>
      </c>
      <c r="L106" s="18" t="s">
        <v>97</v>
      </c>
      <c r="M106" s="18" t="s">
        <v>98</v>
      </c>
      <c r="N106" s="18" t="s">
        <v>99</v>
      </c>
      <c r="O106" s="18" t="s">
        <v>100</v>
      </c>
      <c r="P106" s="18" t="s">
        <v>101</v>
      </c>
      <c r="Q106" s="18" t="s">
        <v>102</v>
      </c>
      <c r="R106" s="18" t="s">
        <v>103</v>
      </c>
      <c r="S106" s="18" t="s">
        <v>104</v>
      </c>
      <c r="T106" s="18" t="s">
        <v>105</v>
      </c>
      <c r="U106" s="18" t="s">
        <v>106</v>
      </c>
      <c r="V106" s="18" t="s">
        <v>107</v>
      </c>
      <c r="W106" s="18" t="s">
        <v>108</v>
      </c>
      <c r="X106" s="18" t="s">
        <v>109</v>
      </c>
      <c r="Y106" s="18" t="s">
        <v>110</v>
      </c>
      <c r="Z106" s="18" t="s">
        <v>111</v>
      </c>
      <c r="AA106" s="18" t="s">
        <v>112</v>
      </c>
      <c r="AB106" s="18" t="s">
        <v>113</v>
      </c>
      <c r="AC106" s="18" t="s">
        <v>114</v>
      </c>
      <c r="AD106" s="18" t="s">
        <v>115</v>
      </c>
      <c r="AE106" s="18" t="s">
        <v>116</v>
      </c>
    </row>
    <row r="107" spans="1:31" x14ac:dyDescent="0.35">
      <c r="A107" s="28" t="s">
        <v>132</v>
      </c>
      <c r="B107" s="28" t="s">
        <v>70</v>
      </c>
      <c r="C107" s="24">
        <v>7.0813153300000001E-2</v>
      </c>
      <c r="D107" s="24">
        <v>0.13127453799999989</v>
      </c>
      <c r="E107" s="24">
        <v>0.1366489699</v>
      </c>
      <c r="F107" s="24">
        <v>0.21696130399999994</v>
      </c>
      <c r="G107" s="24">
        <v>0.205676466</v>
      </c>
      <c r="H107" s="24">
        <v>0.20671782499999999</v>
      </c>
      <c r="I107" s="24">
        <v>0.1939236285</v>
      </c>
      <c r="J107" s="24">
        <v>0.17071741399999998</v>
      </c>
      <c r="K107" s="24">
        <v>0.1585404205999999</v>
      </c>
      <c r="L107" s="24">
        <v>0.15410069060000001</v>
      </c>
      <c r="M107" s="24">
        <v>0.142504191</v>
      </c>
      <c r="N107" s="24">
        <v>0.148922898999999</v>
      </c>
      <c r="O107" s="24">
        <v>0.11337693359999999</v>
      </c>
      <c r="P107" s="24">
        <v>0.11231008049999999</v>
      </c>
      <c r="Q107" s="24">
        <v>0.11022970000000001</v>
      </c>
      <c r="R107" s="24">
        <v>0.1067463166</v>
      </c>
      <c r="S107" s="24">
        <v>0.10035681370000001</v>
      </c>
      <c r="T107" s="24">
        <v>9.5281658700000008E-2</v>
      </c>
      <c r="U107" s="24">
        <v>9.1514564500000006E-2</v>
      </c>
      <c r="V107" s="24">
        <v>8.8097655699999985E-2</v>
      </c>
      <c r="W107" s="24">
        <v>2.58217769999999E-2</v>
      </c>
      <c r="X107" s="24">
        <v>0</v>
      </c>
      <c r="Y107" s="24">
        <v>0</v>
      </c>
      <c r="Z107" s="24">
        <v>0</v>
      </c>
      <c r="AA107" s="24">
        <v>0</v>
      </c>
      <c r="AB107" s="24">
        <v>0</v>
      </c>
      <c r="AC107" s="24">
        <v>0</v>
      </c>
      <c r="AD107" s="24">
        <v>0</v>
      </c>
      <c r="AE107" s="24">
        <v>0</v>
      </c>
    </row>
    <row r="108" spans="1:31" x14ac:dyDescent="0.35">
      <c r="A108" s="28" t="s">
        <v>132</v>
      </c>
      <c r="B108" s="28" t="s">
        <v>72</v>
      </c>
      <c r="C108" s="24">
        <v>0</v>
      </c>
      <c r="D108" s="24">
        <v>0</v>
      </c>
      <c r="E108" s="24">
        <v>0</v>
      </c>
      <c r="F108" s="24">
        <v>0</v>
      </c>
      <c r="G108" s="24">
        <v>0</v>
      </c>
      <c r="H108" s="24">
        <v>0</v>
      </c>
      <c r="I108" s="24">
        <v>0</v>
      </c>
      <c r="J108" s="24">
        <v>0</v>
      </c>
      <c r="K108" s="24">
        <v>0</v>
      </c>
      <c r="L108" s="24">
        <v>0</v>
      </c>
      <c r="M108" s="24">
        <v>0</v>
      </c>
      <c r="N108" s="24">
        <v>0</v>
      </c>
      <c r="O108" s="24">
        <v>0</v>
      </c>
      <c r="P108" s="24">
        <v>0</v>
      </c>
      <c r="Q108" s="24">
        <v>0</v>
      </c>
      <c r="R108" s="24">
        <v>0</v>
      </c>
      <c r="S108" s="24">
        <v>0</v>
      </c>
      <c r="T108" s="24">
        <v>0</v>
      </c>
      <c r="U108" s="24">
        <v>0</v>
      </c>
      <c r="V108" s="24">
        <v>0</v>
      </c>
      <c r="W108" s="24">
        <v>0</v>
      </c>
      <c r="X108" s="24">
        <v>0</v>
      </c>
      <c r="Y108" s="24">
        <v>0</v>
      </c>
      <c r="Z108" s="24">
        <v>0</v>
      </c>
      <c r="AA108" s="24">
        <v>0</v>
      </c>
      <c r="AB108" s="24">
        <v>0</v>
      </c>
      <c r="AC108" s="24">
        <v>0</v>
      </c>
      <c r="AD108" s="24">
        <v>0</v>
      </c>
      <c r="AE108" s="24">
        <v>0</v>
      </c>
    </row>
    <row r="109" spans="1:31" x14ac:dyDescent="0.35">
      <c r="A109" s="28" t="s">
        <v>132</v>
      </c>
      <c r="B109" s="28" t="s">
        <v>76</v>
      </c>
      <c r="C109" s="24">
        <v>1.7227980339999997E-2</v>
      </c>
      <c r="D109" s="24">
        <v>3.0694559999999999E-2</v>
      </c>
      <c r="E109" s="24">
        <v>3.8691085299999997E-2</v>
      </c>
      <c r="F109" s="24">
        <v>8.3402863299999991E-2</v>
      </c>
      <c r="G109" s="24">
        <v>0.11397765919999901</v>
      </c>
      <c r="H109" s="24">
        <v>0.13753186100000003</v>
      </c>
      <c r="I109" s="24">
        <v>0.15661872600000001</v>
      </c>
      <c r="J109" s="24">
        <v>0.16063084759999999</v>
      </c>
      <c r="K109" s="24">
        <v>0.17400123740000001</v>
      </c>
      <c r="L109" s="24">
        <v>0.18623912849999999</v>
      </c>
      <c r="M109" s="24">
        <v>0.22576493369999898</v>
      </c>
      <c r="N109" s="24">
        <v>0.27396642299999996</v>
      </c>
      <c r="O109" s="24">
        <v>0.300732954</v>
      </c>
      <c r="P109" s="24">
        <v>0.33295593199999995</v>
      </c>
      <c r="Q109" s="24">
        <v>0.33112296200000002</v>
      </c>
      <c r="R109" s="24">
        <v>0.32739564799999904</v>
      </c>
      <c r="S109" s="24">
        <v>0.32909319199999892</v>
      </c>
      <c r="T109" s="24">
        <v>0.32910878599999993</v>
      </c>
      <c r="U109" s="24">
        <v>0.32376896299999997</v>
      </c>
      <c r="V109" s="24">
        <v>0.32453778299999997</v>
      </c>
      <c r="W109" s="24">
        <v>0.26555892929999997</v>
      </c>
      <c r="X109" s="24">
        <v>0.26640966399999899</v>
      </c>
      <c r="Y109" s="24">
        <v>0.2464275853</v>
      </c>
      <c r="Z109" s="24">
        <v>0.2420118597</v>
      </c>
      <c r="AA109" s="24">
        <v>0.23484962769999901</v>
      </c>
      <c r="AB109" s="24">
        <v>0.22386403199999999</v>
      </c>
      <c r="AC109" s="24">
        <v>0.2185692394</v>
      </c>
      <c r="AD109" s="24">
        <v>0.19649194999999897</v>
      </c>
      <c r="AE109" s="24">
        <v>0.16619403999999999</v>
      </c>
    </row>
    <row r="110" spans="1:31" x14ac:dyDescent="0.35">
      <c r="A110" s="12"/>
      <c r="B110" s="12"/>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c r="AA110" s="12"/>
      <c r="AB110" s="12"/>
      <c r="AC110" s="12"/>
      <c r="AD110" s="12"/>
      <c r="AE110" s="12"/>
    </row>
    <row r="111" spans="1:31" x14ac:dyDescent="0.35">
      <c r="A111" s="18" t="s">
        <v>128</v>
      </c>
      <c r="B111" s="18" t="s">
        <v>129</v>
      </c>
      <c r="C111" s="18" t="s">
        <v>80</v>
      </c>
      <c r="D111" s="18" t="s">
        <v>89</v>
      </c>
      <c r="E111" s="18" t="s">
        <v>90</v>
      </c>
      <c r="F111" s="18" t="s">
        <v>91</v>
      </c>
      <c r="G111" s="18" t="s">
        <v>92</v>
      </c>
      <c r="H111" s="18" t="s">
        <v>93</v>
      </c>
      <c r="I111" s="18" t="s">
        <v>94</v>
      </c>
      <c r="J111" s="18" t="s">
        <v>95</v>
      </c>
      <c r="K111" s="18" t="s">
        <v>96</v>
      </c>
      <c r="L111" s="18" t="s">
        <v>97</v>
      </c>
      <c r="M111" s="18" t="s">
        <v>98</v>
      </c>
      <c r="N111" s="18" t="s">
        <v>99</v>
      </c>
      <c r="O111" s="18" t="s">
        <v>100</v>
      </c>
      <c r="P111" s="18" t="s">
        <v>101</v>
      </c>
      <c r="Q111" s="18" t="s">
        <v>102</v>
      </c>
      <c r="R111" s="18" t="s">
        <v>103</v>
      </c>
      <c r="S111" s="18" t="s">
        <v>104</v>
      </c>
      <c r="T111" s="18" t="s">
        <v>105</v>
      </c>
      <c r="U111" s="18" t="s">
        <v>106</v>
      </c>
      <c r="V111" s="18" t="s">
        <v>107</v>
      </c>
      <c r="W111" s="18" t="s">
        <v>108</v>
      </c>
      <c r="X111" s="18" t="s">
        <v>109</v>
      </c>
      <c r="Y111" s="18" t="s">
        <v>110</v>
      </c>
      <c r="Z111" s="18" t="s">
        <v>111</v>
      </c>
      <c r="AA111" s="18" t="s">
        <v>112</v>
      </c>
      <c r="AB111" s="18" t="s">
        <v>113</v>
      </c>
      <c r="AC111" s="18" t="s">
        <v>114</v>
      </c>
      <c r="AD111" s="18" t="s">
        <v>115</v>
      </c>
      <c r="AE111" s="18" t="s">
        <v>116</v>
      </c>
    </row>
    <row r="112" spans="1:31" x14ac:dyDescent="0.35">
      <c r="A112" s="28" t="s">
        <v>133</v>
      </c>
      <c r="B112" s="28" t="s">
        <v>70</v>
      </c>
      <c r="C112" s="24">
        <v>9.90804448E-2</v>
      </c>
      <c r="D112" s="24">
        <v>9.0790791699999998E-2</v>
      </c>
      <c r="E112" s="24">
        <v>0.11304374780000001</v>
      </c>
      <c r="F112" s="24">
        <v>0.11998062449999999</v>
      </c>
      <c r="G112" s="24">
        <v>0.11779160600000001</v>
      </c>
      <c r="H112" s="24">
        <v>0.11926559569999989</v>
      </c>
      <c r="I112" s="24">
        <v>0.1091132517</v>
      </c>
      <c r="J112" s="24">
        <v>9.9269011000000004E-2</v>
      </c>
      <c r="K112" s="24">
        <v>8.5811454999999912E-2</v>
      </c>
      <c r="L112" s="24">
        <v>8.3680676000000009E-2</v>
      </c>
      <c r="M112" s="24">
        <v>7.7982075999999886E-2</v>
      </c>
      <c r="N112" s="24">
        <v>7.851011699999999E-2</v>
      </c>
      <c r="O112" s="24">
        <v>7.4350631999999986E-2</v>
      </c>
      <c r="P112" s="24">
        <v>5.8370723999999902E-2</v>
      </c>
      <c r="Q112" s="24">
        <v>5.5693159999999998E-2</v>
      </c>
      <c r="R112" s="24">
        <v>5.47635699999999E-2</v>
      </c>
      <c r="S112" s="24">
        <v>5.4247062999999998E-2</v>
      </c>
      <c r="T112" s="24">
        <v>5.1316879999999995E-2</v>
      </c>
      <c r="U112" s="24">
        <v>4.4693344000000003E-2</v>
      </c>
      <c r="V112" s="24">
        <v>4.1524418E-2</v>
      </c>
      <c r="W112" s="24">
        <v>3.5090339999999998E-2</v>
      </c>
      <c r="X112" s="24">
        <v>3.3886288000000001E-2</v>
      </c>
      <c r="Y112" s="24">
        <v>3.1610813000000001E-2</v>
      </c>
      <c r="Z112" s="24">
        <v>2.9363768000000002E-2</v>
      </c>
      <c r="AA112" s="24">
        <v>2.8898465999999998E-2</v>
      </c>
      <c r="AB112" s="24">
        <v>2.6304756000000002E-2</v>
      </c>
      <c r="AC112" s="24">
        <v>2.6036681999999998E-2</v>
      </c>
      <c r="AD112" s="24">
        <v>2.5244944000000002E-2</v>
      </c>
      <c r="AE112" s="24">
        <v>2.0784819999999999E-2</v>
      </c>
    </row>
    <row r="113" spans="1:31" x14ac:dyDescent="0.35">
      <c r="A113" s="28" t="s">
        <v>133</v>
      </c>
      <c r="B113" s="28" t="s">
        <v>72</v>
      </c>
      <c r="C113" s="24">
        <v>0</v>
      </c>
      <c r="D113" s="24">
        <v>0</v>
      </c>
      <c r="E113" s="24">
        <v>0</v>
      </c>
      <c r="F113" s="24">
        <v>0</v>
      </c>
      <c r="G113" s="24">
        <v>0</v>
      </c>
      <c r="H113" s="24">
        <v>0</v>
      </c>
      <c r="I113" s="24">
        <v>0</v>
      </c>
      <c r="J113" s="24">
        <v>0</v>
      </c>
      <c r="K113" s="24">
        <v>0</v>
      </c>
      <c r="L113" s="24">
        <v>0</v>
      </c>
      <c r="M113" s="24">
        <v>0</v>
      </c>
      <c r="N113" s="24">
        <v>0</v>
      </c>
      <c r="O113" s="24">
        <v>0</v>
      </c>
      <c r="P113" s="24">
        <v>0</v>
      </c>
      <c r="Q113" s="24">
        <v>0</v>
      </c>
      <c r="R113" s="24">
        <v>0</v>
      </c>
      <c r="S113" s="24">
        <v>0</v>
      </c>
      <c r="T113" s="24">
        <v>0</v>
      </c>
      <c r="U113" s="24">
        <v>0</v>
      </c>
      <c r="V113" s="24">
        <v>0</v>
      </c>
      <c r="W113" s="24">
        <v>0</v>
      </c>
      <c r="X113" s="24">
        <v>0</v>
      </c>
      <c r="Y113" s="24">
        <v>0</v>
      </c>
      <c r="Z113" s="24">
        <v>0</v>
      </c>
      <c r="AA113" s="24">
        <v>0</v>
      </c>
      <c r="AB113" s="24">
        <v>0</v>
      </c>
      <c r="AC113" s="24">
        <v>0</v>
      </c>
      <c r="AD113" s="24">
        <v>0</v>
      </c>
      <c r="AE113" s="24">
        <v>0</v>
      </c>
    </row>
    <row r="114" spans="1:31" x14ac:dyDescent="0.35">
      <c r="A114" s="28" t="s">
        <v>133</v>
      </c>
      <c r="B114" s="28" t="s">
        <v>76</v>
      </c>
      <c r="C114" s="24">
        <v>2.7754019999999997E-2</v>
      </c>
      <c r="D114" s="24">
        <v>4.3114796699999999E-2</v>
      </c>
      <c r="E114" s="24">
        <v>6.5699713500000007E-2</v>
      </c>
      <c r="F114" s="24">
        <v>8.0170466799999979E-2</v>
      </c>
      <c r="G114" s="24">
        <v>9.7116577000000009E-2</v>
      </c>
      <c r="H114" s="24">
        <v>0.114875718</v>
      </c>
      <c r="I114" s="24">
        <v>0.12348702699999999</v>
      </c>
      <c r="J114" s="24">
        <v>0.13028744169999998</v>
      </c>
      <c r="K114" s="24">
        <v>0.12917518649999998</v>
      </c>
      <c r="L114" s="24">
        <v>0.134446807</v>
      </c>
      <c r="M114" s="24">
        <v>0.13253475000000001</v>
      </c>
      <c r="N114" s="24">
        <v>0.14157605470000001</v>
      </c>
      <c r="O114" s="24">
        <v>0.14054720959999997</v>
      </c>
      <c r="P114" s="24">
        <v>0.14927184099999999</v>
      </c>
      <c r="Q114" s="24">
        <v>0.14634751170000002</v>
      </c>
      <c r="R114" s="24">
        <v>0.15113084699999998</v>
      </c>
      <c r="S114" s="24">
        <v>0.15799422280000003</v>
      </c>
      <c r="T114" s="24">
        <v>0.15714757000000001</v>
      </c>
      <c r="U114" s="24">
        <v>0.13403636800000002</v>
      </c>
      <c r="V114" s="24">
        <v>0.1337340548</v>
      </c>
      <c r="W114" s="24">
        <v>0.11214871949999999</v>
      </c>
      <c r="X114" s="24">
        <v>0.114392076499999</v>
      </c>
      <c r="Y114" s="24">
        <v>0.1118299156</v>
      </c>
      <c r="Z114" s="24">
        <v>0.1064034517</v>
      </c>
      <c r="AA114" s="24">
        <v>0.108467927599999</v>
      </c>
      <c r="AB114" s="24">
        <v>0.1035148375</v>
      </c>
      <c r="AC114" s="24">
        <v>0.1053311338</v>
      </c>
      <c r="AD114" s="24">
        <v>0.10390930400000001</v>
      </c>
      <c r="AE114" s="24">
        <v>8.3350537399999897E-2</v>
      </c>
    </row>
    <row r="116" spans="1:31" x14ac:dyDescent="0.35">
      <c r="A116" s="18" t="s">
        <v>128</v>
      </c>
      <c r="B116" s="18" t="s">
        <v>129</v>
      </c>
      <c r="C116" s="18" t="s">
        <v>80</v>
      </c>
      <c r="D116" s="18" t="s">
        <v>89</v>
      </c>
      <c r="E116" s="18" t="s">
        <v>90</v>
      </c>
      <c r="F116" s="18" t="s">
        <v>91</v>
      </c>
      <c r="G116" s="18" t="s">
        <v>92</v>
      </c>
      <c r="H116" s="18" t="s">
        <v>93</v>
      </c>
      <c r="I116" s="18" t="s">
        <v>94</v>
      </c>
      <c r="J116" s="18" t="s">
        <v>95</v>
      </c>
      <c r="K116" s="18" t="s">
        <v>96</v>
      </c>
      <c r="L116" s="18" t="s">
        <v>97</v>
      </c>
      <c r="M116" s="18" t="s">
        <v>98</v>
      </c>
      <c r="N116" s="18" t="s">
        <v>99</v>
      </c>
      <c r="O116" s="18" t="s">
        <v>100</v>
      </c>
      <c r="P116" s="18" t="s">
        <v>101</v>
      </c>
      <c r="Q116" s="18" t="s">
        <v>102</v>
      </c>
      <c r="R116" s="18" t="s">
        <v>103</v>
      </c>
      <c r="S116" s="18" t="s">
        <v>104</v>
      </c>
      <c r="T116" s="18" t="s">
        <v>105</v>
      </c>
      <c r="U116" s="18" t="s">
        <v>106</v>
      </c>
      <c r="V116" s="18" t="s">
        <v>107</v>
      </c>
      <c r="W116" s="18" t="s">
        <v>108</v>
      </c>
      <c r="X116" s="18" t="s">
        <v>109</v>
      </c>
      <c r="Y116" s="18" t="s">
        <v>110</v>
      </c>
      <c r="Z116" s="18" t="s">
        <v>111</v>
      </c>
      <c r="AA116" s="18" t="s">
        <v>112</v>
      </c>
      <c r="AB116" s="18" t="s">
        <v>113</v>
      </c>
      <c r="AC116" s="18" t="s">
        <v>114</v>
      </c>
      <c r="AD116" s="18" t="s">
        <v>115</v>
      </c>
      <c r="AE116" s="18" t="s">
        <v>116</v>
      </c>
    </row>
    <row r="117" spans="1:31" x14ac:dyDescent="0.35">
      <c r="A117" s="28" t="s">
        <v>134</v>
      </c>
      <c r="B117" s="28" t="s">
        <v>70</v>
      </c>
      <c r="C117" s="24">
        <v>0</v>
      </c>
      <c r="D117" s="24">
        <v>0</v>
      </c>
      <c r="E117" s="24">
        <v>0</v>
      </c>
      <c r="F117" s="24">
        <v>0</v>
      </c>
      <c r="G117" s="24">
        <v>0</v>
      </c>
      <c r="H117" s="24">
        <v>0</v>
      </c>
      <c r="I117" s="24">
        <v>0</v>
      </c>
      <c r="J117" s="24">
        <v>0</v>
      </c>
      <c r="K117" s="24">
        <v>0</v>
      </c>
      <c r="L117" s="24">
        <v>0</v>
      </c>
      <c r="M117" s="24">
        <v>0</v>
      </c>
      <c r="N117" s="24">
        <v>0</v>
      </c>
      <c r="O117" s="24">
        <v>0</v>
      </c>
      <c r="P117" s="24">
        <v>0</v>
      </c>
      <c r="Q117" s="24">
        <v>0</v>
      </c>
      <c r="R117" s="24">
        <v>0</v>
      </c>
      <c r="S117" s="24">
        <v>0</v>
      </c>
      <c r="T117" s="24">
        <v>0</v>
      </c>
      <c r="U117" s="24">
        <v>0</v>
      </c>
      <c r="V117" s="24">
        <v>0</v>
      </c>
      <c r="W117" s="24">
        <v>0</v>
      </c>
      <c r="X117" s="24">
        <v>0</v>
      </c>
      <c r="Y117" s="24">
        <v>0</v>
      </c>
      <c r="Z117" s="24">
        <v>0</v>
      </c>
      <c r="AA117" s="24">
        <v>0</v>
      </c>
      <c r="AB117" s="24">
        <v>0</v>
      </c>
      <c r="AC117" s="24">
        <v>0</v>
      </c>
      <c r="AD117" s="24">
        <v>0</v>
      </c>
      <c r="AE117" s="24">
        <v>0</v>
      </c>
    </row>
    <row r="118" spans="1:31" x14ac:dyDescent="0.35">
      <c r="A118" s="28" t="s">
        <v>134</v>
      </c>
      <c r="B118" s="28" t="s">
        <v>72</v>
      </c>
      <c r="C118" s="24">
        <v>0</v>
      </c>
      <c r="D118" s="24">
        <v>0</v>
      </c>
      <c r="E118" s="24">
        <v>0</v>
      </c>
      <c r="F118" s="24">
        <v>0</v>
      </c>
      <c r="G118" s="24">
        <v>0</v>
      </c>
      <c r="H118" s="24">
        <v>0</v>
      </c>
      <c r="I118" s="24">
        <v>0</v>
      </c>
      <c r="J118" s="24">
        <v>0</v>
      </c>
      <c r="K118" s="24">
        <v>0</v>
      </c>
      <c r="L118" s="24">
        <v>0</v>
      </c>
      <c r="M118" s="24">
        <v>0</v>
      </c>
      <c r="N118" s="24">
        <v>0</v>
      </c>
      <c r="O118" s="24">
        <v>0</v>
      </c>
      <c r="P118" s="24">
        <v>0</v>
      </c>
      <c r="Q118" s="24">
        <v>0</v>
      </c>
      <c r="R118" s="24">
        <v>0</v>
      </c>
      <c r="S118" s="24">
        <v>0</v>
      </c>
      <c r="T118" s="24">
        <v>0</v>
      </c>
      <c r="U118" s="24">
        <v>0</v>
      </c>
      <c r="V118" s="24">
        <v>0</v>
      </c>
      <c r="W118" s="24">
        <v>0</v>
      </c>
      <c r="X118" s="24">
        <v>0</v>
      </c>
      <c r="Y118" s="24">
        <v>0</v>
      </c>
      <c r="Z118" s="24">
        <v>0</v>
      </c>
      <c r="AA118" s="24">
        <v>0</v>
      </c>
      <c r="AB118" s="24">
        <v>0</v>
      </c>
      <c r="AC118" s="24">
        <v>0</v>
      </c>
      <c r="AD118" s="24">
        <v>0</v>
      </c>
      <c r="AE118" s="24">
        <v>0</v>
      </c>
    </row>
    <row r="119" spans="1:31" x14ac:dyDescent="0.35">
      <c r="A119" s="28" t="s">
        <v>134</v>
      </c>
      <c r="B119" s="28" t="s">
        <v>76</v>
      </c>
      <c r="C119" s="24">
        <v>5.2915806700000001E-4</v>
      </c>
      <c r="D119" s="24">
        <v>1.3896654600000001E-3</v>
      </c>
      <c r="E119" s="24">
        <v>1.2006654299999901E-3</v>
      </c>
      <c r="F119" s="24">
        <v>1.40080326E-3</v>
      </c>
      <c r="G119" s="24">
        <v>2.5196593799999899E-3</v>
      </c>
      <c r="H119" s="24">
        <v>3.9359827999999996E-3</v>
      </c>
      <c r="I119" s="24">
        <v>5.8982786699999998E-3</v>
      </c>
      <c r="J119" s="24">
        <v>6.8126873000000001E-3</v>
      </c>
      <c r="K119" s="24">
        <v>1.3215258699999999E-2</v>
      </c>
      <c r="L119" s="24">
        <v>1.55549992999999E-2</v>
      </c>
      <c r="M119" s="24">
        <v>2.0224766800000002E-2</v>
      </c>
      <c r="N119" s="24">
        <v>2.1421966800000001E-2</v>
      </c>
      <c r="O119" s="24">
        <v>2.4192683799999996E-2</v>
      </c>
      <c r="P119" s="24">
        <v>2.6497516799999999E-2</v>
      </c>
      <c r="Q119" s="24">
        <v>2.7724038499999999E-2</v>
      </c>
      <c r="R119" s="24">
        <v>2.71412043999999E-2</v>
      </c>
      <c r="S119" s="24">
        <v>2.3099512399999998E-2</v>
      </c>
      <c r="T119" s="24">
        <v>2.4013446700000003E-2</v>
      </c>
      <c r="U119" s="24">
        <v>2.3599373400000002E-2</v>
      </c>
      <c r="V119" s="24">
        <v>2.1255827599999999E-2</v>
      </c>
      <c r="W119" s="24">
        <v>2.1524952240000002E-2</v>
      </c>
      <c r="X119" s="24">
        <v>2.0824354600000001E-2</v>
      </c>
      <c r="Y119" s="24">
        <v>1.7569454499999998E-2</v>
      </c>
      <c r="Z119" s="24">
        <v>1.8222762140000001E-2</v>
      </c>
      <c r="AA119" s="24">
        <v>1.9418660000000001E-2</v>
      </c>
      <c r="AB119" s="24">
        <v>1.7597895000000002E-2</v>
      </c>
      <c r="AC119" s="24">
        <v>1.84753933E-2</v>
      </c>
      <c r="AD119" s="24">
        <v>1.6884428800000004E-2</v>
      </c>
      <c r="AE119" s="24">
        <v>1.4433731100000001E-2</v>
      </c>
    </row>
    <row r="121" spans="1:31" collapsed="1" x14ac:dyDescent="0.35"/>
  </sheetData>
  <sheetProtection algorithmName="SHA-512" hashValue="Fz31caSNfzTt+cxzT27BmtRnZ90YL6MrZQSMLiAz//pi0OXJ3Ta8Vck1DC08F84bStTZXY17za7+RhdVFI01kA==" saltValue="rWg8T/+hViHdSZLzlSrapg=="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2A2CF0-F995-4E00-B489-C074491FA80E}">
  <sheetPr codeName="Sheet20">
    <tabColor theme="7" tint="0.39997558519241921"/>
  </sheetPr>
  <dimension ref="A1:AE87"/>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161</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30</v>
      </c>
      <c r="B2" s="34" t="s">
        <v>144</v>
      </c>
      <c r="C2" s="34"/>
      <c r="D2" s="34"/>
      <c r="E2" s="34"/>
      <c r="F2" s="34"/>
      <c r="G2" s="34"/>
      <c r="H2" s="34"/>
      <c r="I2" s="34"/>
      <c r="J2" s="34"/>
      <c r="K2" s="34"/>
      <c r="L2" s="34"/>
      <c r="M2" s="34"/>
      <c r="N2" s="34"/>
      <c r="O2" s="34"/>
      <c r="P2" s="34"/>
      <c r="Q2" s="34"/>
      <c r="R2" s="34"/>
      <c r="S2" s="34"/>
      <c r="T2" s="34"/>
      <c r="U2" s="34"/>
      <c r="V2" s="34"/>
    </row>
    <row r="3" spans="1:31" x14ac:dyDescent="0.35">
      <c r="B3" s="34"/>
      <c r="C3" s="34"/>
      <c r="D3" s="34"/>
      <c r="E3" s="34"/>
      <c r="F3" s="34"/>
      <c r="G3" s="34"/>
      <c r="H3" s="34"/>
      <c r="I3" s="34"/>
      <c r="J3" s="34"/>
      <c r="K3" s="34"/>
      <c r="L3" s="34"/>
      <c r="M3" s="34"/>
      <c r="N3" s="34"/>
      <c r="O3" s="34"/>
      <c r="P3" s="34"/>
      <c r="Q3" s="34"/>
      <c r="R3" s="34"/>
      <c r="S3" s="34"/>
      <c r="T3" s="34"/>
      <c r="U3" s="34"/>
      <c r="V3" s="34"/>
    </row>
    <row r="4" spans="1:31" x14ac:dyDescent="0.35">
      <c r="A4" s="17" t="s">
        <v>127</v>
      </c>
      <c r="B4" s="17"/>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40</v>
      </c>
      <c r="B6" s="28" t="s">
        <v>64</v>
      </c>
      <c r="C6" s="24">
        <v>0</v>
      </c>
      <c r="D6" s="24">
        <v>0</v>
      </c>
      <c r="E6" s="24">
        <v>0</v>
      </c>
      <c r="F6" s="24">
        <v>-133384.46183874464</v>
      </c>
      <c r="G6" s="24">
        <v>-231380.10395608112</v>
      </c>
      <c r="H6" s="24">
        <v>-259506.59465450561</v>
      </c>
      <c r="I6" s="24">
        <v>-147905.47369133771</v>
      </c>
      <c r="J6" s="24">
        <v>-246407.28870061191</v>
      </c>
      <c r="K6" s="24">
        <v>-287685.30686766381</v>
      </c>
      <c r="L6" s="24">
        <v>-297384.91613182996</v>
      </c>
      <c r="M6" s="24">
        <v>118689.44436673244</v>
      </c>
      <c r="N6" s="24">
        <v>308137.83039722801</v>
      </c>
      <c r="O6" s="24">
        <v>118540.23908126046</v>
      </c>
      <c r="P6" s="24">
        <v>-185486.22126339405</v>
      </c>
      <c r="Q6" s="24">
        <v>-51249.107556754039</v>
      </c>
      <c r="R6" s="24">
        <v>-32397.564333035207</v>
      </c>
      <c r="S6" s="24">
        <v>-3548.5344888760997</v>
      </c>
      <c r="T6" s="24">
        <v>-3418.6266792421079</v>
      </c>
      <c r="U6" s="24">
        <v>-3302.3291442182522</v>
      </c>
      <c r="V6" s="24">
        <v>-3172.580096115491</v>
      </c>
      <c r="W6" s="24">
        <v>290311.69159670349</v>
      </c>
      <c r="X6" s="24">
        <v>-2944.5419212158099</v>
      </c>
      <c r="Y6" s="24">
        <v>-3.4173192778891385E-4</v>
      </c>
      <c r="Z6" s="24">
        <v>-1.5210639775389113E-4</v>
      </c>
      <c r="AA6" s="24">
        <v>-6.1960274305595297E-5</v>
      </c>
      <c r="AB6" s="24">
        <v>0</v>
      </c>
      <c r="AC6" s="24">
        <v>0</v>
      </c>
      <c r="AD6" s="24">
        <v>0</v>
      </c>
      <c r="AE6" s="24">
        <v>0</v>
      </c>
    </row>
    <row r="7" spans="1:31" x14ac:dyDescent="0.35">
      <c r="A7" s="28" t="s">
        <v>40</v>
      </c>
      <c r="B7" s="28" t="s">
        <v>71</v>
      </c>
      <c r="C7" s="24">
        <v>0</v>
      </c>
      <c r="D7" s="24">
        <v>0</v>
      </c>
      <c r="E7" s="24">
        <v>0</v>
      </c>
      <c r="F7" s="24">
        <v>-305803.11805838277</v>
      </c>
      <c r="G7" s="24">
        <v>-294608.01389052282</v>
      </c>
      <c r="H7" s="24">
        <v>-303310.12741167226</v>
      </c>
      <c r="I7" s="24">
        <v>5225.5263200778363</v>
      </c>
      <c r="J7" s="24">
        <v>-81285.542639714753</v>
      </c>
      <c r="K7" s="24">
        <v>-260000.41154651373</v>
      </c>
      <c r="L7" s="24">
        <v>-214936.67877899879</v>
      </c>
      <c r="M7" s="24">
        <v>-170836.0075508446</v>
      </c>
      <c r="N7" s="24">
        <v>-128780.48154691633</v>
      </c>
      <c r="O7" s="24">
        <v>-124065.97466137957</v>
      </c>
      <c r="P7" s="24">
        <v>-119524.06050811705</v>
      </c>
      <c r="Q7" s="24">
        <v>-115457.99687574113</v>
      </c>
      <c r="R7" s="24">
        <v>-110921.63343761838</v>
      </c>
      <c r="S7" s="24">
        <v>117589.91630415426</v>
      </c>
      <c r="T7" s="24">
        <v>53279.162767593858</v>
      </c>
      <c r="U7" s="24">
        <v>-99446.666552702402</v>
      </c>
      <c r="V7" s="24">
        <v>-95539.390881894069</v>
      </c>
      <c r="W7" s="24">
        <v>-92041.802499382829</v>
      </c>
      <c r="X7" s="24">
        <v>-88672.256847525045</v>
      </c>
      <c r="Y7" s="24">
        <v>-85655.734172210374</v>
      </c>
      <c r="Z7" s="24">
        <v>-82290.306473143821</v>
      </c>
      <c r="AA7" s="24">
        <v>-79277.751994231992</v>
      </c>
      <c r="AB7" s="24">
        <v>-76375.483706700325</v>
      </c>
      <c r="AC7" s="24">
        <v>-73777.28046576117</v>
      </c>
      <c r="AD7" s="24">
        <v>0</v>
      </c>
      <c r="AE7" s="24">
        <v>0</v>
      </c>
    </row>
    <row r="8" spans="1:31" x14ac:dyDescent="0.35">
      <c r="A8" s="28" t="s">
        <v>40</v>
      </c>
      <c r="B8" s="28" t="s">
        <v>20</v>
      </c>
      <c r="C8" s="24">
        <v>9.9639118578273908E-5</v>
      </c>
      <c r="D8" s="24">
        <v>9.5991443830024405E-5</v>
      </c>
      <c r="E8" s="24">
        <v>9.7275981995957307E-5</v>
      </c>
      <c r="F8" s="24">
        <v>1.0212279220109091E-4</v>
      </c>
      <c r="G8" s="24">
        <v>9.8384192987770701E-5</v>
      </c>
      <c r="H8" s="24">
        <v>9.6109466339230589E-5</v>
      </c>
      <c r="I8" s="24">
        <v>9.2839938813578415E-5</v>
      </c>
      <c r="J8" s="24">
        <v>9.107442493678162E-5</v>
      </c>
      <c r="K8" s="24">
        <v>8.8864166222068304E-5</v>
      </c>
      <c r="L8" s="24">
        <v>8.5610950218377414E-5</v>
      </c>
      <c r="M8" s="24">
        <v>8.2698569483182914E-5</v>
      </c>
      <c r="N8" s="24">
        <v>8.4237405986674292E-5</v>
      </c>
      <c r="O8" s="24">
        <v>8.1153570410246096E-5</v>
      </c>
      <c r="P8" s="24">
        <v>8.1654349700627696E-5</v>
      </c>
      <c r="Q8" s="24">
        <v>7.8876567718225304E-5</v>
      </c>
      <c r="R8" s="24">
        <v>7.7602062387521195E-5</v>
      </c>
      <c r="S8" s="24">
        <v>9.5404231863357598E-5</v>
      </c>
      <c r="T8" s="24">
        <v>9.9534116579608705E-5</v>
      </c>
      <c r="U8" s="24">
        <v>1.1475300191473349E-4</v>
      </c>
      <c r="V8" s="24">
        <v>1.1422645334558038E-4</v>
      </c>
      <c r="W8" s="24">
        <v>1.2207019162828618E-4</v>
      </c>
      <c r="X8" s="24">
        <v>1.2315423602407902E-4</v>
      </c>
      <c r="Y8" s="24">
        <v>1.4140928762249098E-4</v>
      </c>
      <c r="Z8" s="24">
        <v>1.3585329375857488E-4</v>
      </c>
      <c r="AA8" s="24">
        <v>1.4643726016487727E-4</v>
      </c>
      <c r="AB8" s="24">
        <v>1.5935773946072778E-4</v>
      </c>
      <c r="AC8" s="24">
        <v>1.6010427742376655E-4</v>
      </c>
      <c r="AD8" s="24">
        <v>1.7374574103975782E-4</v>
      </c>
      <c r="AE8" s="24">
        <v>1.6738510717175789E-4</v>
      </c>
    </row>
    <row r="9" spans="1:31" x14ac:dyDescent="0.3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c r="AB9" s="24">
        <v>0</v>
      </c>
      <c r="AC9" s="24">
        <v>0</v>
      </c>
      <c r="AD9" s="24">
        <v>0</v>
      </c>
      <c r="AE9" s="24">
        <v>0</v>
      </c>
    </row>
    <row r="10" spans="1:31" x14ac:dyDescent="0.35">
      <c r="A10" s="28" t="s">
        <v>40</v>
      </c>
      <c r="B10" s="28" t="s">
        <v>66</v>
      </c>
      <c r="C10" s="24">
        <v>5.2128436194931503E-4</v>
      </c>
      <c r="D10" s="24">
        <v>5.0220073464638882E-4</v>
      </c>
      <c r="E10" s="24">
        <v>4.8511647450146634E-4</v>
      </c>
      <c r="F10" s="24">
        <v>4.6605616947532018E-4</v>
      </c>
      <c r="G10" s="24">
        <v>4.4899438345274002E-4</v>
      </c>
      <c r="H10" s="24">
        <v>4.3255721000123285E-4</v>
      </c>
      <c r="I10" s="24">
        <v>4.1784213813176143E-4</v>
      </c>
      <c r="J10" s="24">
        <v>4.0227066158231441E-4</v>
      </c>
      <c r="K10" s="24">
        <v>3.8754399041989639E-4</v>
      </c>
      <c r="L10" s="24">
        <v>3.7726374876724175E-4</v>
      </c>
      <c r="M10" s="24">
        <v>3.7709785047712347E-4</v>
      </c>
      <c r="N10" s="24">
        <v>3.7972157510610078E-4</v>
      </c>
      <c r="O10" s="24">
        <v>3.8156274657346072E-4</v>
      </c>
      <c r="P10" s="24">
        <v>3.8115589662376188E-4</v>
      </c>
      <c r="Q10" s="24">
        <v>3.8366755558781834E-4</v>
      </c>
      <c r="R10" s="24">
        <v>4.00600557178965E-4</v>
      </c>
      <c r="S10" s="24">
        <v>4.0007464236278817E-4</v>
      </c>
      <c r="T10" s="24">
        <v>3.9676052489923369E-4</v>
      </c>
      <c r="U10" s="24">
        <v>5.9674892362027491E-4</v>
      </c>
      <c r="V10" s="24">
        <v>5.7330256154833022E-4</v>
      </c>
      <c r="W10" s="24">
        <v>7.5935800549516044E-4</v>
      </c>
      <c r="X10" s="24">
        <v>7.315587730144967E-4</v>
      </c>
      <c r="Y10" s="24">
        <v>9.651081530440283E-4</v>
      </c>
      <c r="Z10" s="24">
        <v>1869.9175828420023</v>
      </c>
      <c r="AA10" s="24">
        <v>1801.4621885744066</v>
      </c>
      <c r="AB10" s="24">
        <v>4016.4685224376726</v>
      </c>
      <c r="AC10" s="24">
        <v>3879.8331363684451</v>
      </c>
      <c r="AD10" s="24">
        <v>8702.3995658076765</v>
      </c>
      <c r="AE10" s="24">
        <v>8383.8146204738096</v>
      </c>
    </row>
    <row r="11" spans="1:31" x14ac:dyDescent="0.35">
      <c r="A11" s="28" t="s">
        <v>40</v>
      </c>
      <c r="B11" s="28" t="s">
        <v>65</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row>
    <row r="12" spans="1:31" x14ac:dyDescent="0.35">
      <c r="A12" s="28" t="s">
        <v>40</v>
      </c>
      <c r="B12" s="28" t="s">
        <v>69</v>
      </c>
      <c r="C12" s="24">
        <v>1.1300534904802029E-2</v>
      </c>
      <c r="D12" s="24">
        <v>15773.127999667706</v>
      </c>
      <c r="E12" s="24">
        <v>33690.124805363885</v>
      </c>
      <c r="F12" s="24">
        <v>63411.35363372189</v>
      </c>
      <c r="G12" s="24">
        <v>78223.031368335738</v>
      </c>
      <c r="H12" s="24">
        <v>94185.984684840834</v>
      </c>
      <c r="I12" s="24">
        <v>108968.44735843463</v>
      </c>
      <c r="J12" s="24">
        <v>112814.62560444305</v>
      </c>
      <c r="K12" s="24">
        <v>111291.12295886176</v>
      </c>
      <c r="L12" s="24">
        <v>109727.97675097018</v>
      </c>
      <c r="M12" s="24">
        <v>132496.0753787689</v>
      </c>
      <c r="N12" s="24">
        <v>129620.64496798743</v>
      </c>
      <c r="O12" s="24">
        <v>127120.43441814007</v>
      </c>
      <c r="P12" s="24">
        <v>124629.5614289505</v>
      </c>
      <c r="Q12" s="24">
        <v>122479.09816692607</v>
      </c>
      <c r="R12" s="24">
        <v>119674.07403029123</v>
      </c>
      <c r="S12" s="24">
        <v>148615.40348902901</v>
      </c>
      <c r="T12" s="24">
        <v>156465.46579534776</v>
      </c>
      <c r="U12" s="24">
        <v>159551.60147282929</v>
      </c>
      <c r="V12" s="24">
        <v>162292.74095967694</v>
      </c>
      <c r="W12" s="24">
        <v>187513.23990869455</v>
      </c>
      <c r="X12" s="24">
        <v>219457.08290089283</v>
      </c>
      <c r="Y12" s="24">
        <v>224706.54341831003</v>
      </c>
      <c r="Z12" s="24">
        <v>215877.79447487672</v>
      </c>
      <c r="AA12" s="24">
        <v>223785.13203835042</v>
      </c>
      <c r="AB12" s="24">
        <v>233851.59898286496</v>
      </c>
      <c r="AC12" s="24">
        <v>247781.86414612492</v>
      </c>
      <c r="AD12" s="24">
        <v>249817.78164280922</v>
      </c>
      <c r="AE12" s="24">
        <v>250316.12745943718</v>
      </c>
    </row>
    <row r="13" spans="1:31" x14ac:dyDescent="0.35">
      <c r="A13" s="28" t="s">
        <v>40</v>
      </c>
      <c r="B13" s="28" t="s">
        <v>68</v>
      </c>
      <c r="C13" s="24">
        <v>8.5898094967793836E-4</v>
      </c>
      <c r="D13" s="24">
        <v>1.3841656651111304E-3</v>
      </c>
      <c r="E13" s="24">
        <v>1.5345307343341272E-3</v>
      </c>
      <c r="F13" s="24">
        <v>1.7781925177054688E-3</v>
      </c>
      <c r="G13" s="24">
        <v>1.7706829836850262E-3</v>
      </c>
      <c r="H13" s="24">
        <v>3.5979402933617698E-3</v>
      </c>
      <c r="I13" s="24">
        <v>5995.9278263081396</v>
      </c>
      <c r="J13" s="24">
        <v>14841.684559233203</v>
      </c>
      <c r="K13" s="24">
        <v>24759.103360824778</v>
      </c>
      <c r="L13" s="24">
        <v>33930.499990034536</v>
      </c>
      <c r="M13" s="24">
        <v>66983.358912339172</v>
      </c>
      <c r="N13" s="24">
        <v>64351.572049531773</v>
      </c>
      <c r="O13" s="24">
        <v>61995.734307708044</v>
      </c>
      <c r="P13" s="24">
        <v>59726.14106632684</v>
      </c>
      <c r="Q13" s="24">
        <v>57694.33018380015</v>
      </c>
      <c r="R13" s="24">
        <v>55427.510687348753</v>
      </c>
      <c r="S13" s="24">
        <v>53398.373796908905</v>
      </c>
      <c r="T13" s="24">
        <v>51443.520229276568</v>
      </c>
      <c r="U13" s="24">
        <v>49693.474207116837</v>
      </c>
      <c r="V13" s="24">
        <v>47741.011372457011</v>
      </c>
      <c r="W13" s="24">
        <v>45993.267358119374</v>
      </c>
      <c r="X13" s="24">
        <v>58306.924097975585</v>
      </c>
      <c r="Y13" s="24">
        <v>60945.359686416363</v>
      </c>
      <c r="Z13" s="24">
        <v>58550.806647727914</v>
      </c>
      <c r="AA13" s="24">
        <v>62149.975229483513</v>
      </c>
      <c r="AB13" s="24">
        <v>87191.26263537156</v>
      </c>
      <c r="AC13" s="24">
        <v>94666.03442160078</v>
      </c>
      <c r="AD13" s="24">
        <v>96476.219456500563</v>
      </c>
      <c r="AE13" s="24">
        <v>104342.18546154952</v>
      </c>
    </row>
    <row r="14" spans="1:31" x14ac:dyDescent="0.35">
      <c r="A14" s="28" t="s">
        <v>40</v>
      </c>
      <c r="B14" s="28" t="s">
        <v>36</v>
      </c>
      <c r="C14" s="24">
        <v>9.9179905541818612E-4</v>
      </c>
      <c r="D14" s="24">
        <v>9.5549042060278993E-4</v>
      </c>
      <c r="E14" s="24">
        <v>9.2298579489161095E-4</v>
      </c>
      <c r="F14" s="24">
        <v>8.8672153319340407E-4</v>
      </c>
      <c r="G14" s="24">
        <v>8.5659905597777297E-4</v>
      </c>
      <c r="H14" s="24">
        <v>8.40440384725239E-4</v>
      </c>
      <c r="I14" s="24">
        <v>9.5519151617619812E-4</v>
      </c>
      <c r="J14" s="24">
        <v>1.1990160884897451E-3</v>
      </c>
      <c r="K14" s="24">
        <v>2.6983376971141289E-3</v>
      </c>
      <c r="L14" s="24">
        <v>2.6168505126314403E-3</v>
      </c>
      <c r="M14" s="24">
        <v>2.5369611552232547E-3</v>
      </c>
      <c r="N14" s="24">
        <v>2.655914869839817E-3</v>
      </c>
      <c r="O14" s="24">
        <v>2.7606454399087478E-3</v>
      </c>
      <c r="P14" s="24">
        <v>2.7974151810344497E-3</v>
      </c>
      <c r="Q14" s="24">
        <v>2.758955354189835E-3</v>
      </c>
      <c r="R14" s="24">
        <v>3.1571833516414031E-3</v>
      </c>
      <c r="S14" s="24">
        <v>3317.7599584172667</v>
      </c>
      <c r="T14" s="24">
        <v>3196.3006838833144</v>
      </c>
      <c r="U14" s="24">
        <v>5008.9114627213103</v>
      </c>
      <c r="V14" s="24">
        <v>4812.1105249312413</v>
      </c>
      <c r="W14" s="24">
        <v>18087.923461357401</v>
      </c>
      <c r="X14" s="24">
        <v>19139.074214019362</v>
      </c>
      <c r="Y14" s="24">
        <v>19456.449542245959</v>
      </c>
      <c r="Z14" s="24">
        <v>29458.042845542535</v>
      </c>
      <c r="AA14" s="24">
        <v>29180.689416803671</v>
      </c>
      <c r="AB14" s="24">
        <v>28260.036352835785</v>
      </c>
      <c r="AC14" s="24">
        <v>27298.664201407053</v>
      </c>
      <c r="AD14" s="24">
        <v>30946.215657546374</v>
      </c>
      <c r="AE14" s="24">
        <v>32110.092321147793</v>
      </c>
    </row>
    <row r="15" spans="1:31" x14ac:dyDescent="0.35">
      <c r="A15" s="28" t="s">
        <v>40</v>
      </c>
      <c r="B15" s="28" t="s">
        <v>73</v>
      </c>
      <c r="C15" s="24">
        <v>0</v>
      </c>
      <c r="D15" s="24">
        <v>0</v>
      </c>
      <c r="E15" s="24">
        <v>1.2007748397629291E-3</v>
      </c>
      <c r="F15" s="24">
        <v>1.256894053636329E-3</v>
      </c>
      <c r="G15" s="24">
        <v>1.2769641072550141E-3</v>
      </c>
      <c r="H15" s="24">
        <v>1.3295856799130259E-3</v>
      </c>
      <c r="I15" s="24">
        <v>1.304351769644311E-3</v>
      </c>
      <c r="J15" s="24">
        <v>1.3974580641422062E-3</v>
      </c>
      <c r="K15" s="24">
        <v>25199.021843552757</v>
      </c>
      <c r="L15" s="24">
        <v>24276.514408881074</v>
      </c>
      <c r="M15" s="24">
        <v>23450.656853364369</v>
      </c>
      <c r="N15" s="24">
        <v>22529.277013745068</v>
      </c>
      <c r="O15" s="24">
        <v>21704.505941205629</v>
      </c>
      <c r="P15" s="24">
        <v>20909.928951075064</v>
      </c>
      <c r="Q15" s="24">
        <v>20198.598606168551</v>
      </c>
      <c r="R15" s="24">
        <v>19404.992851115356</v>
      </c>
      <c r="S15" s="24">
        <v>18694.615578066197</v>
      </c>
      <c r="T15" s="24">
        <v>18092.712361507798</v>
      </c>
      <c r="U15" s="24">
        <v>18702.03618606491</v>
      </c>
      <c r="V15" s="24">
        <v>17967.230151292104</v>
      </c>
      <c r="W15" s="24">
        <v>17648.444224973729</v>
      </c>
      <c r="X15" s="24">
        <v>19465.785768269827</v>
      </c>
      <c r="Y15" s="24">
        <v>18803.583494547274</v>
      </c>
      <c r="Z15" s="24">
        <v>18064.787830149995</v>
      </c>
      <c r="AA15" s="24">
        <v>21771.085045271604</v>
      </c>
      <c r="AB15" s="24">
        <v>28240.000554031238</v>
      </c>
      <c r="AC15" s="24">
        <v>29224.192153664328</v>
      </c>
      <c r="AD15" s="24">
        <v>30136.514063379615</v>
      </c>
      <c r="AE15" s="24">
        <v>29033.250576931725</v>
      </c>
    </row>
    <row r="16" spans="1:31" x14ac:dyDescent="0.3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c r="AB16" s="24">
        <v>0</v>
      </c>
      <c r="AC16" s="24">
        <v>0</v>
      </c>
      <c r="AD16" s="24">
        <v>0</v>
      </c>
      <c r="AE16" s="24">
        <v>0</v>
      </c>
    </row>
    <row r="17" spans="1:31" x14ac:dyDescent="0.35">
      <c r="A17" s="31" t="s">
        <v>138</v>
      </c>
      <c r="B17" s="31"/>
      <c r="C17" s="32">
        <v>1.2780439335007557E-2</v>
      </c>
      <c r="D17" s="32">
        <v>15773.12998202555</v>
      </c>
      <c r="E17" s="32">
        <v>33690.126922287076</v>
      </c>
      <c r="F17" s="32">
        <v>-375776.22391703405</v>
      </c>
      <c r="G17" s="32">
        <v>-447765.08416020672</v>
      </c>
      <c r="H17" s="32">
        <v>-468630.73325473006</v>
      </c>
      <c r="I17" s="32">
        <v>-27715.571675835028</v>
      </c>
      <c r="J17" s="32">
        <v>-200036.52068330537</v>
      </c>
      <c r="K17" s="32">
        <v>-411635.49161808286</v>
      </c>
      <c r="L17" s="32">
        <v>-368663.1177069493</v>
      </c>
      <c r="M17" s="32">
        <v>147332.87156679234</v>
      </c>
      <c r="N17" s="32">
        <v>373329.56633178989</v>
      </c>
      <c r="O17" s="32">
        <v>183590.43360844531</v>
      </c>
      <c r="P17" s="32">
        <v>-120654.57881342349</v>
      </c>
      <c r="Q17" s="32">
        <v>13466.324380775171</v>
      </c>
      <c r="R17" s="32">
        <v>31782.387425189023</v>
      </c>
      <c r="S17" s="32">
        <v>316055.15959669492</v>
      </c>
      <c r="T17" s="32">
        <v>257769.5226092707</v>
      </c>
      <c r="U17" s="32">
        <v>106496.08069452739</v>
      </c>
      <c r="V17" s="32">
        <v>111321.78204165341</v>
      </c>
      <c r="W17" s="32">
        <v>431776.39724556275</v>
      </c>
      <c r="X17" s="32">
        <v>186147.20908484055</v>
      </c>
      <c r="Y17" s="32">
        <v>199996.16969730155</v>
      </c>
      <c r="Z17" s="32">
        <v>194008.21221604969</v>
      </c>
      <c r="AA17" s="32">
        <v>208458.81754665333</v>
      </c>
      <c r="AB17" s="32">
        <v>248683.8465933316</v>
      </c>
      <c r="AC17" s="32">
        <v>272550.45139843726</v>
      </c>
      <c r="AD17" s="32">
        <v>354996.40083886322</v>
      </c>
      <c r="AE17" s="32">
        <v>363042.12770884566</v>
      </c>
    </row>
    <row r="18" spans="1:31" x14ac:dyDescent="0.35">
      <c r="A18" s="12"/>
      <c r="B18" s="12"/>
    </row>
    <row r="19" spans="1:31"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row>
    <row r="20" spans="1:31" x14ac:dyDescent="0.35">
      <c r="A20" s="28" t="s">
        <v>130</v>
      </c>
      <c r="B20" s="28" t="s">
        <v>64</v>
      </c>
      <c r="C20" s="24">
        <v>0</v>
      </c>
      <c r="D20" s="24">
        <v>0</v>
      </c>
      <c r="E20" s="24">
        <v>0</v>
      </c>
      <c r="F20" s="24">
        <v>-35165.023352831246</v>
      </c>
      <c r="G20" s="24">
        <v>-136756.43374252104</v>
      </c>
      <c r="H20" s="24">
        <v>-131749.93632322323</v>
      </c>
      <c r="I20" s="24">
        <v>-129922.90991427931</v>
      </c>
      <c r="J20" s="24">
        <v>-124818.21769496125</v>
      </c>
      <c r="K20" s="24">
        <v>-165764.29624269478</v>
      </c>
      <c r="L20" s="24">
        <v>-179927.29496383964</v>
      </c>
      <c r="M20" s="24">
        <v>-193956.60152004729</v>
      </c>
      <c r="N20" s="24">
        <v>236652.87730589279</v>
      </c>
      <c r="O20" s="24">
        <v>-87521.286340364313</v>
      </c>
      <c r="P20" s="24">
        <v>-84317.231641031787</v>
      </c>
      <c r="Q20" s="24">
        <v>-9.50912468183954E-4</v>
      </c>
      <c r="R20" s="24">
        <v>-9.1355096295909599E-4</v>
      </c>
      <c r="S20" s="24">
        <v>-8.8010690176733503E-4</v>
      </c>
      <c r="T20" s="24">
        <v>-8.4788718959861705E-4</v>
      </c>
      <c r="U20" s="24">
        <v>-8.1904309535241909E-4</v>
      </c>
      <c r="V20" s="24">
        <v>-7.8686275919084305E-4</v>
      </c>
      <c r="W20" s="24">
        <v>-7.5805660897602001E-4</v>
      </c>
      <c r="X20" s="24">
        <v>0</v>
      </c>
      <c r="Y20" s="24">
        <v>0</v>
      </c>
      <c r="Z20" s="24">
        <v>0</v>
      </c>
      <c r="AA20" s="24">
        <v>0</v>
      </c>
      <c r="AB20" s="24">
        <v>0</v>
      </c>
      <c r="AC20" s="24">
        <v>0</v>
      </c>
      <c r="AD20" s="24">
        <v>0</v>
      </c>
      <c r="AE20" s="24">
        <v>0</v>
      </c>
    </row>
    <row r="21" spans="1:3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1" x14ac:dyDescent="0.35">
      <c r="A22" s="28" t="s">
        <v>130</v>
      </c>
      <c r="B22" s="28" t="s">
        <v>20</v>
      </c>
      <c r="C22" s="24">
        <v>2.2938196521941E-5</v>
      </c>
      <c r="D22" s="24">
        <v>2.2098455249463402E-5</v>
      </c>
      <c r="E22" s="24">
        <v>2.1346692593145099E-5</v>
      </c>
      <c r="F22" s="24">
        <v>2.2530398927128903E-5</v>
      </c>
      <c r="G22" s="24">
        <v>2.1705586660549899E-5</v>
      </c>
      <c r="H22" s="24">
        <v>2.0910969832467201E-5</v>
      </c>
      <c r="I22" s="24">
        <v>2.01996039903761E-5</v>
      </c>
      <c r="J22" s="24">
        <v>1.9405958270841203E-5</v>
      </c>
      <c r="K22" s="24">
        <v>1.8695528221276703E-5</v>
      </c>
      <c r="L22" s="24">
        <v>1.8011106207403001E-5</v>
      </c>
      <c r="M22" s="24">
        <v>1.7398390210159901E-5</v>
      </c>
      <c r="N22" s="24">
        <v>1.8135738191418198E-5</v>
      </c>
      <c r="O22" s="24">
        <v>1.7471809453532603E-5</v>
      </c>
      <c r="P22" s="24">
        <v>1.8060226069504899E-5</v>
      </c>
      <c r="Q22" s="24">
        <v>1.7445839074103997E-5</v>
      </c>
      <c r="R22" s="24">
        <v>1.6760389225114198E-5</v>
      </c>
      <c r="S22" s="24">
        <v>2.1683119106704797E-5</v>
      </c>
      <c r="T22" s="24">
        <v>2.5135312197259E-5</v>
      </c>
      <c r="U22" s="24">
        <v>2.9948933787794198E-5</v>
      </c>
      <c r="V22" s="24">
        <v>2.87722353180302E-5</v>
      </c>
      <c r="W22" s="24">
        <v>3.28957961810389E-5</v>
      </c>
      <c r="X22" s="24">
        <v>3.1691518516149002E-5</v>
      </c>
      <c r="Y22" s="24">
        <v>4.1773169642012902E-5</v>
      </c>
      <c r="Z22" s="24">
        <v>4.0131895026253997E-5</v>
      </c>
      <c r="AA22" s="24">
        <v>3.8662712016855201E-5</v>
      </c>
      <c r="AB22" s="24">
        <v>5.0683155667927796E-5</v>
      </c>
      <c r="AC22" s="24">
        <v>4.8958976158301701E-5</v>
      </c>
      <c r="AD22" s="24">
        <v>4.7035370038134302E-5</v>
      </c>
      <c r="AE22" s="24">
        <v>4.5313458664260704E-5</v>
      </c>
    </row>
    <row r="23" spans="1:3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1" x14ac:dyDescent="0.35">
      <c r="A24" s="28" t="s">
        <v>130</v>
      </c>
      <c r="B24" s="28" t="s">
        <v>66</v>
      </c>
      <c r="C24" s="24">
        <v>1.0817087124657241E-4</v>
      </c>
      <c r="D24" s="24">
        <v>1.042108587417217E-4</v>
      </c>
      <c r="E24" s="24">
        <v>1.006657316683356E-4</v>
      </c>
      <c r="F24" s="24">
        <v>9.6710558731257998E-5</v>
      </c>
      <c r="G24" s="24">
        <v>9.3170095226495299E-5</v>
      </c>
      <c r="H24" s="24">
        <v>8.9759244061822502E-5</v>
      </c>
      <c r="I24" s="24">
        <v>8.6705743399296498E-5</v>
      </c>
      <c r="J24" s="24">
        <v>8.3299060667262504E-5</v>
      </c>
      <c r="K24" s="24">
        <v>8.0249576845201404E-5</v>
      </c>
      <c r="L24" s="24">
        <v>7.8366060250354891E-5</v>
      </c>
      <c r="M24" s="24">
        <v>7.8232683495507404E-5</v>
      </c>
      <c r="N24" s="24">
        <v>7.8842926918597394E-5</v>
      </c>
      <c r="O24" s="24">
        <v>7.9059232690539705E-5</v>
      </c>
      <c r="P24" s="24">
        <v>7.9277518272500999E-5</v>
      </c>
      <c r="Q24" s="24">
        <v>7.9333972202334704E-5</v>
      </c>
      <c r="R24" s="24">
        <v>7.943112320108229E-5</v>
      </c>
      <c r="S24" s="24">
        <v>8.1171340458399102E-5</v>
      </c>
      <c r="T24" s="24">
        <v>8.23906881564534E-5</v>
      </c>
      <c r="U24" s="24">
        <v>1.1515572600215659E-4</v>
      </c>
      <c r="V24" s="24">
        <v>1.1063123883572099E-4</v>
      </c>
      <c r="W24" s="24">
        <v>1.9866872436267142E-4</v>
      </c>
      <c r="X24" s="24">
        <v>1.9139568843596979E-4</v>
      </c>
      <c r="Y24" s="24">
        <v>4.1421671167208001E-4</v>
      </c>
      <c r="Z24" s="24">
        <v>1785.9018291688706</v>
      </c>
      <c r="AA24" s="24">
        <v>1720.5220129643319</v>
      </c>
      <c r="AB24" s="24">
        <v>1657.5356599129796</v>
      </c>
      <c r="AC24" s="24">
        <v>1601.148306291569</v>
      </c>
      <c r="AD24" s="24">
        <v>3470.3987363516326</v>
      </c>
      <c r="AE24" s="24">
        <v>3343.3513877040991</v>
      </c>
    </row>
    <row r="25" spans="1:31" x14ac:dyDescent="0.35">
      <c r="A25" s="28" t="s">
        <v>130</v>
      </c>
      <c r="B25" s="28" t="s">
        <v>65</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c r="AB25" s="24">
        <v>0</v>
      </c>
      <c r="AC25" s="24">
        <v>0</v>
      </c>
      <c r="AD25" s="24">
        <v>0</v>
      </c>
      <c r="AE25" s="24">
        <v>0</v>
      </c>
    </row>
    <row r="26" spans="1:31" x14ac:dyDescent="0.35">
      <c r="A26" s="28" t="s">
        <v>130</v>
      </c>
      <c r="B26" s="28" t="s">
        <v>69</v>
      </c>
      <c r="C26" s="24">
        <v>2.0254634165329187E-3</v>
      </c>
      <c r="D26" s="24">
        <v>15773.118889087013</v>
      </c>
      <c r="E26" s="24">
        <v>30478.376141758134</v>
      </c>
      <c r="F26" s="24">
        <v>43918.830389012219</v>
      </c>
      <c r="G26" s="24">
        <v>56417.934106343979</v>
      </c>
      <c r="H26" s="24">
        <v>68203.615813309851</v>
      </c>
      <c r="I26" s="24">
        <v>72467.423719835264</v>
      </c>
      <c r="J26" s="24">
        <v>71800.057491959305</v>
      </c>
      <c r="K26" s="24">
        <v>69171.539091020779</v>
      </c>
      <c r="L26" s="24">
        <v>66639.247761237755</v>
      </c>
      <c r="M26" s="24">
        <v>88490.454026648542</v>
      </c>
      <c r="N26" s="24">
        <v>85013.649724375806</v>
      </c>
      <c r="O26" s="24">
        <v>81901.396748025771</v>
      </c>
      <c r="P26" s="24">
        <v>78903.079811596457</v>
      </c>
      <c r="Q26" s="24">
        <v>76218.892695291172</v>
      </c>
      <c r="R26" s="24">
        <v>73224.24002961877</v>
      </c>
      <c r="S26" s="24">
        <v>70543.583935415299</v>
      </c>
      <c r="T26" s="24">
        <v>69462.036105531501</v>
      </c>
      <c r="U26" s="24">
        <v>67099.021926406742</v>
      </c>
      <c r="V26" s="24">
        <v>64462.692630940561</v>
      </c>
      <c r="W26" s="24">
        <v>89975.763547620576</v>
      </c>
      <c r="X26" s="24">
        <v>113676.99734280389</v>
      </c>
      <c r="Y26" s="24">
        <v>111345.28041741147</v>
      </c>
      <c r="Z26" s="24">
        <v>106970.5062765031</v>
      </c>
      <c r="AA26" s="24">
        <v>103054.43968377954</v>
      </c>
      <c r="AB26" s="24">
        <v>104281.05390606179</v>
      </c>
      <c r="AC26" s="24">
        <v>101081.83482509275</v>
      </c>
      <c r="AD26" s="24">
        <v>97110.313127445348</v>
      </c>
      <c r="AE26" s="24">
        <v>93555.216756237249</v>
      </c>
    </row>
    <row r="27" spans="1:31" x14ac:dyDescent="0.35">
      <c r="A27" s="28" t="s">
        <v>130</v>
      </c>
      <c r="B27" s="28" t="s">
        <v>68</v>
      </c>
      <c r="C27" s="24">
        <v>2.0362846826667069E-4</v>
      </c>
      <c r="D27" s="24">
        <v>4.5930873758220458E-4</v>
      </c>
      <c r="E27" s="24">
        <v>4.6985183810345163E-4</v>
      </c>
      <c r="F27" s="24">
        <v>5.3827267987895957E-4</v>
      </c>
      <c r="G27" s="24">
        <v>5.7615520017240791E-4</v>
      </c>
      <c r="H27" s="24">
        <v>2.4046340586496785E-3</v>
      </c>
      <c r="I27" s="24">
        <v>5995.9265811231771</v>
      </c>
      <c r="J27" s="24">
        <v>14841.683117947583</v>
      </c>
      <c r="K27" s="24">
        <v>24759.101545123449</v>
      </c>
      <c r="L27" s="24">
        <v>33930.498141013792</v>
      </c>
      <c r="M27" s="24">
        <v>66983.357058421039</v>
      </c>
      <c r="N27" s="24">
        <v>64351.5700870121</v>
      </c>
      <c r="O27" s="24">
        <v>61995.732334069791</v>
      </c>
      <c r="P27" s="24">
        <v>59726.13912047098</v>
      </c>
      <c r="Q27" s="24">
        <v>57694.328277134642</v>
      </c>
      <c r="R27" s="24">
        <v>55427.50875431623</v>
      </c>
      <c r="S27" s="24">
        <v>53398.370736237186</v>
      </c>
      <c r="T27" s="24">
        <v>51443.517148606865</v>
      </c>
      <c r="U27" s="24">
        <v>49693.471063239427</v>
      </c>
      <c r="V27" s="24">
        <v>47741.006519035538</v>
      </c>
      <c r="W27" s="24">
        <v>45993.262596564942</v>
      </c>
      <c r="X27" s="24">
        <v>48684.148028806922</v>
      </c>
      <c r="Y27" s="24">
        <v>48484.884245506066</v>
      </c>
      <c r="Z27" s="24">
        <v>46579.905273545919</v>
      </c>
      <c r="AA27" s="24">
        <v>46289.335419834315</v>
      </c>
      <c r="AB27" s="24">
        <v>60753.945317737052</v>
      </c>
      <c r="AC27" s="24">
        <v>63838.833617598546</v>
      </c>
      <c r="AD27" s="24">
        <v>61330.595482591336</v>
      </c>
      <c r="AE27" s="24">
        <v>61654.255417336622</v>
      </c>
    </row>
    <row r="28" spans="1:31" x14ac:dyDescent="0.35">
      <c r="A28" s="28" t="s">
        <v>130</v>
      </c>
      <c r="B28" s="28" t="s">
        <v>36</v>
      </c>
      <c r="C28" s="24">
        <v>3.4313180042667702E-4</v>
      </c>
      <c r="D28" s="24">
        <v>3.3057013567495096E-4</v>
      </c>
      <c r="E28" s="24">
        <v>3.1932454042907796E-4</v>
      </c>
      <c r="F28" s="24">
        <v>3.0677822740359997E-4</v>
      </c>
      <c r="G28" s="24">
        <v>2.9554742559222304E-4</v>
      </c>
      <c r="H28" s="24">
        <v>2.8472777065523101E-4</v>
      </c>
      <c r="I28" s="24">
        <v>3.2038710131432601E-4</v>
      </c>
      <c r="J28" s="24">
        <v>3.29384515145164E-4</v>
      </c>
      <c r="K28" s="24">
        <v>1.5736084638008929E-3</v>
      </c>
      <c r="L28" s="24">
        <v>1.5160004486062481E-3</v>
      </c>
      <c r="M28" s="24">
        <v>1.467932317871684E-3</v>
      </c>
      <c r="N28" s="24">
        <v>1.4577773655388988E-3</v>
      </c>
      <c r="O28" s="24">
        <v>1.4044097950432967E-3</v>
      </c>
      <c r="P28" s="24">
        <v>1.3787555842451492E-3</v>
      </c>
      <c r="Q28" s="24">
        <v>1.3517745416179001E-3</v>
      </c>
      <c r="R28" s="24">
        <v>1.321156010358806E-3</v>
      </c>
      <c r="S28" s="24">
        <v>1.3185809947729821E-3</v>
      </c>
      <c r="T28" s="24">
        <v>1.292239960444959E-3</v>
      </c>
      <c r="U28" s="24">
        <v>1.472181244051368E-3</v>
      </c>
      <c r="V28" s="24">
        <v>1.4143390040115369E-3</v>
      </c>
      <c r="W28" s="24">
        <v>2.607171060733882E-3</v>
      </c>
      <c r="X28" s="24">
        <v>2.5117254949932064E-3</v>
      </c>
      <c r="Y28" s="24">
        <v>802.75827198596801</v>
      </c>
      <c r="Z28" s="24">
        <v>2660.7639862344122</v>
      </c>
      <c r="AA28" s="24">
        <v>3364.4284372434845</v>
      </c>
      <c r="AB28" s="24">
        <v>3388.8792517491024</v>
      </c>
      <c r="AC28" s="24">
        <v>3273.5936881439843</v>
      </c>
      <c r="AD28" s="24">
        <v>3144.9737911349912</v>
      </c>
      <c r="AE28" s="24">
        <v>3029.8398828804329</v>
      </c>
    </row>
    <row r="29" spans="1:31" x14ac:dyDescent="0.35">
      <c r="A29" s="28" t="s">
        <v>130</v>
      </c>
      <c r="B29" s="28" t="s">
        <v>73</v>
      </c>
      <c r="C29" s="24">
        <v>0</v>
      </c>
      <c r="D29" s="24">
        <v>0</v>
      </c>
      <c r="E29" s="24">
        <v>3.5392329744923898E-4</v>
      </c>
      <c r="F29" s="24">
        <v>3.67305455518258E-4</v>
      </c>
      <c r="G29" s="24">
        <v>3.5385882076169198E-4</v>
      </c>
      <c r="H29" s="24">
        <v>3.6300237063475403E-4</v>
      </c>
      <c r="I29" s="24">
        <v>3.5218084308645596E-4</v>
      </c>
      <c r="J29" s="24">
        <v>3.5645589792492201E-4</v>
      </c>
      <c r="K29" s="24">
        <v>25199.020749731535</v>
      </c>
      <c r="L29" s="24">
        <v>24276.513282390872</v>
      </c>
      <c r="M29" s="24">
        <v>23450.655749594276</v>
      </c>
      <c r="N29" s="24">
        <v>22529.275709221289</v>
      </c>
      <c r="O29" s="24">
        <v>21704.504562371738</v>
      </c>
      <c r="P29" s="24">
        <v>20909.927354624724</v>
      </c>
      <c r="Q29" s="24">
        <v>20198.59698895719</v>
      </c>
      <c r="R29" s="24">
        <v>19404.990842199237</v>
      </c>
      <c r="S29" s="24">
        <v>18694.596235803478</v>
      </c>
      <c r="T29" s="24">
        <v>18010.208358434684</v>
      </c>
      <c r="U29" s="24">
        <v>17397.522983727995</v>
      </c>
      <c r="V29" s="24">
        <v>16713.971481771656</v>
      </c>
      <c r="W29" s="24">
        <v>16102.092250188009</v>
      </c>
      <c r="X29" s="24">
        <v>15512.612976052751</v>
      </c>
      <c r="Y29" s="24">
        <v>14984.892841538154</v>
      </c>
      <c r="Z29" s="24">
        <v>14396.134107359498</v>
      </c>
      <c r="AA29" s="24">
        <v>13869.10819307472</v>
      </c>
      <c r="AB29" s="24">
        <v>13361.375926590155</v>
      </c>
      <c r="AC29" s="24">
        <v>12906.838116356286</v>
      </c>
      <c r="AD29" s="24">
        <v>12399.726351756615</v>
      </c>
      <c r="AE29" s="24">
        <v>11945.786480108902</v>
      </c>
    </row>
    <row r="30" spans="1:31" x14ac:dyDescent="0.35">
      <c r="A30" s="28" t="s">
        <v>130</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c r="AB30" s="24">
        <v>0</v>
      </c>
      <c r="AC30" s="24">
        <v>0</v>
      </c>
      <c r="AD30" s="24">
        <v>0</v>
      </c>
      <c r="AE30" s="24">
        <v>0</v>
      </c>
    </row>
    <row r="31" spans="1:31" x14ac:dyDescent="0.35">
      <c r="A31" s="31" t="s">
        <v>138</v>
      </c>
      <c r="B31" s="31"/>
      <c r="C31" s="32">
        <v>2.3602009525681028E-3</v>
      </c>
      <c r="D31" s="32">
        <v>15773.119474705065</v>
      </c>
      <c r="E31" s="32">
        <v>30478.376733622397</v>
      </c>
      <c r="F31" s="32">
        <v>8753.8076936946072</v>
      </c>
      <c r="G31" s="32">
        <v>-80338.498945146188</v>
      </c>
      <c r="H31" s="32">
        <v>-63546.317994609119</v>
      </c>
      <c r="I31" s="32">
        <v>-51459.559506415535</v>
      </c>
      <c r="J31" s="32">
        <v>-38176.476982349341</v>
      </c>
      <c r="K31" s="32">
        <v>-71833.655507605465</v>
      </c>
      <c r="L31" s="32">
        <v>-79357.548965210939</v>
      </c>
      <c r="M31" s="32">
        <v>-38482.790339346626</v>
      </c>
      <c r="N31" s="32">
        <v>386018.09721425932</v>
      </c>
      <c r="O31" s="32">
        <v>56375.842838262295</v>
      </c>
      <c r="P31" s="32">
        <v>54311.987388373396</v>
      </c>
      <c r="Q31" s="32">
        <v>133913.22011829316</v>
      </c>
      <c r="R31" s="32">
        <v>128651.74796657555</v>
      </c>
      <c r="S31" s="32">
        <v>123941.95389440004</v>
      </c>
      <c r="T31" s="32">
        <v>120905.55251377716</v>
      </c>
      <c r="U31" s="32">
        <v>116792.49231570773</v>
      </c>
      <c r="V31" s="32">
        <v>112203.69850251681</v>
      </c>
      <c r="W31" s="32">
        <v>135969.02561769343</v>
      </c>
      <c r="X31" s="32">
        <v>162361.14559469803</v>
      </c>
      <c r="Y31" s="32">
        <v>159830.1651189074</v>
      </c>
      <c r="Z31" s="32">
        <v>155336.31341934978</v>
      </c>
      <c r="AA31" s="32">
        <v>151064.2971552409</v>
      </c>
      <c r="AB31" s="32">
        <v>166692.53493439496</v>
      </c>
      <c r="AC31" s="32">
        <v>166521.81679794184</v>
      </c>
      <c r="AD31" s="32">
        <v>161911.30739342369</v>
      </c>
      <c r="AE31" s="32">
        <v>158552.82360659144</v>
      </c>
    </row>
    <row r="33" spans="1:3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x14ac:dyDescent="0.35">
      <c r="A34" s="28" t="s">
        <v>131</v>
      </c>
      <c r="B34" s="28" t="s">
        <v>64</v>
      </c>
      <c r="C34" s="24">
        <v>0</v>
      </c>
      <c r="D34" s="24">
        <v>0</v>
      </c>
      <c r="E34" s="24">
        <v>0</v>
      </c>
      <c r="F34" s="24">
        <v>-98219.438485913401</v>
      </c>
      <c r="G34" s="24">
        <v>-94623.670213560079</v>
      </c>
      <c r="H34" s="24">
        <v>-127756.65833128236</v>
      </c>
      <c r="I34" s="24">
        <v>-17982.563777058393</v>
      </c>
      <c r="J34" s="24">
        <v>-121589.07100565068</v>
      </c>
      <c r="K34" s="24">
        <v>-121921.01062496904</v>
      </c>
      <c r="L34" s="24">
        <v>-117457.62116799035</v>
      </c>
      <c r="M34" s="24">
        <v>312646.04588677973</v>
      </c>
      <c r="N34" s="24">
        <v>71484.953091335221</v>
      </c>
      <c r="O34" s="24">
        <v>206061.52542162477</v>
      </c>
      <c r="P34" s="24">
        <v>-101168.98962236225</v>
      </c>
      <c r="Q34" s="24">
        <v>-51249.106605841574</v>
      </c>
      <c r="R34" s="24">
        <v>-32397.563419484242</v>
      </c>
      <c r="S34" s="24">
        <v>-3548.5336087691981</v>
      </c>
      <c r="T34" s="24">
        <v>-3418.6258313549183</v>
      </c>
      <c r="U34" s="24">
        <v>-3302.3283251751568</v>
      </c>
      <c r="V34" s="24">
        <v>-3172.5793092527319</v>
      </c>
      <c r="W34" s="24">
        <v>290311.69235476007</v>
      </c>
      <c r="X34" s="24">
        <v>-2944.5419212158099</v>
      </c>
      <c r="Y34" s="24">
        <v>-3.4173192778891385E-4</v>
      </c>
      <c r="Z34" s="24">
        <v>-1.5210639775389113E-4</v>
      </c>
      <c r="AA34" s="24">
        <v>-6.1960274305595297E-5</v>
      </c>
      <c r="AB34" s="24">
        <v>0</v>
      </c>
      <c r="AC34" s="24">
        <v>0</v>
      </c>
      <c r="AD34" s="24">
        <v>0</v>
      </c>
      <c r="AE34" s="24">
        <v>0</v>
      </c>
    </row>
    <row r="35" spans="1:3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x14ac:dyDescent="0.35">
      <c r="A36" s="28" t="s">
        <v>131</v>
      </c>
      <c r="B36" s="28" t="s">
        <v>20</v>
      </c>
      <c r="C36" s="24">
        <v>2.44220250712336E-5</v>
      </c>
      <c r="D36" s="24">
        <v>2.3527962524067699E-5</v>
      </c>
      <c r="E36" s="24">
        <v>2.2727569763343901E-5</v>
      </c>
      <c r="F36" s="24">
        <v>2.5683998538276802E-5</v>
      </c>
      <c r="G36" s="24">
        <v>2.4743736578527E-5</v>
      </c>
      <c r="H36" s="24">
        <v>2.5164903241031501E-5</v>
      </c>
      <c r="I36" s="24">
        <v>2.4308823741676902E-5</v>
      </c>
      <c r="J36" s="24">
        <v>2.5235908499867101E-5</v>
      </c>
      <c r="K36" s="24">
        <v>2.4312050606525901E-5</v>
      </c>
      <c r="L36" s="24">
        <v>2.34220140993691E-5</v>
      </c>
      <c r="M36" s="24">
        <v>2.2625225575605999E-5</v>
      </c>
      <c r="N36" s="24">
        <v>2.2541781640767E-5</v>
      </c>
      <c r="O36" s="24">
        <v>2.17165526659946E-5</v>
      </c>
      <c r="P36" s="24">
        <v>2.09215343849311E-5</v>
      </c>
      <c r="Q36" s="24">
        <v>2.02098091495732E-5</v>
      </c>
      <c r="R36" s="24">
        <v>2.0229613487215299E-5</v>
      </c>
      <c r="S36" s="24">
        <v>2.4220539276292101E-5</v>
      </c>
      <c r="T36" s="24">
        <v>2.4656116929479001E-5</v>
      </c>
      <c r="U36" s="24">
        <v>2.6632497706603099E-5</v>
      </c>
      <c r="V36" s="24">
        <v>2.5586102548785302E-5</v>
      </c>
      <c r="W36" s="24">
        <v>2.6920660929586E-5</v>
      </c>
      <c r="X36" s="24">
        <v>3.1488021370218902E-5</v>
      </c>
      <c r="Y36" s="24">
        <v>3.1133842092702198E-5</v>
      </c>
      <c r="Z36" s="24">
        <v>2.99105883833067E-5</v>
      </c>
      <c r="AA36" s="24">
        <v>4.3782338016234199E-5</v>
      </c>
      <c r="AB36" s="24">
        <v>4.2179516442941299E-5</v>
      </c>
      <c r="AC36" s="24">
        <v>4.0744620430282902E-5</v>
      </c>
      <c r="AD36" s="24">
        <v>3.9143757680004601E-5</v>
      </c>
      <c r="AE36" s="24">
        <v>3.7710749254415303E-5</v>
      </c>
    </row>
    <row r="37" spans="1:31" x14ac:dyDescent="0.35">
      <c r="A37" s="28" t="s">
        <v>131</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c r="AB37" s="24">
        <v>0</v>
      </c>
      <c r="AC37" s="24">
        <v>0</v>
      </c>
      <c r="AD37" s="24">
        <v>0</v>
      </c>
      <c r="AE37" s="24">
        <v>0</v>
      </c>
    </row>
    <row r="38" spans="1:31" x14ac:dyDescent="0.35">
      <c r="A38" s="28" t="s">
        <v>131</v>
      </c>
      <c r="B38" s="28" t="s">
        <v>66</v>
      </c>
      <c r="C38" s="24">
        <v>1.0793504251635711E-4</v>
      </c>
      <c r="D38" s="24">
        <v>1.0398366343296169E-4</v>
      </c>
      <c r="E38" s="24">
        <v>1.004462652685371E-4</v>
      </c>
      <c r="F38" s="24">
        <v>9.6499715201931003E-5</v>
      </c>
      <c r="G38" s="24">
        <v>9.2966970438850498E-5</v>
      </c>
      <c r="H38" s="24">
        <v>8.9563555441510395E-5</v>
      </c>
      <c r="I38" s="24">
        <v>8.6516711868602487E-5</v>
      </c>
      <c r="J38" s="24">
        <v>8.3963065097011503E-5</v>
      </c>
      <c r="K38" s="24">
        <v>8.0889272828371607E-5</v>
      </c>
      <c r="L38" s="24">
        <v>7.79280085969089E-5</v>
      </c>
      <c r="M38" s="24">
        <v>7.7736314745230098E-5</v>
      </c>
      <c r="N38" s="24">
        <v>7.8682501447606491E-5</v>
      </c>
      <c r="O38" s="24">
        <v>7.9334583233331811E-5</v>
      </c>
      <c r="P38" s="24">
        <v>7.8534482862039704E-5</v>
      </c>
      <c r="Q38" s="24">
        <v>7.9036468620346609E-5</v>
      </c>
      <c r="R38" s="24">
        <v>7.9173317423694597E-5</v>
      </c>
      <c r="S38" s="24">
        <v>8.2689411165282194E-5</v>
      </c>
      <c r="T38" s="24">
        <v>8.1634686318795806E-5</v>
      </c>
      <c r="U38" s="24">
        <v>1.0977776801227752E-4</v>
      </c>
      <c r="V38" s="24">
        <v>1.054645816882019E-4</v>
      </c>
      <c r="W38" s="24">
        <v>1.042929749629998E-4</v>
      </c>
      <c r="X38" s="24">
        <v>1.004749278282945E-4</v>
      </c>
      <c r="Y38" s="24">
        <v>9.7056892595292289E-5</v>
      </c>
      <c r="Z38" s="24">
        <v>9.4588800802741809E-5</v>
      </c>
      <c r="AA38" s="24">
        <v>2.3319215048344592E-4</v>
      </c>
      <c r="AB38" s="24">
        <v>2280.9560364171844</v>
      </c>
      <c r="AC38" s="24">
        <v>2203.3606773966067</v>
      </c>
      <c r="AD38" s="24">
        <v>4859.7504129442732</v>
      </c>
      <c r="AE38" s="24">
        <v>4681.8404804094334</v>
      </c>
    </row>
    <row r="39" spans="1:31" x14ac:dyDescent="0.35">
      <c r="A39" s="28" t="s">
        <v>131</v>
      </c>
      <c r="B39" s="28" t="s">
        <v>65</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c r="AB39" s="24">
        <v>0</v>
      </c>
      <c r="AC39" s="24">
        <v>0</v>
      </c>
      <c r="AD39" s="24">
        <v>0</v>
      </c>
      <c r="AE39" s="24">
        <v>0</v>
      </c>
    </row>
    <row r="40" spans="1:31" x14ac:dyDescent="0.35">
      <c r="A40" s="28" t="s">
        <v>131</v>
      </c>
      <c r="B40" s="28" t="s">
        <v>69</v>
      </c>
      <c r="C40" s="24">
        <v>5.2674927251316955E-3</v>
      </c>
      <c r="D40" s="24">
        <v>5.1575587110634777E-3</v>
      </c>
      <c r="E40" s="24">
        <v>5.1478307331772558E-3</v>
      </c>
      <c r="F40" s="24">
        <v>13318.1550872713</v>
      </c>
      <c r="G40" s="24">
        <v>12830.59383395756</v>
      </c>
      <c r="H40" s="24">
        <v>14421.0246592404</v>
      </c>
      <c r="I40" s="24">
        <v>22516.768383112041</v>
      </c>
      <c r="J40" s="24">
        <v>24874.19654131397</v>
      </c>
      <c r="K40" s="24">
        <v>23963.58051117049</v>
      </c>
      <c r="L40" s="24">
        <v>23086.301097668049</v>
      </c>
      <c r="M40" s="24">
        <v>22300.933123218023</v>
      </c>
      <c r="N40" s="24">
        <v>21424.725840971012</v>
      </c>
      <c r="O40" s="24">
        <v>20640.391007891536</v>
      </c>
      <c r="P40" s="24">
        <v>19884.76978052855</v>
      </c>
      <c r="Q40" s="24">
        <v>19208.314020081194</v>
      </c>
      <c r="R40" s="24">
        <v>18453.616280318431</v>
      </c>
      <c r="S40" s="24">
        <v>40639.603210671426</v>
      </c>
      <c r="T40" s="24">
        <v>39151.833583880558</v>
      </c>
      <c r="U40" s="24">
        <v>37819.935671447754</v>
      </c>
      <c r="V40" s="24">
        <v>38517.248116182105</v>
      </c>
      <c r="W40" s="24">
        <v>40396.050188669833</v>
      </c>
      <c r="X40" s="24">
        <v>48198.852923955128</v>
      </c>
      <c r="Y40" s="24">
        <v>52231.02056218186</v>
      </c>
      <c r="Z40" s="24">
        <v>50178.8552862754</v>
      </c>
      <c r="AA40" s="24">
        <v>50783.135870944941</v>
      </c>
      <c r="AB40" s="24">
        <v>58122.10502121305</v>
      </c>
      <c r="AC40" s="24">
        <v>56144.861473267891</v>
      </c>
      <c r="AD40" s="24">
        <v>53938.920752679114</v>
      </c>
      <c r="AE40" s="24">
        <v>56573.518942807277</v>
      </c>
    </row>
    <row r="41" spans="1:31" x14ac:dyDescent="0.35">
      <c r="A41" s="28" t="s">
        <v>131</v>
      </c>
      <c r="B41" s="28" t="s">
        <v>68</v>
      </c>
      <c r="C41" s="24">
        <v>2.8810404797244228E-4</v>
      </c>
      <c r="D41" s="24">
        <v>4.24230476642806E-4</v>
      </c>
      <c r="E41" s="24">
        <v>4.6612466970250249E-4</v>
      </c>
      <c r="F41" s="24">
        <v>5.1816772593354531E-4</v>
      </c>
      <c r="G41" s="24">
        <v>4.9919819512862557E-4</v>
      </c>
      <c r="H41" s="24">
        <v>5.1437521721229033E-4</v>
      </c>
      <c r="I41" s="24">
        <v>5.489543894546488E-4</v>
      </c>
      <c r="J41" s="24">
        <v>7.2885539579914892E-4</v>
      </c>
      <c r="K41" s="24">
        <v>1.0573036224212401E-3</v>
      </c>
      <c r="L41" s="24">
        <v>1.0185969399478401E-3</v>
      </c>
      <c r="M41" s="24">
        <v>9.8394550695631976E-4</v>
      </c>
      <c r="N41" s="24">
        <v>9.4528612827624969E-4</v>
      </c>
      <c r="O41" s="24">
        <v>9.1068027879480254E-4</v>
      </c>
      <c r="P41" s="24">
        <v>8.7734131008364335E-4</v>
      </c>
      <c r="Q41" s="24">
        <v>8.4856435459764758E-4</v>
      </c>
      <c r="R41" s="24">
        <v>8.1522412336850522E-4</v>
      </c>
      <c r="S41" s="24">
        <v>9.4706892532845429E-4</v>
      </c>
      <c r="T41" s="24">
        <v>9.1239780967563525E-4</v>
      </c>
      <c r="U41" s="24">
        <v>8.8135914234446875E-4</v>
      </c>
      <c r="V41" s="24">
        <v>8.8920896917129763E-4</v>
      </c>
      <c r="W41" s="24">
        <v>9.4246723451688172E-4</v>
      </c>
      <c r="X41" s="24">
        <v>9029.0466176696464</v>
      </c>
      <c r="Y41" s="24">
        <v>9252.5929561045014</v>
      </c>
      <c r="Z41" s="24">
        <v>8889.0571129002801</v>
      </c>
      <c r="AA41" s="24">
        <v>12293.535441283339</v>
      </c>
      <c r="AB41" s="24">
        <v>23000.800001769734</v>
      </c>
      <c r="AC41" s="24">
        <v>22218.340670944028</v>
      </c>
      <c r="AD41" s="24">
        <v>21345.378459553045</v>
      </c>
      <c r="AE41" s="24">
        <v>26880.668627416631</v>
      </c>
    </row>
    <row r="42" spans="1:31" x14ac:dyDescent="0.35">
      <c r="A42" s="28" t="s">
        <v>131</v>
      </c>
      <c r="B42" s="28" t="s">
        <v>36</v>
      </c>
      <c r="C42" s="24">
        <v>1.6237771142303E-4</v>
      </c>
      <c r="D42" s="24">
        <v>1.5643324818321301E-4</v>
      </c>
      <c r="E42" s="24">
        <v>1.51111578733329E-4</v>
      </c>
      <c r="F42" s="24">
        <v>1.45174380276815E-4</v>
      </c>
      <c r="G42" s="24">
        <v>1.3985971141397698E-4</v>
      </c>
      <c r="H42" s="24">
        <v>1.34739606530458E-4</v>
      </c>
      <c r="I42" s="24">
        <v>1.8411826258925602E-4</v>
      </c>
      <c r="J42" s="24">
        <v>3.76913616675985E-4</v>
      </c>
      <c r="K42" s="24">
        <v>3.6528544566025102E-4</v>
      </c>
      <c r="L42" s="24">
        <v>3.5191276116594599E-4</v>
      </c>
      <c r="M42" s="24">
        <v>3.3994111567580099E-4</v>
      </c>
      <c r="N42" s="24">
        <v>3.5879566806622899E-4</v>
      </c>
      <c r="O42" s="24">
        <v>5.4541237396493302E-4</v>
      </c>
      <c r="P42" s="24">
        <v>5.25445447598239E-4</v>
      </c>
      <c r="Q42" s="24">
        <v>5.0757043049963902E-4</v>
      </c>
      <c r="R42" s="24">
        <v>4.8762790589765097E-4</v>
      </c>
      <c r="S42" s="24">
        <v>3317.7570370682797</v>
      </c>
      <c r="T42" s="24">
        <v>3196.2977273350898</v>
      </c>
      <c r="U42" s="24">
        <v>3087.5635548723499</v>
      </c>
      <c r="V42" s="24">
        <v>2966.2526857349299</v>
      </c>
      <c r="W42" s="24">
        <v>9246.9393667737604</v>
      </c>
      <c r="X42" s="24">
        <v>10621.748486667801</v>
      </c>
      <c r="Y42" s="24">
        <v>10260.409481854</v>
      </c>
      <c r="Z42" s="24">
        <v>13603.379480962001</v>
      </c>
      <c r="AA42" s="24">
        <v>13105.3752389243</v>
      </c>
      <c r="AB42" s="24">
        <v>12625.602381074599</v>
      </c>
      <c r="AC42" s="24">
        <v>12196.0946948373</v>
      </c>
      <c r="AD42" s="24">
        <v>11716.908154635301</v>
      </c>
      <c r="AE42" s="24">
        <v>13584.7478748174</v>
      </c>
    </row>
    <row r="43" spans="1:31" x14ac:dyDescent="0.35">
      <c r="A43" s="28" t="s">
        <v>131</v>
      </c>
      <c r="B43" s="28" t="s">
        <v>73</v>
      </c>
      <c r="C43" s="24">
        <v>0</v>
      </c>
      <c r="D43" s="24">
        <v>0</v>
      </c>
      <c r="E43" s="24">
        <v>1.5544991848981E-4</v>
      </c>
      <c r="F43" s="24">
        <v>1.8132684548891401E-4</v>
      </c>
      <c r="G43" s="24">
        <v>1.87392534467885E-4</v>
      </c>
      <c r="H43" s="24">
        <v>2.09063688176021E-4</v>
      </c>
      <c r="I43" s="24">
        <v>2.01951594964586E-4</v>
      </c>
      <c r="J43" s="24">
        <v>3.0064324699905301E-4</v>
      </c>
      <c r="K43" s="24">
        <v>2.89637039839075E-4</v>
      </c>
      <c r="L43" s="24">
        <v>2.79033757398868E-4</v>
      </c>
      <c r="M43" s="24">
        <v>2.6954136726133797E-4</v>
      </c>
      <c r="N43" s="24">
        <v>2.5895104319030896E-4</v>
      </c>
      <c r="O43" s="24">
        <v>3.0731699897529899E-4</v>
      </c>
      <c r="P43" s="24">
        <v>2.9606647334976996E-4</v>
      </c>
      <c r="Q43" s="24">
        <v>2.8599465086536304E-4</v>
      </c>
      <c r="R43" s="24">
        <v>2.7475787461087297E-4</v>
      </c>
      <c r="S43" s="24">
        <v>5.3297108429441395E-3</v>
      </c>
      <c r="T43" s="24">
        <v>5.1345961938517194E-3</v>
      </c>
      <c r="U43" s="24">
        <v>4.9599234563124997E-3</v>
      </c>
      <c r="V43" s="24">
        <v>4.7650472586306799E-3</v>
      </c>
      <c r="W43" s="24">
        <v>338.97821525338003</v>
      </c>
      <c r="X43" s="24">
        <v>2789.9996121076201</v>
      </c>
      <c r="Y43" s="24">
        <v>2695.0872077857898</v>
      </c>
      <c r="Z43" s="24">
        <v>2589.1967951158804</v>
      </c>
      <c r="AA43" s="24">
        <v>6211.76975866669</v>
      </c>
      <c r="AB43" s="24">
        <v>13250.2940922582</v>
      </c>
      <c r="AC43" s="24">
        <v>12799.5351513573</v>
      </c>
      <c r="AD43" s="24">
        <v>12296.6393376695</v>
      </c>
      <c r="AE43" s="24">
        <v>11846.473364301199</v>
      </c>
    </row>
    <row r="44" spans="1:31" x14ac:dyDescent="0.35">
      <c r="A44" s="28" t="s">
        <v>131</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c r="AB44" s="24">
        <v>0</v>
      </c>
      <c r="AC44" s="24">
        <v>0</v>
      </c>
      <c r="AD44" s="24">
        <v>0</v>
      </c>
      <c r="AE44" s="24">
        <v>0</v>
      </c>
    </row>
    <row r="45" spans="1:31" x14ac:dyDescent="0.35">
      <c r="A45" s="31" t="s">
        <v>138</v>
      </c>
      <c r="B45" s="31"/>
      <c r="C45" s="32">
        <v>5.687953840691728E-3</v>
      </c>
      <c r="D45" s="32">
        <v>5.7093008136633134E-3</v>
      </c>
      <c r="E45" s="32">
        <v>5.7371292379116397E-3</v>
      </c>
      <c r="F45" s="32">
        <v>-84901.282758290661</v>
      </c>
      <c r="G45" s="32">
        <v>-81793.075762693596</v>
      </c>
      <c r="H45" s="32">
        <v>-113335.63304293828</v>
      </c>
      <c r="I45" s="32">
        <v>4534.205265833576</v>
      </c>
      <c r="J45" s="32">
        <v>-96714.873626282351</v>
      </c>
      <c r="K45" s="32">
        <v>-97957.428951293608</v>
      </c>
      <c r="L45" s="32">
        <v>-94371.318950375324</v>
      </c>
      <c r="M45" s="32">
        <v>334946.98009430477</v>
      </c>
      <c r="N45" s="32">
        <v>92909.679978816624</v>
      </c>
      <c r="O45" s="32">
        <v>226701.91744124773</v>
      </c>
      <c r="P45" s="32">
        <v>-81284.218865036353</v>
      </c>
      <c r="Q45" s="32">
        <v>-32040.791637949744</v>
      </c>
      <c r="R45" s="32">
        <v>-13943.946224538757</v>
      </c>
      <c r="S45" s="32">
        <v>37091.070655881107</v>
      </c>
      <c r="T45" s="32">
        <v>35733.208771214253</v>
      </c>
      <c r="U45" s="32">
        <v>34517.608364042004</v>
      </c>
      <c r="V45" s="32">
        <v>35344.669827189027</v>
      </c>
      <c r="W45" s="32">
        <v>330707.74361711077</v>
      </c>
      <c r="X45" s="32">
        <v>54283.357752371914</v>
      </c>
      <c r="Y45" s="32">
        <v>61483.613304745173</v>
      </c>
      <c r="Z45" s="32">
        <v>59067.912371568673</v>
      </c>
      <c r="AA45" s="32">
        <v>63076.671527242499</v>
      </c>
      <c r="AB45" s="32">
        <v>83403.861101579489</v>
      </c>
      <c r="AC45" s="32">
        <v>80566.562862353152</v>
      </c>
      <c r="AD45" s="32">
        <v>80144.049664320191</v>
      </c>
      <c r="AE45" s="32">
        <v>88136.028088344086</v>
      </c>
    </row>
    <row r="47" spans="1:3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x14ac:dyDescent="0.35">
      <c r="A49" s="28" t="s">
        <v>132</v>
      </c>
      <c r="B49" s="28" t="s">
        <v>71</v>
      </c>
      <c r="C49" s="24">
        <v>0</v>
      </c>
      <c r="D49" s="24">
        <v>0</v>
      </c>
      <c r="E49" s="24">
        <v>0</v>
      </c>
      <c r="F49" s="24">
        <v>-305803.11805838277</v>
      </c>
      <c r="G49" s="24">
        <v>-294608.01389052282</v>
      </c>
      <c r="H49" s="24">
        <v>-303310.12741167226</v>
      </c>
      <c r="I49" s="24">
        <v>5225.5263200778363</v>
      </c>
      <c r="J49" s="24">
        <v>-81285.542639714753</v>
      </c>
      <c r="K49" s="24">
        <v>-260000.41154651373</v>
      </c>
      <c r="L49" s="24">
        <v>-214936.67877899879</v>
      </c>
      <c r="M49" s="24">
        <v>-170836.0075508446</v>
      </c>
      <c r="N49" s="24">
        <v>-128780.48154691633</v>
      </c>
      <c r="O49" s="24">
        <v>-124065.97466137957</v>
      </c>
      <c r="P49" s="24">
        <v>-119524.06050811705</v>
      </c>
      <c r="Q49" s="24">
        <v>-115457.99687574113</v>
      </c>
      <c r="R49" s="24">
        <v>-110921.63343761838</v>
      </c>
      <c r="S49" s="24">
        <v>117589.91630415426</v>
      </c>
      <c r="T49" s="24">
        <v>53279.162767593858</v>
      </c>
      <c r="U49" s="24">
        <v>-99446.666552702402</v>
      </c>
      <c r="V49" s="24">
        <v>-95539.390881894069</v>
      </c>
      <c r="W49" s="24">
        <v>-92041.802499382829</v>
      </c>
      <c r="X49" s="24">
        <v>-88672.256847525045</v>
      </c>
      <c r="Y49" s="24">
        <v>-85655.734172210374</v>
      </c>
      <c r="Z49" s="24">
        <v>-82290.306473143821</v>
      </c>
      <c r="AA49" s="24">
        <v>-79277.751994231992</v>
      </c>
      <c r="AB49" s="24">
        <v>-76375.483706700325</v>
      </c>
      <c r="AC49" s="24">
        <v>-73777.28046576117</v>
      </c>
      <c r="AD49" s="24">
        <v>0</v>
      </c>
      <c r="AE49" s="24">
        <v>0</v>
      </c>
    </row>
    <row r="50" spans="1:31" x14ac:dyDescent="0.35">
      <c r="A50" s="28" t="s">
        <v>132</v>
      </c>
      <c r="B50" s="28" t="s">
        <v>20</v>
      </c>
      <c r="C50" s="24">
        <v>1.8197350160342798E-5</v>
      </c>
      <c r="D50" s="24">
        <v>1.7531165878385401E-5</v>
      </c>
      <c r="E50" s="24">
        <v>1.6934776869275199E-5</v>
      </c>
      <c r="F50" s="24">
        <v>1.9066386033699202E-5</v>
      </c>
      <c r="G50" s="24">
        <v>1.8368387337325097E-5</v>
      </c>
      <c r="H50" s="24">
        <v>1.7695941578947697E-5</v>
      </c>
      <c r="I50" s="24">
        <v>1.7093947100271799E-5</v>
      </c>
      <c r="J50" s="24">
        <v>1.64223231440522E-5</v>
      </c>
      <c r="K50" s="24">
        <v>1.5821120581294701E-5</v>
      </c>
      <c r="L50" s="24">
        <v>1.524192736023E-5</v>
      </c>
      <c r="M50" s="24">
        <v>1.47234154701279E-5</v>
      </c>
      <c r="N50" s="24">
        <v>1.5183169151080401E-5</v>
      </c>
      <c r="O50" s="24">
        <v>1.46273306059282E-5</v>
      </c>
      <c r="P50" s="24">
        <v>1.50314011499356E-5</v>
      </c>
      <c r="Q50" s="24">
        <v>1.4520051106274299E-5</v>
      </c>
      <c r="R50" s="24">
        <v>1.39495559414476E-5</v>
      </c>
      <c r="S50" s="24">
        <v>1.82294996520407E-5</v>
      </c>
      <c r="T50" s="24">
        <v>1.7562138413776299E-5</v>
      </c>
      <c r="U50" s="24">
        <v>2.0817348976961197E-5</v>
      </c>
      <c r="V50" s="24">
        <v>2.2696317344910398E-5</v>
      </c>
      <c r="W50" s="24">
        <v>2.3036120804485397E-5</v>
      </c>
      <c r="X50" s="24">
        <v>2.2192794635455398E-5</v>
      </c>
      <c r="Y50" s="24">
        <v>2.42657818049802E-5</v>
      </c>
      <c r="Z50" s="24">
        <v>2.3312375299096901E-5</v>
      </c>
      <c r="AA50" s="24">
        <v>2.2458935767379001E-5</v>
      </c>
      <c r="AB50" s="24">
        <v>2.3551119167850703E-5</v>
      </c>
      <c r="AC50" s="24">
        <v>2.75394246435634E-5</v>
      </c>
      <c r="AD50" s="24">
        <v>3.6041656610961101E-5</v>
      </c>
      <c r="AE50" s="24">
        <v>3.4722212575518302E-5</v>
      </c>
    </row>
    <row r="51" spans="1:31" x14ac:dyDescent="0.35">
      <c r="A51" s="28" t="s">
        <v>132</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c r="AB51" s="24">
        <v>0</v>
      </c>
      <c r="AC51" s="24">
        <v>0</v>
      </c>
      <c r="AD51" s="24">
        <v>0</v>
      </c>
      <c r="AE51" s="24">
        <v>0</v>
      </c>
    </row>
    <row r="52" spans="1:31" x14ac:dyDescent="0.35">
      <c r="A52" s="28" t="s">
        <v>132</v>
      </c>
      <c r="B52" s="28" t="s">
        <v>66</v>
      </c>
      <c r="C52" s="24">
        <v>1.0109865349517219E-4</v>
      </c>
      <c r="D52" s="24">
        <v>9.7397546834471804E-5</v>
      </c>
      <c r="E52" s="24">
        <v>9.4084200371987898E-5</v>
      </c>
      <c r="F52" s="24">
        <v>9.0387616867842899E-5</v>
      </c>
      <c r="G52" s="24">
        <v>8.7078629069599006E-5</v>
      </c>
      <c r="H52" s="24">
        <v>8.3890779549233906E-5</v>
      </c>
      <c r="I52" s="24">
        <v>8.1036916934738493E-5</v>
      </c>
      <c r="J52" s="24">
        <v>7.7852963314647804E-5</v>
      </c>
      <c r="K52" s="24">
        <v>7.5002854919357812E-5</v>
      </c>
      <c r="L52" s="24">
        <v>7.3163933651921703E-5</v>
      </c>
      <c r="M52" s="24">
        <v>7.3203656888782596E-5</v>
      </c>
      <c r="N52" s="24">
        <v>7.3574885561027202E-5</v>
      </c>
      <c r="O52" s="24">
        <v>7.3900722383623304E-5</v>
      </c>
      <c r="P52" s="24">
        <v>7.3940891866255802E-5</v>
      </c>
      <c r="Q52" s="24">
        <v>7.4282017389401989E-5</v>
      </c>
      <c r="R52" s="24">
        <v>7.9235604779159E-5</v>
      </c>
      <c r="S52" s="24">
        <v>7.6334879453210294E-5</v>
      </c>
      <c r="T52" s="24">
        <v>7.5613043344940399E-5</v>
      </c>
      <c r="U52" s="24">
        <v>1.2947426138812461E-4</v>
      </c>
      <c r="V52" s="24">
        <v>1.2438719664222269E-4</v>
      </c>
      <c r="W52" s="24">
        <v>1.6962995573964991E-4</v>
      </c>
      <c r="X52" s="24">
        <v>1.634199960879878E-4</v>
      </c>
      <c r="Y52" s="24">
        <v>1.5842511941908998E-4</v>
      </c>
      <c r="Z52" s="24">
        <v>2.6462367360925509E-4</v>
      </c>
      <c r="AA52" s="24">
        <v>2.5493610204312161E-4</v>
      </c>
      <c r="AB52" s="24">
        <v>2.4560318144819181E-4</v>
      </c>
      <c r="AC52" s="24">
        <v>2.3724805897463357E-4</v>
      </c>
      <c r="AD52" s="24">
        <v>2.7833100156503097E-4</v>
      </c>
      <c r="AE52" s="24">
        <v>2.6814162032049306E-4</v>
      </c>
    </row>
    <row r="53" spans="1:31" x14ac:dyDescent="0.35">
      <c r="A53" s="28" t="s">
        <v>132</v>
      </c>
      <c r="B53" s="28" t="s">
        <v>65</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c r="AB53" s="24">
        <v>0</v>
      </c>
      <c r="AC53" s="24">
        <v>0</v>
      </c>
      <c r="AD53" s="24">
        <v>0</v>
      </c>
      <c r="AE53" s="24">
        <v>0</v>
      </c>
    </row>
    <row r="54" spans="1:31" x14ac:dyDescent="0.35">
      <c r="A54" s="28" t="s">
        <v>132</v>
      </c>
      <c r="B54" s="28" t="s">
        <v>69</v>
      </c>
      <c r="C54" s="24">
        <v>1.1605628786488613E-3</v>
      </c>
      <c r="D54" s="24">
        <v>1.1501291162522818E-3</v>
      </c>
      <c r="E54" s="24">
        <v>1.1460267853779535E-3</v>
      </c>
      <c r="F54" s="24">
        <v>1.3852857931051291E-3</v>
      </c>
      <c r="G54" s="24">
        <v>1.3345720565855841E-3</v>
      </c>
      <c r="H54" s="24">
        <v>1.285714892251052E-3</v>
      </c>
      <c r="I54" s="24">
        <v>1.241976430365121E-3</v>
      </c>
      <c r="J54" s="24">
        <v>1.215374598552703E-3</v>
      </c>
      <c r="K54" s="24">
        <v>1.1831529305132229E-3</v>
      </c>
      <c r="L54" s="24">
        <v>1.145637824658577E-3</v>
      </c>
      <c r="M54" s="24">
        <v>1.1175735004589459E-3</v>
      </c>
      <c r="N54" s="24">
        <v>1.1104573273495587E-3</v>
      </c>
      <c r="O54" s="24">
        <v>1.0713060420843642E-3</v>
      </c>
      <c r="P54" s="24">
        <v>1.1607673060402639E-3</v>
      </c>
      <c r="Q54" s="24">
        <v>1.1343875017994661E-3</v>
      </c>
      <c r="R54" s="24">
        <v>1.2864344403116141E-3</v>
      </c>
      <c r="S54" s="24">
        <v>2.1416424946620553E-3</v>
      </c>
      <c r="T54" s="24">
        <v>3.3643429608023593E-3</v>
      </c>
      <c r="U54" s="24">
        <v>3.8663568349015711E-3</v>
      </c>
      <c r="V54" s="24">
        <v>3326.2938709840414</v>
      </c>
      <c r="W54" s="24">
        <v>3204.5220422317684</v>
      </c>
      <c r="X54" s="24">
        <v>4534.3054776330346</v>
      </c>
      <c r="Y54" s="24">
        <v>9887.9061204883637</v>
      </c>
      <c r="Z54" s="24">
        <v>9499.4086840323325</v>
      </c>
      <c r="AA54" s="24">
        <v>22520.750707763673</v>
      </c>
      <c r="AB54" s="24">
        <v>21698.42570222474</v>
      </c>
      <c r="AC54" s="24">
        <v>42497.588222846665</v>
      </c>
      <c r="AD54" s="24">
        <v>52599.157662636841</v>
      </c>
      <c r="AE54" s="24">
        <v>54059.818069804584</v>
      </c>
    </row>
    <row r="55" spans="1:31" x14ac:dyDescent="0.35">
      <c r="A55" s="28" t="s">
        <v>132</v>
      </c>
      <c r="B55" s="28" t="s">
        <v>68</v>
      </c>
      <c r="C55" s="24">
        <v>7.7383527704377294E-5</v>
      </c>
      <c r="D55" s="24">
        <v>8.8712902226402096E-5</v>
      </c>
      <c r="E55" s="24">
        <v>9.1894906425974099E-5</v>
      </c>
      <c r="F55" s="24">
        <v>1.7038244082343516E-4</v>
      </c>
      <c r="G55" s="24">
        <v>1.6414493354913591E-4</v>
      </c>
      <c r="H55" s="24">
        <v>1.5813577431826709E-4</v>
      </c>
      <c r="I55" s="24">
        <v>1.6033478300467253E-4</v>
      </c>
      <c r="J55" s="24">
        <v>1.6233879603715971E-4</v>
      </c>
      <c r="K55" s="24">
        <v>1.7224968084286551E-4</v>
      </c>
      <c r="L55" s="24">
        <v>1.8783412648811949E-4</v>
      </c>
      <c r="M55" s="24">
        <v>1.8862796471669506E-4</v>
      </c>
      <c r="N55" s="24">
        <v>2.176836482048446E-4</v>
      </c>
      <c r="O55" s="24">
        <v>2.2251329915178058E-4</v>
      </c>
      <c r="P55" s="24">
        <v>2.2067923411249379E-4</v>
      </c>
      <c r="Q55" s="24">
        <v>2.1721916863389802E-4</v>
      </c>
      <c r="R55" s="24">
        <v>2.3031414976775022E-4</v>
      </c>
      <c r="S55" s="24">
        <v>3.1952313429368798E-4</v>
      </c>
      <c r="T55" s="24">
        <v>3.6875436243688096E-4</v>
      </c>
      <c r="U55" s="24">
        <v>3.9811974324802004E-4</v>
      </c>
      <c r="V55" s="24">
        <v>4.9168509919481204E-4</v>
      </c>
      <c r="W55" s="24">
        <v>4.7368506721927399E-4</v>
      </c>
      <c r="X55" s="24">
        <v>6.8967271878877699E-4</v>
      </c>
      <c r="Y55" s="24">
        <v>9.4255998532061594E-4</v>
      </c>
      <c r="Z55" s="24">
        <v>9.0552665050321307E-4</v>
      </c>
      <c r="AA55" s="24">
        <v>9.7675174068380692E-4</v>
      </c>
      <c r="AB55" s="24">
        <v>1.5109996889480521E-3</v>
      </c>
      <c r="AC55" s="24">
        <v>2345.245389537572</v>
      </c>
      <c r="AD55" s="24">
        <v>6484.1364820265126</v>
      </c>
      <c r="AE55" s="24">
        <v>8758.9866170745718</v>
      </c>
    </row>
    <row r="56" spans="1:31" x14ac:dyDescent="0.35">
      <c r="A56" s="28" t="s">
        <v>132</v>
      </c>
      <c r="B56" s="28" t="s">
        <v>36</v>
      </c>
      <c r="C56" s="24">
        <v>1.5776476795192502E-4</v>
      </c>
      <c r="D56" s="24">
        <v>1.5198917932335301E-4</v>
      </c>
      <c r="E56" s="24">
        <v>1.4681869170827199E-4</v>
      </c>
      <c r="F56" s="24">
        <v>1.4105016147978398E-4</v>
      </c>
      <c r="G56" s="24">
        <v>1.38225864656584E-4</v>
      </c>
      <c r="H56" s="24">
        <v>1.4254501028841901E-4</v>
      </c>
      <c r="I56" s="24">
        <v>1.5350417841940601E-4</v>
      </c>
      <c r="J56" s="24">
        <v>1.6575817701423702E-4</v>
      </c>
      <c r="K56" s="24">
        <v>2.5105075285396098E-4</v>
      </c>
      <c r="L56" s="24">
        <v>2.4733986208757701E-4</v>
      </c>
      <c r="M56" s="24">
        <v>2.4059810209550299E-4</v>
      </c>
      <c r="N56" s="24">
        <v>2.8075012625067703E-4</v>
      </c>
      <c r="O56" s="24">
        <v>2.7047218360420601E-4</v>
      </c>
      <c r="P56" s="24">
        <v>3.00994906936884E-4</v>
      </c>
      <c r="Q56" s="24">
        <v>2.9852221725309801E-4</v>
      </c>
      <c r="R56" s="24">
        <v>3.5162592061847495E-4</v>
      </c>
      <c r="S56" s="24">
        <v>4.2811559492358497E-4</v>
      </c>
      <c r="T56" s="24">
        <v>5.2034304409051405E-4</v>
      </c>
      <c r="U56" s="24">
        <v>6.7755787545597905E-3</v>
      </c>
      <c r="V56" s="24">
        <v>6.5106577522312196E-3</v>
      </c>
      <c r="W56" s="24">
        <v>3744.7282841872297</v>
      </c>
      <c r="X56" s="24">
        <v>3607.6380429627998</v>
      </c>
      <c r="Y56" s="24">
        <v>3572.96915188086</v>
      </c>
      <c r="Z56" s="24">
        <v>6365.2789403076604</v>
      </c>
      <c r="AA56" s="24">
        <v>6132.2533224352892</v>
      </c>
      <c r="AB56" s="24">
        <v>5907.7585064103605</v>
      </c>
      <c r="AC56" s="24">
        <v>5706.7837256206094</v>
      </c>
      <c r="AD56" s="24">
        <v>10202.683361900401</v>
      </c>
      <c r="AE56" s="24">
        <v>9829.1747358570301</v>
      </c>
    </row>
    <row r="57" spans="1:31" x14ac:dyDescent="0.35">
      <c r="A57" s="28" t="s">
        <v>132</v>
      </c>
      <c r="B57" s="28" t="s">
        <v>73</v>
      </c>
      <c r="C57" s="24">
        <v>0</v>
      </c>
      <c r="D57" s="24">
        <v>0</v>
      </c>
      <c r="E57" s="24">
        <v>1.5660089318705699E-4</v>
      </c>
      <c r="F57" s="24">
        <v>1.8594819773305E-4</v>
      </c>
      <c r="G57" s="24">
        <v>2.1264657359616602E-4</v>
      </c>
      <c r="H57" s="24">
        <v>2.2111563219011398E-4</v>
      </c>
      <c r="I57" s="24">
        <v>2.1359354645460697E-4</v>
      </c>
      <c r="J57" s="24">
        <v>2.0520142134439502E-4</v>
      </c>
      <c r="K57" s="24">
        <v>1.97689230814981E-4</v>
      </c>
      <c r="L57" s="24">
        <v>1.9045205303245999E-4</v>
      </c>
      <c r="M57" s="24">
        <v>1.8397310508462E-4</v>
      </c>
      <c r="N57" s="24">
        <v>1.9854831750707998E-4</v>
      </c>
      <c r="O57" s="24">
        <v>1.91279689538346E-4</v>
      </c>
      <c r="P57" s="24">
        <v>2.05829489552049E-4</v>
      </c>
      <c r="Q57" s="24">
        <v>1.9974638526445401E-4</v>
      </c>
      <c r="R57" s="24">
        <v>2.1058181572750301E-4</v>
      </c>
      <c r="S57" s="24">
        <v>5.263853914360061E-4</v>
      </c>
      <c r="T57" s="24">
        <v>5.0957483298438302E-4</v>
      </c>
      <c r="U57" s="24">
        <v>1002.7927689401699</v>
      </c>
      <c r="V57" s="24">
        <v>963.39288092642607</v>
      </c>
      <c r="W57" s="24">
        <v>928.12418911401994</v>
      </c>
      <c r="X57" s="24">
        <v>894.14661869612098</v>
      </c>
      <c r="Y57" s="24">
        <v>863.72883475507706</v>
      </c>
      <c r="Z57" s="24">
        <v>829.79279037427602</v>
      </c>
      <c r="AA57" s="24">
        <v>1449.68283983423</v>
      </c>
      <c r="AB57" s="24">
        <v>1396.61160071362</v>
      </c>
      <c r="AC57" s="24">
        <v>3293.9827487055099</v>
      </c>
      <c r="AD57" s="24">
        <v>5175.0876836179195</v>
      </c>
      <c r="AE57" s="24">
        <v>4985.6336124372292</v>
      </c>
    </row>
    <row r="58" spans="1:31" x14ac:dyDescent="0.35">
      <c r="A58" s="28" t="s">
        <v>132</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c r="AB58" s="24">
        <v>0</v>
      </c>
      <c r="AC58" s="24">
        <v>0</v>
      </c>
      <c r="AD58" s="24">
        <v>0</v>
      </c>
      <c r="AE58" s="24">
        <v>0</v>
      </c>
    </row>
    <row r="59" spans="1:31" x14ac:dyDescent="0.35">
      <c r="A59" s="31" t="s">
        <v>138</v>
      </c>
      <c r="B59" s="31"/>
      <c r="C59" s="32">
        <v>1.3572424100087536E-3</v>
      </c>
      <c r="D59" s="32">
        <v>1.3537707311915411E-3</v>
      </c>
      <c r="E59" s="32">
        <v>1.3489406690451906E-3</v>
      </c>
      <c r="F59" s="32">
        <v>-305803.11639326054</v>
      </c>
      <c r="G59" s="32">
        <v>-294608.01228635892</v>
      </c>
      <c r="H59" s="32">
        <v>-303310.12586623483</v>
      </c>
      <c r="I59" s="32">
        <v>5225.5278205199138</v>
      </c>
      <c r="J59" s="32">
        <v>-81285.541167726085</v>
      </c>
      <c r="K59" s="32">
        <v>-260000.41010028715</v>
      </c>
      <c r="L59" s="32">
        <v>-214936.67735712096</v>
      </c>
      <c r="M59" s="32">
        <v>-170836.00615671606</v>
      </c>
      <c r="N59" s="32">
        <v>-128780.48013001731</v>
      </c>
      <c r="O59" s="32">
        <v>-124065.97327903217</v>
      </c>
      <c r="P59" s="32">
        <v>-119524.05903769823</v>
      </c>
      <c r="Q59" s="32">
        <v>-115457.99543533238</v>
      </c>
      <c r="R59" s="32">
        <v>-110921.63182768463</v>
      </c>
      <c r="S59" s="32">
        <v>117589.91885988429</v>
      </c>
      <c r="T59" s="32">
        <v>53279.166593866372</v>
      </c>
      <c r="U59" s="32">
        <v>-99446.662137934225</v>
      </c>
      <c r="V59" s="32">
        <v>-92213.096372141415</v>
      </c>
      <c r="W59" s="32">
        <v>-88837.279790799919</v>
      </c>
      <c r="X59" s="32">
        <v>-84137.950494606499</v>
      </c>
      <c r="Y59" s="32">
        <v>-75767.826926471127</v>
      </c>
      <c r="Z59" s="32">
        <v>-72790.896595648795</v>
      </c>
      <c r="AA59" s="32">
        <v>-56757.000032321543</v>
      </c>
      <c r="AB59" s="32">
        <v>-54677.05622432159</v>
      </c>
      <c r="AC59" s="32">
        <v>-28934.446588589453</v>
      </c>
      <c r="AD59" s="32">
        <v>59083.294459036013</v>
      </c>
      <c r="AE59" s="32">
        <v>62818.804989742988</v>
      </c>
    </row>
    <row r="61" spans="1:3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x14ac:dyDescent="0.35">
      <c r="A64" s="28" t="s">
        <v>133</v>
      </c>
      <c r="B64" s="28" t="s">
        <v>20</v>
      </c>
      <c r="C64" s="24">
        <v>1.7718406014183E-5</v>
      </c>
      <c r="D64" s="24">
        <v>1.7069755332408902E-5</v>
      </c>
      <c r="E64" s="24">
        <v>2.10391136595851E-5</v>
      </c>
      <c r="F64" s="24">
        <v>2.0212483468879801E-5</v>
      </c>
      <c r="G64" s="24">
        <v>1.9472527449588799E-5</v>
      </c>
      <c r="H64" s="24">
        <v>1.8759660378141799E-5</v>
      </c>
      <c r="I64" s="24">
        <v>1.8121479475526701E-5</v>
      </c>
      <c r="J64" s="24">
        <v>1.7409483605496701E-5</v>
      </c>
      <c r="K64" s="24">
        <v>1.6772142221570802E-5</v>
      </c>
      <c r="L64" s="24">
        <v>1.6158133180456901E-5</v>
      </c>
      <c r="M64" s="24">
        <v>1.5608453079121401E-5</v>
      </c>
      <c r="N64" s="24">
        <v>1.6518593674213498E-5</v>
      </c>
      <c r="O64" s="24">
        <v>1.5913866756896499E-5</v>
      </c>
      <c r="P64" s="24">
        <v>1.6635397208643299E-5</v>
      </c>
      <c r="Q64" s="24">
        <v>1.60694811636843E-5</v>
      </c>
      <c r="R64" s="24">
        <v>1.6448825438870903E-5</v>
      </c>
      <c r="S64" s="24">
        <v>2.07822594951634E-5</v>
      </c>
      <c r="T64" s="24">
        <v>2.2075718263079298E-5</v>
      </c>
      <c r="U64" s="24">
        <v>2.6349387910428799E-5</v>
      </c>
      <c r="V64" s="24">
        <v>2.6599346296696899E-5</v>
      </c>
      <c r="W64" s="24">
        <v>2.8130473949041698E-5</v>
      </c>
      <c r="X64" s="24">
        <v>2.7100649308435298E-5</v>
      </c>
      <c r="Y64" s="24">
        <v>3.3441067350517301E-5</v>
      </c>
      <c r="Z64" s="24">
        <v>3.21271623862388E-5</v>
      </c>
      <c r="AA64" s="24">
        <v>3.15416821911071E-5</v>
      </c>
      <c r="AB64" s="24">
        <v>3.2725876755059798E-5</v>
      </c>
      <c r="AC64" s="24">
        <v>3.2990791166640794E-5</v>
      </c>
      <c r="AD64" s="24">
        <v>4.04511067510538E-5</v>
      </c>
      <c r="AE64" s="24">
        <v>3.8970237763652497E-5</v>
      </c>
    </row>
    <row r="65" spans="1:31" x14ac:dyDescent="0.35">
      <c r="A65" s="28" t="s">
        <v>133</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x14ac:dyDescent="0.35">
      <c r="A66" s="28" t="s">
        <v>133</v>
      </c>
      <c r="B66" s="28" t="s">
        <v>66</v>
      </c>
      <c r="C66" s="24">
        <v>1.016384830213186E-4</v>
      </c>
      <c r="D66" s="24">
        <v>9.79176138159572E-5</v>
      </c>
      <c r="E66" s="24">
        <v>9.4586575305271404E-5</v>
      </c>
      <c r="F66" s="24">
        <v>9.08702534084532E-5</v>
      </c>
      <c r="G66" s="24">
        <v>8.7543596835667014E-5</v>
      </c>
      <c r="H66" s="24">
        <v>8.4338725374489496E-5</v>
      </c>
      <c r="I66" s="24">
        <v>8.14696241860902E-5</v>
      </c>
      <c r="J66" s="24">
        <v>7.8268669427857795E-5</v>
      </c>
      <c r="K66" s="24">
        <v>7.5403342504809992E-5</v>
      </c>
      <c r="L66" s="24">
        <v>7.3568982178391811E-5</v>
      </c>
      <c r="M66" s="24">
        <v>7.3507663079670299E-5</v>
      </c>
      <c r="N66" s="24">
        <v>7.4088918860146214E-5</v>
      </c>
      <c r="O66" s="24">
        <v>7.42508222119754E-5</v>
      </c>
      <c r="P66" s="24">
        <v>7.4558669059786604E-5</v>
      </c>
      <c r="Q66" s="24">
        <v>7.5889670139535706E-5</v>
      </c>
      <c r="R66" s="24">
        <v>8.7631177176495496E-5</v>
      </c>
      <c r="S66" s="24">
        <v>8.4423099498701001E-5</v>
      </c>
      <c r="T66" s="24">
        <v>8.1332465894104803E-5</v>
      </c>
      <c r="U66" s="24">
        <v>1.4711131019954859E-4</v>
      </c>
      <c r="V66" s="24">
        <v>1.413312829430409E-4</v>
      </c>
      <c r="W66" s="24">
        <v>1.9862737013423199E-4</v>
      </c>
      <c r="X66" s="24">
        <v>1.9135584813877529E-4</v>
      </c>
      <c r="Y66" s="24">
        <v>2.1338573076191069E-4</v>
      </c>
      <c r="Z66" s="24">
        <v>84.015315659683381</v>
      </c>
      <c r="AA66" s="24">
        <v>80.939610557401792</v>
      </c>
      <c r="AB66" s="24">
        <v>77.976503518960413</v>
      </c>
      <c r="AC66" s="24">
        <v>75.323837404787128</v>
      </c>
      <c r="AD66" s="24">
        <v>372.25004214196275</v>
      </c>
      <c r="AE66" s="24">
        <v>358.62239169572354</v>
      </c>
    </row>
    <row r="67" spans="1:3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x14ac:dyDescent="0.35">
      <c r="A68" s="28" t="s">
        <v>133</v>
      </c>
      <c r="B68" s="28" t="s">
        <v>69</v>
      </c>
      <c r="C68" s="24">
        <v>1.921229948306817E-3</v>
      </c>
      <c r="D68" s="24">
        <v>1.891796544887621E-3</v>
      </c>
      <c r="E68" s="24">
        <v>2.3823625148937291E-3</v>
      </c>
      <c r="F68" s="24">
        <v>2.3750225396992732E-3</v>
      </c>
      <c r="G68" s="24">
        <v>2.2880756671436056E-3</v>
      </c>
      <c r="H68" s="24">
        <v>2.2043118206522576E-3</v>
      </c>
      <c r="I68" s="24">
        <v>2.1293238049316771E-3</v>
      </c>
      <c r="J68" s="24">
        <v>2.1198978886622991E-3</v>
      </c>
      <c r="K68" s="24">
        <v>2.0422908392656669E-3</v>
      </c>
      <c r="L68" s="24">
        <v>1.9675248956356225E-3</v>
      </c>
      <c r="M68" s="24">
        <v>1.9005920840332673E-3</v>
      </c>
      <c r="N68" s="24">
        <v>1.8807954008567699E-3</v>
      </c>
      <c r="O68" s="24">
        <v>1.8119416214554668E-3</v>
      </c>
      <c r="P68" s="24">
        <v>1.9814025192719329E-3</v>
      </c>
      <c r="Q68" s="24">
        <v>1.973073883999827E-3</v>
      </c>
      <c r="R68" s="24">
        <v>2.8045330213414309E-3</v>
      </c>
      <c r="S68" s="24">
        <v>8541.1954585287622</v>
      </c>
      <c r="T68" s="24">
        <v>18176.5224259141</v>
      </c>
      <c r="U68" s="24">
        <v>24147.236144350489</v>
      </c>
      <c r="V68" s="24">
        <v>24939.497893703508</v>
      </c>
      <c r="W68" s="24">
        <v>24026.491332085538</v>
      </c>
      <c r="X68" s="24">
        <v>24231.500534828065</v>
      </c>
      <c r="Y68" s="24">
        <v>23407.175575573488</v>
      </c>
      <c r="Z68" s="24">
        <v>22487.511469128825</v>
      </c>
      <c r="AA68" s="24">
        <v>21664.2693689103</v>
      </c>
      <c r="AB68" s="24">
        <v>24930.615088164275</v>
      </c>
      <c r="AC68" s="24">
        <v>24082.506232688334</v>
      </c>
      <c r="AD68" s="24">
        <v>23136.301232977799</v>
      </c>
      <c r="AE68" s="24">
        <v>23937.699996769334</v>
      </c>
    </row>
    <row r="69" spans="1:31" x14ac:dyDescent="0.35">
      <c r="A69" s="28" t="s">
        <v>133</v>
      </c>
      <c r="B69" s="28" t="s">
        <v>68</v>
      </c>
      <c r="C69" s="24">
        <v>2.5751406901327944E-4</v>
      </c>
      <c r="D69" s="24">
        <v>3.6565575779562887E-4</v>
      </c>
      <c r="E69" s="24">
        <v>4.3420926716671515E-4</v>
      </c>
      <c r="F69" s="24">
        <v>4.7368017454653031E-4</v>
      </c>
      <c r="G69" s="24">
        <v>4.5633928237392025E-4</v>
      </c>
      <c r="H69" s="24">
        <v>4.3963322053093041E-4</v>
      </c>
      <c r="I69" s="24">
        <v>4.4756452563730214E-4</v>
      </c>
      <c r="J69" s="24">
        <v>4.6194582386890957E-4</v>
      </c>
      <c r="K69" s="24">
        <v>4.8825851216258766E-4</v>
      </c>
      <c r="L69" s="24">
        <v>5.29272134912429E-4</v>
      </c>
      <c r="M69" s="24">
        <v>5.2292735905231529E-4</v>
      </c>
      <c r="N69" s="24">
        <v>6.0411799775328553E-4</v>
      </c>
      <c r="O69" s="24">
        <v>6.1080879238859334E-4</v>
      </c>
      <c r="P69" s="24">
        <v>6.2660614534285162E-4</v>
      </c>
      <c r="Q69" s="24">
        <v>6.0629949320375695E-4</v>
      </c>
      <c r="R69" s="24">
        <v>6.6069941135724281E-4</v>
      </c>
      <c r="S69" s="24">
        <v>1.3422093622524297E-3</v>
      </c>
      <c r="T69" s="24">
        <v>1.3577254535967621E-3</v>
      </c>
      <c r="U69" s="24">
        <v>1.4352014548268651E-3</v>
      </c>
      <c r="V69" s="24">
        <v>3.0601935643318665E-3</v>
      </c>
      <c r="W69" s="24">
        <v>2.94816336024491E-3</v>
      </c>
      <c r="X69" s="24">
        <v>593.72837912998159</v>
      </c>
      <c r="Y69" s="24">
        <v>3207.8811725683622</v>
      </c>
      <c r="Z69" s="24">
        <v>3081.8430006023036</v>
      </c>
      <c r="AA69" s="24">
        <v>3567.1030494631</v>
      </c>
      <c r="AB69" s="24">
        <v>3436.5154752398144</v>
      </c>
      <c r="AC69" s="24">
        <v>6263.6144251088208</v>
      </c>
      <c r="AD69" s="24">
        <v>7316.1087264283133</v>
      </c>
      <c r="AE69" s="24">
        <v>7048.2745050190642</v>
      </c>
    </row>
    <row r="70" spans="1:31" x14ac:dyDescent="0.35">
      <c r="A70" s="28" t="s">
        <v>133</v>
      </c>
      <c r="B70" s="28" t="s">
        <v>36</v>
      </c>
      <c r="C70" s="24">
        <v>1.6893671902153002E-4</v>
      </c>
      <c r="D70" s="24">
        <v>1.6275213797725999E-4</v>
      </c>
      <c r="E70" s="24">
        <v>1.57215507557347E-4</v>
      </c>
      <c r="F70" s="24">
        <v>1.51038484746562E-4</v>
      </c>
      <c r="G70" s="24">
        <v>1.4550913769206E-4</v>
      </c>
      <c r="H70" s="24">
        <v>1.4233935790471301E-4</v>
      </c>
      <c r="I70" s="24">
        <v>1.5399079851810901E-4</v>
      </c>
      <c r="J70" s="24">
        <v>1.67241047220476E-4</v>
      </c>
      <c r="K70" s="24">
        <v>2.68772816593365E-4</v>
      </c>
      <c r="L70" s="24">
        <v>2.5893334962404102E-4</v>
      </c>
      <c r="M70" s="24">
        <v>2.5012475099009401E-4</v>
      </c>
      <c r="N70" s="24">
        <v>2.9313823642974603E-4</v>
      </c>
      <c r="O70" s="24">
        <v>2.82406779166491E-4</v>
      </c>
      <c r="P70" s="24">
        <v>3.1602086269550002E-4</v>
      </c>
      <c r="Q70" s="24">
        <v>3.2523855168674597E-4</v>
      </c>
      <c r="R70" s="24">
        <v>7.0903737936483906E-4</v>
      </c>
      <c r="S70" s="24">
        <v>8.7095918519509692E-4</v>
      </c>
      <c r="T70" s="24">
        <v>8.4020820844430994E-4</v>
      </c>
      <c r="U70" s="24">
        <v>1921.33923773321</v>
      </c>
      <c r="V70" s="24">
        <v>1845.84950843823</v>
      </c>
      <c r="W70" s="24">
        <v>5096.2527101471605</v>
      </c>
      <c r="X70" s="24">
        <v>4909.6846976361094</v>
      </c>
      <c r="Y70" s="24">
        <v>4820.3121766118902</v>
      </c>
      <c r="Z70" s="24">
        <v>6828.61999492428</v>
      </c>
      <c r="AA70" s="24">
        <v>6578.6319874399605</v>
      </c>
      <c r="AB70" s="24">
        <v>6337.7957571721199</v>
      </c>
      <c r="AC70" s="24">
        <v>6122.1916291989601</v>
      </c>
      <c r="AD70" s="24">
        <v>5881.6497277524604</v>
      </c>
      <c r="AE70" s="24">
        <v>5666.3292263971207</v>
      </c>
    </row>
    <row r="71" spans="1:31" x14ac:dyDescent="0.35">
      <c r="A71" s="28" t="s">
        <v>133</v>
      </c>
      <c r="B71" s="28" t="s">
        <v>73</v>
      </c>
      <c r="C71" s="24">
        <v>0</v>
      </c>
      <c r="D71" s="24">
        <v>0</v>
      </c>
      <c r="E71" s="24">
        <v>1.3608690969612699E-4</v>
      </c>
      <c r="F71" s="24">
        <v>1.3074003292485301E-4</v>
      </c>
      <c r="G71" s="24">
        <v>1.2595378909321399E-4</v>
      </c>
      <c r="H71" s="24">
        <v>1.21342764201813E-4</v>
      </c>
      <c r="I71" s="24">
        <v>1.1721483047469999E-4</v>
      </c>
      <c r="J71" s="24">
        <v>1.16050521324953E-4</v>
      </c>
      <c r="K71" s="24">
        <v>1.1180204379726701E-4</v>
      </c>
      <c r="L71" s="24">
        <v>1.10715023252916E-4</v>
      </c>
      <c r="M71" s="24">
        <v>1.09170001581091E-4</v>
      </c>
      <c r="N71" s="24">
        <v>1.2220069848522001E-4</v>
      </c>
      <c r="O71" s="24">
        <v>1.17727069970203E-4</v>
      </c>
      <c r="P71" s="24">
        <v>1.2114594261278799E-4</v>
      </c>
      <c r="Q71" s="24">
        <v>1.2215514503606401E-4</v>
      </c>
      <c r="R71" s="24">
        <v>1.5887509449567E-4</v>
      </c>
      <c r="S71" s="24">
        <v>2.0534790457420399E-4</v>
      </c>
      <c r="T71" s="24">
        <v>1.9870691268250801E-4</v>
      </c>
      <c r="U71" s="24">
        <v>2.6128313953656303E-4</v>
      </c>
      <c r="V71" s="24">
        <v>2.5101728257329698E-4</v>
      </c>
      <c r="W71" s="24">
        <v>2.7092824749514897E-4</v>
      </c>
      <c r="X71" s="24">
        <v>2.61009872653252E-4</v>
      </c>
      <c r="Y71" s="24">
        <v>2.58647968124884E-4</v>
      </c>
      <c r="Z71" s="24">
        <v>2.90945285558012E-4</v>
      </c>
      <c r="AA71" s="24">
        <v>3.1665457937357899E-4</v>
      </c>
      <c r="AB71" s="24">
        <v>3.0506221555523397E-4</v>
      </c>
      <c r="AC71" s="24">
        <v>2.9468436882706901E-4</v>
      </c>
      <c r="AD71" s="24">
        <v>2.8310617214336899E-4</v>
      </c>
      <c r="AE71" s="24">
        <v>2.7274197733779496E-4</v>
      </c>
    </row>
    <row r="72" spans="1:31" x14ac:dyDescent="0.35">
      <c r="A72" s="28" t="s">
        <v>133</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c r="AB72" s="24">
        <v>0</v>
      </c>
      <c r="AC72" s="24">
        <v>0</v>
      </c>
      <c r="AD72" s="24">
        <v>0</v>
      </c>
      <c r="AE72" s="24">
        <v>0</v>
      </c>
    </row>
    <row r="73" spans="1:31" x14ac:dyDescent="0.35">
      <c r="A73" s="31" t="s">
        <v>138</v>
      </c>
      <c r="B73" s="31"/>
      <c r="C73" s="32">
        <v>2.2981009063555977E-3</v>
      </c>
      <c r="D73" s="32">
        <v>2.372439671831616E-3</v>
      </c>
      <c r="E73" s="32">
        <v>2.9321974710253005E-3</v>
      </c>
      <c r="F73" s="32">
        <v>2.9597854511231362E-3</v>
      </c>
      <c r="G73" s="32">
        <v>2.8514310738027818E-3</v>
      </c>
      <c r="H73" s="32">
        <v>2.7470434269358194E-3</v>
      </c>
      <c r="I73" s="32">
        <v>2.6764794342305962E-3</v>
      </c>
      <c r="J73" s="32">
        <v>2.6775218655645631E-3</v>
      </c>
      <c r="K73" s="32">
        <v>2.6227248361546354E-3</v>
      </c>
      <c r="L73" s="32">
        <v>2.5865241459069E-3</v>
      </c>
      <c r="M73" s="32">
        <v>2.5126355592443739E-3</v>
      </c>
      <c r="N73" s="32">
        <v>2.5755209111444155E-3</v>
      </c>
      <c r="O73" s="32">
        <v>2.5129151028129319E-3</v>
      </c>
      <c r="P73" s="32">
        <v>2.6992027308832141E-3</v>
      </c>
      <c r="Q73" s="32">
        <v>2.6713325285068036E-3</v>
      </c>
      <c r="R73" s="32">
        <v>3.5693124353140403E-3</v>
      </c>
      <c r="S73" s="32">
        <v>8541.1969059434832</v>
      </c>
      <c r="T73" s="32">
        <v>18176.523887047737</v>
      </c>
      <c r="U73" s="32">
        <v>24147.237753012643</v>
      </c>
      <c r="V73" s="32">
        <v>24939.501121827703</v>
      </c>
      <c r="W73" s="32">
        <v>24026.494507006744</v>
      </c>
      <c r="X73" s="32">
        <v>24825.229132414544</v>
      </c>
      <c r="Y73" s="32">
        <v>26615.056994968651</v>
      </c>
      <c r="Z73" s="32">
        <v>25653.369817517974</v>
      </c>
      <c r="AA73" s="32">
        <v>25312.312060472486</v>
      </c>
      <c r="AB73" s="32">
        <v>28445.107099648929</v>
      </c>
      <c r="AC73" s="32">
        <v>30421.444528192733</v>
      </c>
      <c r="AD73" s="32">
        <v>30824.660041999181</v>
      </c>
      <c r="AE73" s="32">
        <v>31344.596932454358</v>
      </c>
    </row>
    <row r="75" spans="1:3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collapsed="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x14ac:dyDescent="0.35">
      <c r="A78" s="28" t="s">
        <v>134</v>
      </c>
      <c r="B78" s="28" t="s">
        <v>20</v>
      </c>
      <c r="C78" s="24">
        <v>1.63631408105735E-5</v>
      </c>
      <c r="D78" s="24">
        <v>1.5764104845699E-5</v>
      </c>
      <c r="E78" s="24">
        <v>1.5227829110607999E-5</v>
      </c>
      <c r="F78" s="24">
        <v>1.4629525233106201E-5</v>
      </c>
      <c r="G78" s="24">
        <v>1.4093954961779899E-5</v>
      </c>
      <c r="H78" s="24">
        <v>1.3577991308642399E-5</v>
      </c>
      <c r="I78" s="24">
        <v>1.31160845057269E-5</v>
      </c>
      <c r="J78" s="24">
        <v>1.26007514165244E-5</v>
      </c>
      <c r="K78" s="24">
        <v>1.3263324591400199E-5</v>
      </c>
      <c r="L78" s="24">
        <v>1.2777769370918399E-5</v>
      </c>
      <c r="M78" s="24">
        <v>1.23430851481677E-5</v>
      </c>
      <c r="N78" s="24">
        <v>1.18581233291952E-5</v>
      </c>
      <c r="O78" s="24">
        <v>1.1424010927894201E-5</v>
      </c>
      <c r="P78" s="24">
        <v>1.1005790887612801E-5</v>
      </c>
      <c r="Q78" s="24">
        <v>1.0631387224589501E-5</v>
      </c>
      <c r="R78" s="24">
        <v>1.0213678294873201E-5</v>
      </c>
      <c r="S78" s="24">
        <v>1.04888143331566E-5</v>
      </c>
      <c r="T78" s="24">
        <v>1.01048307760151E-5</v>
      </c>
      <c r="U78" s="24">
        <v>1.10048335329462E-5</v>
      </c>
      <c r="V78" s="24">
        <v>1.05724518371576E-5</v>
      </c>
      <c r="W78" s="24">
        <v>1.10871397641342E-5</v>
      </c>
      <c r="X78" s="24">
        <v>1.0681252193820399E-5</v>
      </c>
      <c r="Y78" s="24">
        <v>1.07954267322784E-5</v>
      </c>
      <c r="Z78" s="24">
        <v>1.03712726636785E-5</v>
      </c>
      <c r="AA78" s="24">
        <v>9.9915921733017509E-6</v>
      </c>
      <c r="AB78" s="24">
        <v>1.0218071426948199E-5</v>
      </c>
      <c r="AC78" s="24">
        <v>9.8704650249777301E-6</v>
      </c>
      <c r="AD78" s="24">
        <v>1.1073849959604E-5</v>
      </c>
      <c r="AE78" s="24">
        <v>1.06684489139111E-5</v>
      </c>
    </row>
    <row r="79" spans="1:3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x14ac:dyDescent="0.35">
      <c r="A80" s="28" t="s">
        <v>134</v>
      </c>
      <c r="B80" s="28" t="s">
        <v>66</v>
      </c>
      <c r="C80" s="24">
        <v>1.024413116698948E-4</v>
      </c>
      <c r="D80" s="24">
        <v>9.869105182127639E-5</v>
      </c>
      <c r="E80" s="24">
        <v>9.5333701887334308E-5</v>
      </c>
      <c r="F80" s="24">
        <v>9.1588025265835097E-5</v>
      </c>
      <c r="G80" s="24">
        <v>8.8235091882128206E-5</v>
      </c>
      <c r="H80" s="24">
        <v>8.5004905574176601E-5</v>
      </c>
      <c r="I80" s="24">
        <v>8.211314174303371E-5</v>
      </c>
      <c r="J80" s="24">
        <v>7.8886903075534793E-5</v>
      </c>
      <c r="K80" s="24">
        <v>7.5998943322155591E-5</v>
      </c>
      <c r="L80" s="24">
        <v>7.4236764089664491E-5</v>
      </c>
      <c r="M80" s="24">
        <v>7.4417532267933101E-5</v>
      </c>
      <c r="N80" s="24">
        <v>7.4532342318723495E-5</v>
      </c>
      <c r="O80" s="24">
        <v>7.5017386053990496E-5</v>
      </c>
      <c r="P80" s="24">
        <v>7.48443345631788E-5</v>
      </c>
      <c r="Q80" s="24">
        <v>7.5125427236199309E-5</v>
      </c>
      <c r="R80" s="24">
        <v>7.5129334598533605E-5</v>
      </c>
      <c r="S80" s="24">
        <v>7.5455911787195606E-5</v>
      </c>
      <c r="T80" s="24">
        <v>7.5789641184939306E-5</v>
      </c>
      <c r="U80" s="24">
        <v>9.5229858018167698E-5</v>
      </c>
      <c r="V80" s="24">
        <v>9.1488261439143692E-5</v>
      </c>
      <c r="W80" s="24">
        <v>8.8138980295607292E-5</v>
      </c>
      <c r="X80" s="24">
        <v>8.49123125234694E-5</v>
      </c>
      <c r="Y80" s="24">
        <v>8.2023698595655388E-5</v>
      </c>
      <c r="Z80" s="24">
        <v>7.8800974163935192E-5</v>
      </c>
      <c r="AA80" s="24">
        <v>7.6924420364251706E-5</v>
      </c>
      <c r="AB80" s="24">
        <v>7.6985366699978402E-5</v>
      </c>
      <c r="AC80" s="24">
        <v>7.8027423382088398E-5</v>
      </c>
      <c r="AD80" s="24">
        <v>9.6038805302279902E-5</v>
      </c>
      <c r="AE80" s="24">
        <v>9.2522933926139907E-5</v>
      </c>
    </row>
    <row r="81" spans="1:31" x14ac:dyDescent="0.35">
      <c r="A81" s="28" t="s">
        <v>134</v>
      </c>
      <c r="B81" s="28" t="s">
        <v>65</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c r="AB81" s="24">
        <v>0</v>
      </c>
      <c r="AC81" s="24">
        <v>0</v>
      </c>
      <c r="AD81" s="24">
        <v>0</v>
      </c>
      <c r="AE81" s="24">
        <v>0</v>
      </c>
    </row>
    <row r="82" spans="1:31" x14ac:dyDescent="0.35">
      <c r="A82" s="28" t="s">
        <v>134</v>
      </c>
      <c r="B82" s="28" t="s">
        <v>69</v>
      </c>
      <c r="C82" s="24">
        <v>9.2578593618173797E-4</v>
      </c>
      <c r="D82" s="24">
        <v>9.1109632133712696E-4</v>
      </c>
      <c r="E82" s="24">
        <v>3211.7399873857198</v>
      </c>
      <c r="F82" s="24">
        <v>6174.364397130038</v>
      </c>
      <c r="G82" s="24">
        <v>8974.499805386462</v>
      </c>
      <c r="H82" s="24">
        <v>11561.340722263865</v>
      </c>
      <c r="I82" s="24">
        <v>13984.251884187093</v>
      </c>
      <c r="J82" s="24">
        <v>16140.368235897289</v>
      </c>
      <c r="K82" s="24">
        <v>18156.00013122673</v>
      </c>
      <c r="L82" s="24">
        <v>20002.424778901655</v>
      </c>
      <c r="M82" s="24">
        <v>21704.685210736749</v>
      </c>
      <c r="N82" s="24">
        <v>23182.266411387882</v>
      </c>
      <c r="O82" s="24">
        <v>24578.643778975089</v>
      </c>
      <c r="P82" s="24">
        <v>25841.70869465567</v>
      </c>
      <c r="Q82" s="24">
        <v>27051.888344092316</v>
      </c>
      <c r="R82" s="24">
        <v>27996.213629386559</v>
      </c>
      <c r="S82" s="24">
        <v>28891.018742771026</v>
      </c>
      <c r="T82" s="24">
        <v>29675.070315678644</v>
      </c>
      <c r="U82" s="24">
        <v>30485.403864267464</v>
      </c>
      <c r="V82" s="24">
        <v>31047.008447866741</v>
      </c>
      <c r="W82" s="24">
        <v>29910.412798086825</v>
      </c>
      <c r="X82" s="24">
        <v>28815.426621672726</v>
      </c>
      <c r="Y82" s="24">
        <v>27835.160742654847</v>
      </c>
      <c r="Z82" s="24">
        <v>26741.51275893705</v>
      </c>
      <c r="AA82" s="24">
        <v>25762.536406951949</v>
      </c>
      <c r="AB82" s="24">
        <v>24819.399265201082</v>
      </c>
      <c r="AC82" s="24">
        <v>23975.07339222926</v>
      </c>
      <c r="AD82" s="24">
        <v>23033.088867070132</v>
      </c>
      <c r="AE82" s="24">
        <v>22189.873693818721</v>
      </c>
    </row>
    <row r="83" spans="1:31" x14ac:dyDescent="0.35">
      <c r="A83" s="28" t="s">
        <v>134</v>
      </c>
      <c r="B83" s="28" t="s">
        <v>68</v>
      </c>
      <c r="C83" s="24">
        <v>3.2350836721168704E-5</v>
      </c>
      <c r="D83" s="24">
        <v>4.6257790864088703E-5</v>
      </c>
      <c r="E83" s="24">
        <v>7.2450052935483809E-5</v>
      </c>
      <c r="F83" s="24">
        <v>7.7689496522998695E-5</v>
      </c>
      <c r="G83" s="24">
        <v>7.4845372460936394E-5</v>
      </c>
      <c r="H83" s="24">
        <v>8.1162022650603201E-5</v>
      </c>
      <c r="I83" s="24">
        <v>8.8331264916368199E-5</v>
      </c>
      <c r="J83" s="24">
        <v>8.8145605837223803E-5</v>
      </c>
      <c r="K83" s="24">
        <v>9.7889511862376199E-5</v>
      </c>
      <c r="L83" s="24">
        <v>1.13317544687215E-4</v>
      </c>
      <c r="M83" s="24">
        <v>1.5841731014593099E-4</v>
      </c>
      <c r="N83" s="24">
        <v>1.95431902194689E-4</v>
      </c>
      <c r="O83" s="24">
        <v>2.2963588468348999E-4</v>
      </c>
      <c r="P83" s="24">
        <v>2.2122917625607799E-4</v>
      </c>
      <c r="Q83" s="24">
        <v>2.3458248931422401E-4</v>
      </c>
      <c r="R83" s="24">
        <v>2.2679483465868E-4</v>
      </c>
      <c r="S83" s="24">
        <v>4.5187030193370698E-4</v>
      </c>
      <c r="T83" s="24">
        <v>4.4179208051508498E-4</v>
      </c>
      <c r="U83" s="24">
        <v>4.2919706619427199E-4</v>
      </c>
      <c r="V83" s="24">
        <v>4.1233384379722499E-4</v>
      </c>
      <c r="W83" s="24">
        <v>3.9723877098517203E-4</v>
      </c>
      <c r="X83" s="24">
        <v>3.82696311611548E-4</v>
      </c>
      <c r="Y83" s="24">
        <v>3.6967744705596799E-4</v>
      </c>
      <c r="Z83" s="24">
        <v>3.5515276015595101E-4</v>
      </c>
      <c r="AA83" s="24">
        <v>3.42151021747615E-4</v>
      </c>
      <c r="AB83" s="24">
        <v>3.2962526218726599E-4</v>
      </c>
      <c r="AC83" s="24">
        <v>3.1841181039191801E-4</v>
      </c>
      <c r="AD83" s="24">
        <v>3.0590135867775099E-4</v>
      </c>
      <c r="AE83" s="24">
        <v>2.9470265803260799E-4</v>
      </c>
    </row>
    <row r="84" spans="1:31" x14ac:dyDescent="0.35">
      <c r="A84" s="28" t="s">
        <v>134</v>
      </c>
      <c r="B84" s="28" t="s">
        <v>36</v>
      </c>
      <c r="C84" s="24">
        <v>1.59588056595024E-4</v>
      </c>
      <c r="D84" s="24">
        <v>1.5374571944401299E-4</v>
      </c>
      <c r="E84" s="24">
        <v>1.48515476463585E-4</v>
      </c>
      <c r="F84" s="24">
        <v>1.42680279286643E-4</v>
      </c>
      <c r="G84" s="24">
        <v>1.37456916622929E-4</v>
      </c>
      <c r="H84" s="24">
        <v>1.3608863934641799E-4</v>
      </c>
      <c r="I84" s="24">
        <v>1.4319117533510102E-4</v>
      </c>
      <c r="J84" s="24">
        <v>1.5971873243388298E-4</v>
      </c>
      <c r="K84" s="24">
        <v>2.3962021820565901E-4</v>
      </c>
      <c r="L84" s="24">
        <v>2.4266409114762799E-4</v>
      </c>
      <c r="M84" s="24">
        <v>2.3836486859017301E-4</v>
      </c>
      <c r="N84" s="24">
        <v>2.6545347355426603E-4</v>
      </c>
      <c r="O84" s="24">
        <v>2.57944308129821E-4</v>
      </c>
      <c r="P84" s="24">
        <v>2.7619837955867801E-4</v>
      </c>
      <c r="Q84" s="24">
        <v>2.7584961313245198E-4</v>
      </c>
      <c r="R84" s="24">
        <v>2.8773613540163199E-4</v>
      </c>
      <c r="S84" s="24">
        <v>3.0369321200396501E-4</v>
      </c>
      <c r="T84" s="24">
        <v>3.0375701147906898E-4</v>
      </c>
      <c r="U84" s="24">
        <v>4.2235575146621902E-4</v>
      </c>
      <c r="V84" s="24">
        <v>4.0576132543530303E-4</v>
      </c>
      <c r="W84" s="24">
        <v>4.9307818936226901E-4</v>
      </c>
      <c r="X84" s="24">
        <v>4.7502715794094704E-4</v>
      </c>
      <c r="Y84" s="24">
        <v>4.5991324170256698E-4</v>
      </c>
      <c r="Z84" s="24">
        <v>4.4311418191853101E-4</v>
      </c>
      <c r="AA84" s="24">
        <v>4.3076063958563898E-4</v>
      </c>
      <c r="AB84" s="24">
        <v>4.5642960329545402E-4</v>
      </c>
      <c r="AC84" s="24">
        <v>4.6360620046437099E-4</v>
      </c>
      <c r="AD84" s="24">
        <v>6.2212321947461104E-4</v>
      </c>
      <c r="AE84" s="24">
        <v>6.0119581243938205E-4</v>
      </c>
    </row>
    <row r="85" spans="1:31" x14ac:dyDescent="0.35">
      <c r="A85" s="28" t="s">
        <v>134</v>
      </c>
      <c r="B85" s="28" t="s">
        <v>73</v>
      </c>
      <c r="C85" s="24">
        <v>0</v>
      </c>
      <c r="D85" s="24">
        <v>0</v>
      </c>
      <c r="E85" s="24">
        <v>3.9871382094069599E-4</v>
      </c>
      <c r="F85" s="24">
        <v>3.9157352197125402E-4</v>
      </c>
      <c r="G85" s="24">
        <v>3.9711238933605702E-4</v>
      </c>
      <c r="H85" s="24">
        <v>4.1506122471032401E-4</v>
      </c>
      <c r="I85" s="24">
        <v>4.1941095466396198E-4</v>
      </c>
      <c r="J85" s="24">
        <v>4.1910697654888297E-4</v>
      </c>
      <c r="K85" s="24">
        <v>4.9469290679652396E-4</v>
      </c>
      <c r="L85" s="24">
        <v>5.4628936868105599E-4</v>
      </c>
      <c r="M85" s="24">
        <v>5.4108561846142797E-4</v>
      </c>
      <c r="N85" s="24">
        <v>7.2482371938274205E-4</v>
      </c>
      <c r="O85" s="24">
        <v>7.625101327350881E-4</v>
      </c>
      <c r="P85" s="24">
        <v>9.7340843316483293E-4</v>
      </c>
      <c r="Q85" s="24">
        <v>1.0093151799827099E-3</v>
      </c>
      <c r="R85" s="24">
        <v>1.3647013348422382E-3</v>
      </c>
      <c r="S85" s="24">
        <v>1.3280818580839711E-2</v>
      </c>
      <c r="T85" s="24">
        <v>82.498160195172332</v>
      </c>
      <c r="U85" s="24">
        <v>301.71521219014755</v>
      </c>
      <c r="V85" s="24">
        <v>289.86077252948189</v>
      </c>
      <c r="W85" s="24">
        <v>279.24929949007179</v>
      </c>
      <c r="X85" s="24">
        <v>269.02630040346219</v>
      </c>
      <c r="Y85" s="24">
        <v>259.8743518202823</v>
      </c>
      <c r="Z85" s="24">
        <v>249.6638463550606</v>
      </c>
      <c r="AA85" s="24">
        <v>240.52393704138245</v>
      </c>
      <c r="AB85" s="24">
        <v>231.71862940705037</v>
      </c>
      <c r="AC85" s="24">
        <v>223.83584256086559</v>
      </c>
      <c r="AD85" s="24">
        <v>265.06040722940679</v>
      </c>
      <c r="AE85" s="24">
        <v>255.35684734241482</v>
      </c>
    </row>
    <row r="86" spans="1:31" x14ac:dyDescent="0.35">
      <c r="A86" s="28" t="s">
        <v>134</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c r="AB86" s="24">
        <v>0</v>
      </c>
      <c r="AC86" s="24">
        <v>0</v>
      </c>
      <c r="AD86" s="24">
        <v>0</v>
      </c>
      <c r="AE86" s="24">
        <v>0</v>
      </c>
    </row>
    <row r="87" spans="1:31" x14ac:dyDescent="0.35">
      <c r="A87" s="31" t="s">
        <v>138</v>
      </c>
      <c r="B87" s="31"/>
      <c r="C87" s="32">
        <v>1.076941225383375E-3</v>
      </c>
      <c r="D87" s="32">
        <v>1.0718092688681911E-3</v>
      </c>
      <c r="E87" s="32">
        <v>3211.7401703973037</v>
      </c>
      <c r="F87" s="32">
        <v>6174.3645810370854</v>
      </c>
      <c r="G87" s="32">
        <v>8974.4999825608811</v>
      </c>
      <c r="H87" s="32">
        <v>11561.340902008786</v>
      </c>
      <c r="I87" s="32">
        <v>13984.252067747584</v>
      </c>
      <c r="J87" s="32">
        <v>16140.368415530549</v>
      </c>
      <c r="K87" s="32">
        <v>18156.000318378508</v>
      </c>
      <c r="L87" s="32">
        <v>20002.424979233736</v>
      </c>
      <c r="M87" s="32">
        <v>21704.685455914678</v>
      </c>
      <c r="N87" s="32">
        <v>23182.266693210247</v>
      </c>
      <c r="O87" s="32">
        <v>24578.644095052368</v>
      </c>
      <c r="P87" s="32">
        <v>25841.709001734973</v>
      </c>
      <c r="Q87" s="32">
        <v>27051.888664431623</v>
      </c>
      <c r="R87" s="32">
        <v>27996.213941524406</v>
      </c>
      <c r="S87" s="32">
        <v>28891.019280586053</v>
      </c>
      <c r="T87" s="32">
        <v>29675.070843365196</v>
      </c>
      <c r="U87" s="32">
        <v>30485.404399699222</v>
      </c>
      <c r="V87" s="32">
        <v>31047.008962261298</v>
      </c>
      <c r="W87" s="32">
        <v>29910.413294551716</v>
      </c>
      <c r="X87" s="32">
        <v>28815.427099962602</v>
      </c>
      <c r="Y87" s="32">
        <v>27835.16120515142</v>
      </c>
      <c r="Z87" s="32">
        <v>26741.513203262057</v>
      </c>
      <c r="AA87" s="32">
        <v>25762.536836018986</v>
      </c>
      <c r="AB87" s="32">
        <v>24819.399682029783</v>
      </c>
      <c r="AC87" s="32">
        <v>23975.073798538961</v>
      </c>
      <c r="AD87" s="32">
        <v>23033.089280084143</v>
      </c>
      <c r="AE87" s="32">
        <v>22189.874091712762</v>
      </c>
    </row>
  </sheetData>
  <sheetProtection algorithmName="SHA-512" hashValue="cs1hJvvj6bCDkSNHmJMFMwckEkpWVOoATn7q5ZvpZ7ATrEYX4GUpdSoUNRUUd0b+V2n5Px+PrXQlVl3QXV+pJg==" saltValue="+tazpM9n84d4Hdh0Elr9hA=="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A2ABBD-BBE6-4D45-96F0-5AAA5D27324E}">
  <sheetPr codeName="Sheet22">
    <tabColor theme="7" tint="0.39997558519241921"/>
  </sheetPr>
  <dimension ref="A1:AE87"/>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162</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81</v>
      </c>
      <c r="B2" s="17" t="s">
        <v>142</v>
      </c>
    </row>
    <row r="3" spans="1:31" x14ac:dyDescent="0.35">
      <c r="B3" s="17"/>
    </row>
    <row r="4" spans="1:31" x14ac:dyDescent="0.35">
      <c r="A4" s="17" t="s">
        <v>127</v>
      </c>
      <c r="B4" s="17"/>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40</v>
      </c>
      <c r="B6" s="28" t="s">
        <v>64</v>
      </c>
      <c r="C6" s="24">
        <v>1579899.1442999998</v>
      </c>
      <c r="D6" s="24">
        <v>1399116.2169999999</v>
      </c>
      <c r="E6" s="24">
        <v>1333576.2392</v>
      </c>
      <c r="F6" s="24">
        <v>1270010.4348911024</v>
      </c>
      <c r="G6" s="24">
        <v>1221786.7388956817</v>
      </c>
      <c r="H6" s="24">
        <v>1068848.9003376202</v>
      </c>
      <c r="I6" s="24">
        <v>954985.25243856804</v>
      </c>
      <c r="J6" s="24">
        <v>957861.27916210378</v>
      </c>
      <c r="K6" s="24">
        <v>610560.99098237581</v>
      </c>
      <c r="L6" s="24">
        <v>515964.54701575602</v>
      </c>
      <c r="M6" s="24">
        <v>358312.13818085036</v>
      </c>
      <c r="N6" s="24">
        <v>369287.43739649013</v>
      </c>
      <c r="O6" s="24">
        <v>385076.08513246611</v>
      </c>
      <c r="P6" s="24">
        <v>350147.54486449721</v>
      </c>
      <c r="Q6" s="24">
        <v>306328.2277921536</v>
      </c>
      <c r="R6" s="24">
        <v>316666.54342290631</v>
      </c>
      <c r="S6" s="24">
        <v>318709.71010000003</v>
      </c>
      <c r="T6" s="24">
        <v>306074.51</v>
      </c>
      <c r="U6" s="24">
        <v>278351.9816</v>
      </c>
      <c r="V6" s="24">
        <v>249911.7611</v>
      </c>
      <c r="W6" s="24">
        <v>228527.78269999998</v>
      </c>
      <c r="X6" s="24">
        <v>159163.17419999998</v>
      </c>
      <c r="Y6" s="24">
        <v>122714.82084999999</v>
      </c>
      <c r="Z6" s="24">
        <v>92584.261159999995</v>
      </c>
      <c r="AA6" s="24">
        <v>75075.964400000012</v>
      </c>
      <c r="AB6" s="24">
        <v>50320.163200000003</v>
      </c>
      <c r="AC6" s="24">
        <v>46161.39746</v>
      </c>
      <c r="AD6" s="24">
        <v>41837.40496</v>
      </c>
      <c r="AE6" s="24">
        <v>38048.5815</v>
      </c>
    </row>
    <row r="7" spans="1:31" x14ac:dyDescent="0.35">
      <c r="A7" s="28" t="s">
        <v>40</v>
      </c>
      <c r="B7" s="28" t="s">
        <v>71</v>
      </c>
      <c r="C7" s="24">
        <v>205787.17990000002</v>
      </c>
      <c r="D7" s="24">
        <v>174511.96090000001</v>
      </c>
      <c r="E7" s="24">
        <v>183742.0111</v>
      </c>
      <c r="F7" s="24">
        <v>100208.33270695964</v>
      </c>
      <c r="G7" s="24">
        <v>100137.17750243406</v>
      </c>
      <c r="H7" s="24">
        <v>87746.630299996672</v>
      </c>
      <c r="I7" s="24">
        <v>67480.434786771904</v>
      </c>
      <c r="J7" s="24">
        <v>71828.433581682082</v>
      </c>
      <c r="K7" s="24">
        <v>64575.126363352683</v>
      </c>
      <c r="L7" s="24">
        <v>66707.208542929307</v>
      </c>
      <c r="M7" s="24">
        <v>58538.753544908803</v>
      </c>
      <c r="N7" s="24">
        <v>58612.081901332698</v>
      </c>
      <c r="O7" s="24">
        <v>58728.459960757995</v>
      </c>
      <c r="P7" s="24">
        <v>54370.066375332899</v>
      </c>
      <c r="Q7" s="24">
        <v>52670.542137582299</v>
      </c>
      <c r="R7" s="24">
        <v>50270.842603933394</v>
      </c>
      <c r="S7" s="24">
        <v>45308.685292078408</v>
      </c>
      <c r="T7" s="24">
        <v>47268.487825593598</v>
      </c>
      <c r="U7" s="24">
        <v>42832.457872333056</v>
      </c>
      <c r="V7" s="24">
        <v>37950.872232507201</v>
      </c>
      <c r="W7" s="24">
        <v>41027.648570405901</v>
      </c>
      <c r="X7" s="24">
        <v>40545.946421192202</v>
      </c>
      <c r="Y7" s="24">
        <v>36884.6708418571</v>
      </c>
      <c r="Z7" s="24">
        <v>36194.766606793899</v>
      </c>
      <c r="AA7" s="24">
        <v>33317.989232946704</v>
      </c>
      <c r="AB7" s="24">
        <v>33937.037821689904</v>
      </c>
      <c r="AC7" s="24">
        <v>13187.6693875807</v>
      </c>
      <c r="AD7" s="24">
        <v>0</v>
      </c>
      <c r="AE7" s="24">
        <v>0</v>
      </c>
    </row>
    <row r="8" spans="1:31" x14ac:dyDescent="0.35">
      <c r="A8" s="28" t="s">
        <v>40</v>
      </c>
      <c r="B8" s="28" t="s">
        <v>20</v>
      </c>
      <c r="C8" s="24">
        <v>203163.10444742526</v>
      </c>
      <c r="D8" s="24">
        <v>201904.61658697986</v>
      </c>
      <c r="E8" s="24">
        <v>155430.879484278</v>
      </c>
      <c r="F8" s="24">
        <v>159357.36328195312</v>
      </c>
      <c r="G8" s="24">
        <v>157446.89941537363</v>
      </c>
      <c r="H8" s="24">
        <v>163596.67800039984</v>
      </c>
      <c r="I8" s="24">
        <v>143553.91388659814</v>
      </c>
      <c r="J8" s="24">
        <v>189955.48699100452</v>
      </c>
      <c r="K8" s="24">
        <v>119894.77234890682</v>
      </c>
      <c r="L8" s="24">
        <v>124211.85086626901</v>
      </c>
      <c r="M8" s="24">
        <v>131763.15930716635</v>
      </c>
      <c r="N8" s="24">
        <v>133969.44492865994</v>
      </c>
      <c r="O8" s="24">
        <v>123133.8823966894</v>
      </c>
      <c r="P8" s="24">
        <v>110902.97203792204</v>
      </c>
      <c r="Q8" s="24">
        <v>107627.79054671225</v>
      </c>
      <c r="R8" s="24">
        <v>102128.78236286271</v>
      </c>
      <c r="S8" s="24">
        <v>81579.647408307341</v>
      </c>
      <c r="T8" s="24">
        <v>97339.394950450631</v>
      </c>
      <c r="U8" s="24">
        <v>118487.08965336367</v>
      </c>
      <c r="V8" s="24">
        <v>138589.60106502078</v>
      </c>
      <c r="W8" s="24">
        <v>107971.1465219895</v>
      </c>
      <c r="X8" s="24">
        <v>143761.0081128517</v>
      </c>
      <c r="Y8" s="24">
        <v>104174.24030535913</v>
      </c>
      <c r="Z8" s="24">
        <v>98373.938670778254</v>
      </c>
      <c r="AA8" s="24">
        <v>58954.545701546704</v>
      </c>
      <c r="AB8" s="24">
        <v>46145.704426469201</v>
      </c>
      <c r="AC8" s="24">
        <v>44992.248700014497</v>
      </c>
      <c r="AD8" s="24">
        <v>43672.28942807416</v>
      </c>
      <c r="AE8" s="24">
        <v>42514.884974258195</v>
      </c>
    </row>
    <row r="9" spans="1:31" x14ac:dyDescent="0.35">
      <c r="A9" s="28" t="s">
        <v>40</v>
      </c>
      <c r="B9" s="28" t="s">
        <v>32</v>
      </c>
      <c r="C9" s="24">
        <v>90124.401939999996</v>
      </c>
      <c r="D9" s="24">
        <v>91789.724769292297</v>
      </c>
      <c r="E9" s="24">
        <v>86344.20322000001</v>
      </c>
      <c r="F9" s="24">
        <v>15729.82936</v>
      </c>
      <c r="G9" s="24">
        <v>14551.236129999999</v>
      </c>
      <c r="H9" s="24">
        <v>14971.423060000001</v>
      </c>
      <c r="I9" s="24">
        <v>13270.174330000002</v>
      </c>
      <c r="J9" s="24">
        <v>16189.17395</v>
      </c>
      <c r="K9" s="24">
        <v>11573.926865307341</v>
      </c>
      <c r="L9" s="24">
        <v>11678.029520201901</v>
      </c>
      <c r="M9" s="24">
        <v>11942.509020000001</v>
      </c>
      <c r="N9" s="24">
        <v>12170.903040000001</v>
      </c>
      <c r="O9" s="24">
        <v>11202.1391</v>
      </c>
      <c r="P9" s="24">
        <v>10483.966280000001</v>
      </c>
      <c r="Q9" s="24">
        <v>4595.4231</v>
      </c>
      <c r="R9" s="24">
        <v>4312.8054500000007</v>
      </c>
      <c r="S9" s="24">
        <v>5130.7975999999999</v>
      </c>
      <c r="T9" s="24">
        <v>3936.7243999999996</v>
      </c>
      <c r="U9" s="24">
        <v>3076.4117999999999</v>
      </c>
      <c r="V9" s="24">
        <v>3004.5042000000003</v>
      </c>
      <c r="W9" s="24">
        <v>2911.3252000000002</v>
      </c>
      <c r="X9" s="24">
        <v>3567.4780000000001</v>
      </c>
      <c r="Y9" s="24">
        <v>4738.4314999999997</v>
      </c>
      <c r="Z9" s="24">
        <v>4213.0529999999999</v>
      </c>
      <c r="AA9" s="24">
        <v>5778.4385000000002</v>
      </c>
      <c r="AB9" s="24">
        <v>0</v>
      </c>
      <c r="AC9" s="24">
        <v>0</v>
      </c>
      <c r="AD9" s="24">
        <v>0</v>
      </c>
      <c r="AE9" s="24">
        <v>0</v>
      </c>
    </row>
    <row r="10" spans="1:31" x14ac:dyDescent="0.35">
      <c r="A10" s="28" t="s">
        <v>40</v>
      </c>
      <c r="B10" s="28" t="s">
        <v>66</v>
      </c>
      <c r="C10" s="24">
        <v>2150.4739749507999</v>
      </c>
      <c r="D10" s="24">
        <v>1288.8094586386899</v>
      </c>
      <c r="E10" s="24">
        <v>6374.8915670626911</v>
      </c>
      <c r="F10" s="24">
        <v>5974.1395289212196</v>
      </c>
      <c r="G10" s="24">
        <v>1539.46776783783</v>
      </c>
      <c r="H10" s="24">
        <v>6315.5099880195812</v>
      </c>
      <c r="I10" s="24">
        <v>2524.3588317327603</v>
      </c>
      <c r="J10" s="24">
        <v>18734.617591789553</v>
      </c>
      <c r="K10" s="24">
        <v>476.41372573326993</v>
      </c>
      <c r="L10" s="24">
        <v>223.12152847963998</v>
      </c>
      <c r="M10" s="24">
        <v>364.55116397763004</v>
      </c>
      <c r="N10" s="24">
        <v>5134.4395891263393</v>
      </c>
      <c r="O10" s="24">
        <v>2769.5241212460601</v>
      </c>
      <c r="P10" s="24">
        <v>998.44420952366011</v>
      </c>
      <c r="Q10" s="24">
        <v>4979.3799823392092</v>
      </c>
      <c r="R10" s="24">
        <v>4825.86158044076</v>
      </c>
      <c r="S10" s="24">
        <v>11781.478554333373</v>
      </c>
      <c r="T10" s="24">
        <v>7640.9474130502695</v>
      </c>
      <c r="U10" s="24">
        <v>21806.34756186089</v>
      </c>
      <c r="V10" s="24">
        <v>32139.436623180045</v>
      </c>
      <c r="W10" s="24">
        <v>25668.73124604351</v>
      </c>
      <c r="X10" s="24">
        <v>19743.698067459969</v>
      </c>
      <c r="Y10" s="24">
        <v>83497.920433516745</v>
      </c>
      <c r="Z10" s="24">
        <v>47545.231388305518</v>
      </c>
      <c r="AA10" s="24">
        <v>70169.041584568913</v>
      </c>
      <c r="AB10" s="24">
        <v>81370.133110821218</v>
      </c>
      <c r="AC10" s="24">
        <v>142912.6160834328</v>
      </c>
      <c r="AD10" s="24">
        <v>203102.32263765138</v>
      </c>
      <c r="AE10" s="24">
        <v>200763.7284488006</v>
      </c>
    </row>
    <row r="11" spans="1:31" x14ac:dyDescent="0.35">
      <c r="A11" s="28" t="s">
        <v>40</v>
      </c>
      <c r="B11" s="28" t="s">
        <v>65</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row>
    <row r="12" spans="1:31" x14ac:dyDescent="0.35">
      <c r="A12" s="28" t="s">
        <v>40</v>
      </c>
      <c r="B12" s="28" t="s">
        <v>69</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row>
    <row r="13" spans="1:31" x14ac:dyDescent="0.35">
      <c r="A13" s="28" t="s">
        <v>40</v>
      </c>
      <c r="B13" s="28" t="s">
        <v>68</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row>
    <row r="14" spans="1:31" x14ac:dyDescent="0.3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row>
    <row r="15" spans="1:31" x14ac:dyDescent="0.35">
      <c r="A15" s="28" t="s">
        <v>40</v>
      </c>
      <c r="B15" s="28" t="s">
        <v>73</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c r="AB15" s="24">
        <v>0</v>
      </c>
      <c r="AC15" s="24">
        <v>0</v>
      </c>
      <c r="AD15" s="24">
        <v>0</v>
      </c>
      <c r="AE15" s="24">
        <v>0</v>
      </c>
    </row>
    <row r="16" spans="1:31" x14ac:dyDescent="0.3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c r="AB16" s="24">
        <v>0</v>
      </c>
      <c r="AC16" s="24">
        <v>0</v>
      </c>
      <c r="AD16" s="24">
        <v>0</v>
      </c>
      <c r="AE16" s="24">
        <v>0</v>
      </c>
    </row>
    <row r="17" spans="1:31" x14ac:dyDescent="0.35">
      <c r="A17" s="31" t="s">
        <v>138</v>
      </c>
      <c r="B17" s="31"/>
      <c r="C17" s="32">
        <v>2081124.3045623761</v>
      </c>
      <c r="D17" s="32">
        <v>1868611.3287149111</v>
      </c>
      <c r="E17" s="32">
        <v>1765468.2245713405</v>
      </c>
      <c r="F17" s="32">
        <v>1551280.0997689364</v>
      </c>
      <c r="G17" s="32">
        <v>1495461.5197113273</v>
      </c>
      <c r="H17" s="32">
        <v>1341479.141686036</v>
      </c>
      <c r="I17" s="32">
        <v>1181814.1342736708</v>
      </c>
      <c r="J17" s="32">
        <v>1254568.9912765797</v>
      </c>
      <c r="K17" s="32">
        <v>807081.23028567596</v>
      </c>
      <c r="L17" s="32">
        <v>718784.75747363572</v>
      </c>
      <c r="M17" s="32">
        <v>560921.11121690308</v>
      </c>
      <c r="N17" s="32">
        <v>579174.30685560917</v>
      </c>
      <c r="O17" s="32">
        <v>580910.09071115963</v>
      </c>
      <c r="P17" s="32">
        <v>526902.99376727582</v>
      </c>
      <c r="Q17" s="32">
        <v>476201.36355878739</v>
      </c>
      <c r="R17" s="32">
        <v>478204.83542014321</v>
      </c>
      <c r="S17" s="32">
        <v>462510.31895471917</v>
      </c>
      <c r="T17" s="32">
        <v>462260.06458909455</v>
      </c>
      <c r="U17" s="32">
        <v>464554.28848755761</v>
      </c>
      <c r="V17" s="32">
        <v>461596.17522070807</v>
      </c>
      <c r="W17" s="32">
        <v>406106.63423843891</v>
      </c>
      <c r="X17" s="32">
        <v>366781.30480150389</v>
      </c>
      <c r="Y17" s="32">
        <v>352010.08393073297</v>
      </c>
      <c r="Z17" s="32">
        <v>278911.25082587765</v>
      </c>
      <c r="AA17" s="32">
        <v>243295.97941906232</v>
      </c>
      <c r="AB17" s="32">
        <v>211773.03855898033</v>
      </c>
      <c r="AC17" s="32">
        <v>247253.93163102801</v>
      </c>
      <c r="AD17" s="32">
        <v>288612.01702572557</v>
      </c>
      <c r="AE17" s="32">
        <v>281327.19492305879</v>
      </c>
    </row>
    <row r="18" spans="1:31" x14ac:dyDescent="0.35">
      <c r="A18" s="12"/>
      <c r="B18" s="12"/>
    </row>
    <row r="19" spans="1:31"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row>
    <row r="20" spans="1:31" x14ac:dyDescent="0.35">
      <c r="A20" s="28" t="s">
        <v>130</v>
      </c>
      <c r="B20" s="28" t="s">
        <v>64</v>
      </c>
      <c r="C20" s="24">
        <v>826738.42299999995</v>
      </c>
      <c r="D20" s="24">
        <v>732632.6</v>
      </c>
      <c r="E20" s="24">
        <v>643124.10329999996</v>
      </c>
      <c r="F20" s="24">
        <v>717423.30810000002</v>
      </c>
      <c r="G20" s="24">
        <v>650445.40078316489</v>
      </c>
      <c r="H20" s="24">
        <v>591771.55989724223</v>
      </c>
      <c r="I20" s="24">
        <v>520474.53242055728</v>
      </c>
      <c r="J20" s="24">
        <v>558884.15043429972</v>
      </c>
      <c r="K20" s="24">
        <v>268210.8166416139</v>
      </c>
      <c r="L20" s="24">
        <v>198211.51768278753</v>
      </c>
      <c r="M20" s="24">
        <v>94776.933842925777</v>
      </c>
      <c r="N20" s="24">
        <v>85608.323660312482</v>
      </c>
      <c r="O20" s="24">
        <v>113740.41144951794</v>
      </c>
      <c r="P20" s="24">
        <v>94242.542731267051</v>
      </c>
      <c r="Q20" s="24">
        <v>72081.745699999999</v>
      </c>
      <c r="R20" s="24">
        <v>92806.801000000007</v>
      </c>
      <c r="S20" s="24">
        <v>101328.0482</v>
      </c>
      <c r="T20" s="24">
        <v>97015.172000000006</v>
      </c>
      <c r="U20" s="24">
        <v>88618.172000000006</v>
      </c>
      <c r="V20" s="24">
        <v>70330.724300000002</v>
      </c>
      <c r="W20" s="24">
        <v>59655.943500000001</v>
      </c>
      <c r="X20" s="24">
        <v>0</v>
      </c>
      <c r="Y20" s="24">
        <v>0</v>
      </c>
      <c r="Z20" s="24">
        <v>0</v>
      </c>
      <c r="AA20" s="24">
        <v>0</v>
      </c>
      <c r="AB20" s="24">
        <v>0</v>
      </c>
      <c r="AC20" s="24">
        <v>0</v>
      </c>
      <c r="AD20" s="24">
        <v>0</v>
      </c>
      <c r="AE20" s="24">
        <v>0</v>
      </c>
    </row>
    <row r="21" spans="1:3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1" x14ac:dyDescent="0.35">
      <c r="A22" s="28" t="s">
        <v>130</v>
      </c>
      <c r="B22" s="28" t="s">
        <v>20</v>
      </c>
      <c r="C22" s="24">
        <v>2480.8397193862302</v>
      </c>
      <c r="D22" s="24">
        <v>2468.5564036976298</v>
      </c>
      <c r="E22" s="24">
        <v>7330.7282358113798</v>
      </c>
      <c r="F22" s="24">
        <v>4635.71631849806</v>
      </c>
      <c r="G22" s="24">
        <v>4426.40836667235</v>
      </c>
      <c r="H22" s="24">
        <v>4321.90532726949</v>
      </c>
      <c r="I22" s="24">
        <v>4232.6857868646402</v>
      </c>
      <c r="J22" s="24">
        <v>4107.9523110258397</v>
      </c>
      <c r="K22" s="24">
        <v>3898.7677689759603</v>
      </c>
      <c r="L22" s="24">
        <v>3828.1744493948704</v>
      </c>
      <c r="M22" s="24">
        <v>3757.5063949392702</v>
      </c>
      <c r="N22" s="24">
        <v>3636.1940713741596</v>
      </c>
      <c r="O22" s="24">
        <v>3544.6727279720903</v>
      </c>
      <c r="P22" s="24">
        <v>3416.5782841403002</v>
      </c>
      <c r="Q22" s="24">
        <v>3371.3027188083297</v>
      </c>
      <c r="R22" s="24">
        <v>3183.6940164916</v>
      </c>
      <c r="S22" s="24">
        <v>3144.3325845386998</v>
      </c>
      <c r="T22" s="24">
        <v>15053.935719963101</v>
      </c>
      <c r="U22" s="24">
        <v>32226.8359093242</v>
      </c>
      <c r="V22" s="24">
        <v>48221.565761148602</v>
      </c>
      <c r="W22" s="24">
        <v>28010.9070654645</v>
      </c>
      <c r="X22" s="24">
        <v>43887.363017600503</v>
      </c>
      <c r="Y22" s="24">
        <v>65.312660580200003</v>
      </c>
      <c r="Z22" s="24">
        <v>1.9431118999999998E-3</v>
      </c>
      <c r="AA22" s="24">
        <v>1.9250019000000001E-3</v>
      </c>
      <c r="AB22" s="24">
        <v>2.5180770000000001E-3</v>
      </c>
      <c r="AC22" s="24">
        <v>2.5209607999999899E-3</v>
      </c>
      <c r="AD22" s="24">
        <v>2.3905437E-3</v>
      </c>
      <c r="AE22" s="24">
        <v>2.2522224999999996E-3</v>
      </c>
    </row>
    <row r="23" spans="1:3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1" x14ac:dyDescent="0.35">
      <c r="A24" s="28" t="s">
        <v>130</v>
      </c>
      <c r="B24" s="28" t="s">
        <v>66</v>
      </c>
      <c r="C24" s="24">
        <v>1.5929831099999992E-3</v>
      </c>
      <c r="D24" s="24">
        <v>1.5606387499999992E-3</v>
      </c>
      <c r="E24" s="24">
        <v>376.10812536685</v>
      </c>
      <c r="F24" s="24">
        <v>3230.6269986183297</v>
      </c>
      <c r="G24" s="24">
        <v>574.18024593884002</v>
      </c>
      <c r="H24" s="24">
        <v>1666.8943556063903</v>
      </c>
      <c r="I24" s="24">
        <v>532.97321558747012</v>
      </c>
      <c r="J24" s="24">
        <v>736.75433690761008</v>
      </c>
      <c r="K24" s="24">
        <v>1.68808256E-3</v>
      </c>
      <c r="L24" s="24">
        <v>6.1305710571700001</v>
      </c>
      <c r="M24" s="24">
        <v>1.5833777900000001E-3</v>
      </c>
      <c r="N24" s="24">
        <v>1308.4272192960598</v>
      </c>
      <c r="O24" s="24">
        <v>191.48913996789</v>
      </c>
      <c r="P24" s="24">
        <v>296.11684559426999</v>
      </c>
      <c r="Q24" s="24">
        <v>947.82926121731998</v>
      </c>
      <c r="R24" s="24">
        <v>470.65237043535001</v>
      </c>
      <c r="S24" s="24">
        <v>1686.72377821399</v>
      </c>
      <c r="T24" s="24">
        <v>368.81954796394001</v>
      </c>
      <c r="U24" s="24">
        <v>4927.0196226340595</v>
      </c>
      <c r="V24" s="24">
        <v>6754.191106876</v>
      </c>
      <c r="W24" s="24">
        <v>2996.4531502304003</v>
      </c>
      <c r="X24" s="24">
        <v>3561.3401260603</v>
      </c>
      <c r="Y24" s="24">
        <v>35526.550194542499</v>
      </c>
      <c r="Z24" s="24">
        <v>22596.442141961197</v>
      </c>
      <c r="AA24" s="24">
        <v>30041.070561926201</v>
      </c>
      <c r="AB24" s="24">
        <v>22428.062239415602</v>
      </c>
      <c r="AC24" s="24">
        <v>78814.630743608213</v>
      </c>
      <c r="AD24" s="24">
        <v>94144.130123455005</v>
      </c>
      <c r="AE24" s="24">
        <v>121106.7237637699</v>
      </c>
    </row>
    <row r="25" spans="1:31" x14ac:dyDescent="0.35">
      <c r="A25" s="28" t="s">
        <v>130</v>
      </c>
      <c r="B25" s="28" t="s">
        <v>65</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c r="AB25" s="24">
        <v>0</v>
      </c>
      <c r="AC25" s="24">
        <v>0</v>
      </c>
      <c r="AD25" s="24">
        <v>0</v>
      </c>
      <c r="AE25" s="24">
        <v>0</v>
      </c>
    </row>
    <row r="26" spans="1:31" x14ac:dyDescent="0.35">
      <c r="A26" s="28" t="s">
        <v>130</v>
      </c>
      <c r="B26" s="28" t="s">
        <v>69</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c r="AB26" s="24">
        <v>0</v>
      </c>
      <c r="AC26" s="24">
        <v>0</v>
      </c>
      <c r="AD26" s="24">
        <v>0</v>
      </c>
      <c r="AE26" s="24">
        <v>0</v>
      </c>
    </row>
    <row r="27" spans="1:31" x14ac:dyDescent="0.35">
      <c r="A27" s="28" t="s">
        <v>130</v>
      </c>
      <c r="B27" s="28" t="s">
        <v>68</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c r="AB27" s="24">
        <v>0</v>
      </c>
      <c r="AC27" s="24">
        <v>0</v>
      </c>
      <c r="AD27" s="24">
        <v>0</v>
      </c>
      <c r="AE27" s="24">
        <v>0</v>
      </c>
    </row>
    <row r="28" spans="1:31" x14ac:dyDescent="0.35">
      <c r="A28" s="28" t="s">
        <v>130</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c r="AB28" s="24">
        <v>0</v>
      </c>
      <c r="AC28" s="24">
        <v>0</v>
      </c>
      <c r="AD28" s="24">
        <v>0</v>
      </c>
      <c r="AE28" s="24">
        <v>0</v>
      </c>
    </row>
    <row r="29" spans="1:31" x14ac:dyDescent="0.35">
      <c r="A29" s="28" t="s">
        <v>130</v>
      </c>
      <c r="B29" s="28" t="s">
        <v>73</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c r="AB29" s="24">
        <v>0</v>
      </c>
      <c r="AC29" s="24">
        <v>0</v>
      </c>
      <c r="AD29" s="24">
        <v>0</v>
      </c>
      <c r="AE29" s="24">
        <v>0</v>
      </c>
    </row>
    <row r="30" spans="1:31" x14ac:dyDescent="0.35">
      <c r="A30" s="28" t="s">
        <v>130</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c r="AB30" s="24">
        <v>0</v>
      </c>
      <c r="AC30" s="24">
        <v>0</v>
      </c>
      <c r="AD30" s="24">
        <v>0</v>
      </c>
      <c r="AE30" s="24">
        <v>0</v>
      </c>
    </row>
    <row r="31" spans="1:31" x14ac:dyDescent="0.35">
      <c r="A31" s="31" t="s">
        <v>138</v>
      </c>
      <c r="B31" s="31"/>
      <c r="C31" s="32">
        <v>829219.26431236928</v>
      </c>
      <c r="D31" s="32">
        <v>735101.15796433634</v>
      </c>
      <c r="E31" s="32">
        <v>650830.93966117816</v>
      </c>
      <c r="F31" s="32">
        <v>725289.6514171164</v>
      </c>
      <c r="G31" s="32">
        <v>655445.98939577607</v>
      </c>
      <c r="H31" s="32">
        <v>597760.35958011809</v>
      </c>
      <c r="I31" s="32">
        <v>525240.19142300938</v>
      </c>
      <c r="J31" s="32">
        <v>563728.85708223318</v>
      </c>
      <c r="K31" s="32">
        <v>272109.58609867247</v>
      </c>
      <c r="L31" s="32">
        <v>202045.82270323957</v>
      </c>
      <c r="M31" s="32">
        <v>98534.441821242828</v>
      </c>
      <c r="N31" s="32">
        <v>90552.94495098271</v>
      </c>
      <c r="O31" s="32">
        <v>117476.57331745792</v>
      </c>
      <c r="P31" s="32">
        <v>97955.237861001617</v>
      </c>
      <c r="Q31" s="32">
        <v>76400.87768002566</v>
      </c>
      <c r="R31" s="32">
        <v>96461.147386926954</v>
      </c>
      <c r="S31" s="32">
        <v>106159.10456275269</v>
      </c>
      <c r="T31" s="32">
        <v>112437.92726792705</v>
      </c>
      <c r="U31" s="32">
        <v>125772.02753195827</v>
      </c>
      <c r="V31" s="32">
        <v>125306.48116802461</v>
      </c>
      <c r="W31" s="32">
        <v>90663.303715694899</v>
      </c>
      <c r="X31" s="32">
        <v>47448.703143660801</v>
      </c>
      <c r="Y31" s="32">
        <v>35591.862855122701</v>
      </c>
      <c r="Z31" s="32">
        <v>22596.444085073097</v>
      </c>
      <c r="AA31" s="32">
        <v>30041.0724869281</v>
      </c>
      <c r="AB31" s="32">
        <v>22428.064757492601</v>
      </c>
      <c r="AC31" s="32">
        <v>78814.633264569013</v>
      </c>
      <c r="AD31" s="32">
        <v>94144.132513998702</v>
      </c>
      <c r="AE31" s="32">
        <v>121106.7260159924</v>
      </c>
    </row>
    <row r="33" spans="1:3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x14ac:dyDescent="0.35">
      <c r="A34" s="28" t="s">
        <v>131</v>
      </c>
      <c r="B34" s="28" t="s">
        <v>64</v>
      </c>
      <c r="C34" s="24">
        <v>753160.72129999998</v>
      </c>
      <c r="D34" s="24">
        <v>666483.61699999997</v>
      </c>
      <c r="E34" s="24">
        <v>690452.13589999999</v>
      </c>
      <c r="F34" s="24">
        <v>552587.12679110246</v>
      </c>
      <c r="G34" s="24">
        <v>571341.33811251691</v>
      </c>
      <c r="H34" s="24">
        <v>477077.34044037794</v>
      </c>
      <c r="I34" s="24">
        <v>434510.72001801082</v>
      </c>
      <c r="J34" s="24">
        <v>398977.128727804</v>
      </c>
      <c r="K34" s="24">
        <v>342350.17434076191</v>
      </c>
      <c r="L34" s="24">
        <v>317753.02933296852</v>
      </c>
      <c r="M34" s="24">
        <v>263535.2043379246</v>
      </c>
      <c r="N34" s="24">
        <v>283679.11373617762</v>
      </c>
      <c r="O34" s="24">
        <v>271335.67368294817</v>
      </c>
      <c r="P34" s="24">
        <v>255905.00213323015</v>
      </c>
      <c r="Q34" s="24">
        <v>234246.4820921536</v>
      </c>
      <c r="R34" s="24">
        <v>223859.7424229063</v>
      </c>
      <c r="S34" s="24">
        <v>217381.66190000001</v>
      </c>
      <c r="T34" s="24">
        <v>209059.33799999999</v>
      </c>
      <c r="U34" s="24">
        <v>189733.80960000001</v>
      </c>
      <c r="V34" s="24">
        <v>179581.0368</v>
      </c>
      <c r="W34" s="24">
        <v>168871.83919999999</v>
      </c>
      <c r="X34" s="24">
        <v>159163.17419999998</v>
      </c>
      <c r="Y34" s="24">
        <v>122714.82084999999</v>
      </c>
      <c r="Z34" s="24">
        <v>92584.261159999995</v>
      </c>
      <c r="AA34" s="24">
        <v>75075.964400000012</v>
      </c>
      <c r="AB34" s="24">
        <v>50320.163200000003</v>
      </c>
      <c r="AC34" s="24">
        <v>46161.39746</v>
      </c>
      <c r="AD34" s="24">
        <v>41837.40496</v>
      </c>
      <c r="AE34" s="24">
        <v>38048.5815</v>
      </c>
    </row>
    <row r="35" spans="1:3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x14ac:dyDescent="0.35">
      <c r="A36" s="28" t="s">
        <v>131</v>
      </c>
      <c r="B36" s="28" t="s">
        <v>20</v>
      </c>
      <c r="C36" s="24">
        <v>99873.866351333505</v>
      </c>
      <c r="D36" s="24">
        <v>100156.4057883294</v>
      </c>
      <c r="E36" s="24">
        <v>110068.9765939732</v>
      </c>
      <c r="F36" s="24">
        <v>118902.2242094079</v>
      </c>
      <c r="G36" s="24">
        <v>118735.25629807143</v>
      </c>
      <c r="H36" s="24">
        <v>125976.21202702371</v>
      </c>
      <c r="I36" s="24">
        <v>107130.0455001041</v>
      </c>
      <c r="J36" s="24">
        <v>154558.16008657229</v>
      </c>
      <c r="K36" s="24">
        <v>85853.439998617803</v>
      </c>
      <c r="L36" s="24">
        <v>90954.079866203305</v>
      </c>
      <c r="M36" s="24">
        <v>99299.91643315769</v>
      </c>
      <c r="N36" s="24">
        <v>102403.01825491489</v>
      </c>
      <c r="O36" s="24">
        <v>92243.837129591542</v>
      </c>
      <c r="P36" s="24">
        <v>81153.745132184908</v>
      </c>
      <c r="Q36" s="24">
        <v>78683.571293061003</v>
      </c>
      <c r="R36" s="24">
        <v>74459.815799450211</v>
      </c>
      <c r="S36" s="24">
        <v>78435.311776937597</v>
      </c>
      <c r="T36" s="24">
        <v>82285.4561037487</v>
      </c>
      <c r="U36" s="24">
        <v>86260.250179268813</v>
      </c>
      <c r="V36" s="24">
        <v>90368.031638808097</v>
      </c>
      <c r="W36" s="24">
        <v>79960.235695406998</v>
      </c>
      <c r="X36" s="24">
        <v>99873.641417818901</v>
      </c>
      <c r="Y36" s="24">
        <v>104108.9234114381</v>
      </c>
      <c r="Z36" s="24">
        <v>98373.932860725894</v>
      </c>
      <c r="AA36" s="24">
        <v>58954.539938875401</v>
      </c>
      <c r="AB36" s="24">
        <v>46145.6978682013</v>
      </c>
      <c r="AC36" s="24">
        <v>44992.241849849699</v>
      </c>
      <c r="AD36" s="24">
        <v>43672.281738043705</v>
      </c>
      <c r="AE36" s="24">
        <v>42514.877634179698</v>
      </c>
    </row>
    <row r="37" spans="1:31" x14ac:dyDescent="0.35">
      <c r="A37" s="28" t="s">
        <v>131</v>
      </c>
      <c r="B37" s="28" t="s">
        <v>32</v>
      </c>
      <c r="C37" s="24">
        <v>2551.8670000000002</v>
      </c>
      <c r="D37" s="24">
        <v>2563.7764999999999</v>
      </c>
      <c r="E37" s="24">
        <v>5130.1589999999997</v>
      </c>
      <c r="F37" s="24">
        <v>5465.1495000000004</v>
      </c>
      <c r="G37" s="24">
        <v>5645.7079999999996</v>
      </c>
      <c r="H37" s="24">
        <v>5411.6620000000003</v>
      </c>
      <c r="I37" s="24">
        <v>4673.2725</v>
      </c>
      <c r="J37" s="24">
        <v>7690.48</v>
      </c>
      <c r="K37" s="24">
        <v>3971.1062000000002</v>
      </c>
      <c r="L37" s="24">
        <v>4273.8154999999997</v>
      </c>
      <c r="M37" s="24">
        <v>4545.1135000000004</v>
      </c>
      <c r="N37" s="24">
        <v>4458.6625000000004</v>
      </c>
      <c r="O37" s="24">
        <v>4135.2614999999996</v>
      </c>
      <c r="P37" s="24">
        <v>3807.6912000000002</v>
      </c>
      <c r="Q37" s="24">
        <v>3612.9380000000001</v>
      </c>
      <c r="R37" s="24">
        <v>3418.6832000000004</v>
      </c>
      <c r="S37" s="24">
        <v>3286.5242000000003</v>
      </c>
      <c r="T37" s="24">
        <v>3172.2167999999997</v>
      </c>
      <c r="U37" s="24">
        <v>3076.4117999999999</v>
      </c>
      <c r="V37" s="24">
        <v>3004.5042000000003</v>
      </c>
      <c r="W37" s="24">
        <v>2911.3252000000002</v>
      </c>
      <c r="X37" s="24">
        <v>3567.4780000000001</v>
      </c>
      <c r="Y37" s="24">
        <v>4738.4314999999997</v>
      </c>
      <c r="Z37" s="24">
        <v>4213.0529999999999</v>
      </c>
      <c r="AA37" s="24">
        <v>5778.4385000000002</v>
      </c>
      <c r="AB37" s="24">
        <v>0</v>
      </c>
      <c r="AC37" s="24">
        <v>0</v>
      </c>
      <c r="AD37" s="24">
        <v>0</v>
      </c>
      <c r="AE37" s="24">
        <v>0</v>
      </c>
    </row>
    <row r="38" spans="1:31" x14ac:dyDescent="0.35">
      <c r="A38" s="28" t="s">
        <v>131</v>
      </c>
      <c r="B38" s="28" t="s">
        <v>66</v>
      </c>
      <c r="C38" s="24">
        <v>2.8037907400000001E-3</v>
      </c>
      <c r="D38" s="24">
        <v>2.7549356899999999E-3</v>
      </c>
      <c r="E38" s="24">
        <v>2.77091199E-3</v>
      </c>
      <c r="F38" s="24">
        <v>1496.5091616155</v>
      </c>
      <c r="G38" s="24">
        <v>466.52070125840999</v>
      </c>
      <c r="H38" s="24">
        <v>2875.45610237547</v>
      </c>
      <c r="I38" s="24">
        <v>1384.7750937966102</v>
      </c>
      <c r="J38" s="24">
        <v>17165.108414887778</v>
      </c>
      <c r="K38" s="24">
        <v>476.40236887591993</v>
      </c>
      <c r="L38" s="24">
        <v>148.65206868825001</v>
      </c>
      <c r="M38" s="24">
        <v>272.05718737173999</v>
      </c>
      <c r="N38" s="24">
        <v>2761.3563109515294</v>
      </c>
      <c r="O38" s="24">
        <v>2357.5038779424503</v>
      </c>
      <c r="P38" s="24">
        <v>503.43033721095998</v>
      </c>
      <c r="Q38" s="24">
        <v>1654.78979667303</v>
      </c>
      <c r="R38" s="24">
        <v>1971.5287012325903</v>
      </c>
      <c r="S38" s="24">
        <v>4009.1791070122604</v>
      </c>
      <c r="T38" s="24">
        <v>1947.1463081731999</v>
      </c>
      <c r="U38" s="24">
        <v>7056.4783914396403</v>
      </c>
      <c r="V38" s="24">
        <v>2927.7339932366303</v>
      </c>
      <c r="W38" s="24">
        <v>6646.5073937233201</v>
      </c>
      <c r="X38" s="24">
        <v>4703.5486037939991</v>
      </c>
      <c r="Y38" s="24">
        <v>11128.62808789187</v>
      </c>
      <c r="Z38" s="24">
        <v>17212.74088574167</v>
      </c>
      <c r="AA38" s="24">
        <v>33034.851364211703</v>
      </c>
      <c r="AB38" s="24">
        <v>52809.287283366997</v>
      </c>
      <c r="AC38" s="24">
        <v>53942.475645448198</v>
      </c>
      <c r="AD38" s="24">
        <v>80925.733693190603</v>
      </c>
      <c r="AE38" s="24">
        <v>58108.189262224696</v>
      </c>
    </row>
    <row r="39" spans="1:31" x14ac:dyDescent="0.35">
      <c r="A39" s="28" t="s">
        <v>131</v>
      </c>
      <c r="B39" s="28" t="s">
        <v>65</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c r="AB39" s="24">
        <v>0</v>
      </c>
      <c r="AC39" s="24">
        <v>0</v>
      </c>
      <c r="AD39" s="24">
        <v>0</v>
      </c>
      <c r="AE39" s="24">
        <v>0</v>
      </c>
    </row>
    <row r="40" spans="1:31" x14ac:dyDescent="0.35">
      <c r="A40" s="28" t="s">
        <v>131</v>
      </c>
      <c r="B40" s="28" t="s">
        <v>69</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c r="AB40" s="24">
        <v>0</v>
      </c>
      <c r="AC40" s="24">
        <v>0</v>
      </c>
      <c r="AD40" s="24">
        <v>0</v>
      </c>
      <c r="AE40" s="24">
        <v>0</v>
      </c>
    </row>
    <row r="41" spans="1:31" x14ac:dyDescent="0.35">
      <c r="A41" s="28" t="s">
        <v>131</v>
      </c>
      <c r="B41" s="28" t="s">
        <v>68</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c r="AB41" s="24">
        <v>0</v>
      </c>
      <c r="AC41" s="24">
        <v>0</v>
      </c>
      <c r="AD41" s="24">
        <v>0</v>
      </c>
      <c r="AE41" s="24">
        <v>0</v>
      </c>
    </row>
    <row r="42" spans="1:31" x14ac:dyDescent="0.35">
      <c r="A42" s="28" t="s">
        <v>131</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c r="AB42" s="24">
        <v>0</v>
      </c>
      <c r="AC42" s="24">
        <v>0</v>
      </c>
      <c r="AD42" s="24">
        <v>0</v>
      </c>
      <c r="AE42" s="24">
        <v>0</v>
      </c>
    </row>
    <row r="43" spans="1:31" x14ac:dyDescent="0.35">
      <c r="A43" s="28" t="s">
        <v>131</v>
      </c>
      <c r="B43" s="28" t="s">
        <v>73</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c r="AB43" s="24">
        <v>0</v>
      </c>
      <c r="AC43" s="24">
        <v>0</v>
      </c>
      <c r="AD43" s="24">
        <v>0</v>
      </c>
      <c r="AE43" s="24">
        <v>0</v>
      </c>
    </row>
    <row r="44" spans="1:31" x14ac:dyDescent="0.35">
      <c r="A44" s="28" t="s">
        <v>131</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c r="AB44" s="24">
        <v>0</v>
      </c>
      <c r="AC44" s="24">
        <v>0</v>
      </c>
      <c r="AD44" s="24">
        <v>0</v>
      </c>
      <c r="AE44" s="24">
        <v>0</v>
      </c>
    </row>
    <row r="45" spans="1:31" x14ac:dyDescent="0.35">
      <c r="A45" s="31" t="s">
        <v>138</v>
      </c>
      <c r="B45" s="31"/>
      <c r="C45" s="32">
        <v>855586.45745512424</v>
      </c>
      <c r="D45" s="32">
        <v>769203.80204326508</v>
      </c>
      <c r="E45" s="32">
        <v>805651.27426488523</v>
      </c>
      <c r="F45" s="32">
        <v>678451.00966212596</v>
      </c>
      <c r="G45" s="32">
        <v>696188.82311184681</v>
      </c>
      <c r="H45" s="32">
        <v>611340.67056977714</v>
      </c>
      <c r="I45" s="32">
        <v>547698.81311191153</v>
      </c>
      <c r="J45" s="32">
        <v>578390.87722926412</v>
      </c>
      <c r="K45" s="32">
        <v>432651.12290825561</v>
      </c>
      <c r="L45" s="32">
        <v>413129.5767678601</v>
      </c>
      <c r="M45" s="32">
        <v>367652.29145845398</v>
      </c>
      <c r="N45" s="32">
        <v>393302.15080204402</v>
      </c>
      <c r="O45" s="32">
        <v>370072.2761904822</v>
      </c>
      <c r="P45" s="32">
        <v>341369.86880262598</v>
      </c>
      <c r="Q45" s="32">
        <v>318197.78118188767</v>
      </c>
      <c r="R45" s="32">
        <v>303709.77012358909</v>
      </c>
      <c r="S45" s="32">
        <v>303112.6769839499</v>
      </c>
      <c r="T45" s="32">
        <v>296464.15721192188</v>
      </c>
      <c r="U45" s="32">
        <v>286126.94997070846</v>
      </c>
      <c r="V45" s="32">
        <v>275881.30663204473</v>
      </c>
      <c r="W45" s="32">
        <v>258389.9074891303</v>
      </c>
      <c r="X45" s="32">
        <v>267307.84222161287</v>
      </c>
      <c r="Y45" s="32">
        <v>242690.80384932997</v>
      </c>
      <c r="Z45" s="32">
        <v>212383.98790646758</v>
      </c>
      <c r="AA45" s="32">
        <v>172843.79420308711</v>
      </c>
      <c r="AB45" s="32">
        <v>149275.14835156832</v>
      </c>
      <c r="AC45" s="32">
        <v>145096.1149552979</v>
      </c>
      <c r="AD45" s="32">
        <v>166435.42039123431</v>
      </c>
      <c r="AE45" s="32">
        <v>138671.6483964044</v>
      </c>
    </row>
    <row r="47" spans="1:3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x14ac:dyDescent="0.35">
      <c r="A49" s="28" t="s">
        <v>132</v>
      </c>
      <c r="B49" s="28" t="s">
        <v>71</v>
      </c>
      <c r="C49" s="24">
        <v>205787.17990000002</v>
      </c>
      <c r="D49" s="24">
        <v>174511.96090000001</v>
      </c>
      <c r="E49" s="24">
        <v>183742.0111</v>
      </c>
      <c r="F49" s="24">
        <v>100208.33270695964</v>
      </c>
      <c r="G49" s="24">
        <v>100137.17750243406</v>
      </c>
      <c r="H49" s="24">
        <v>87746.630299996672</v>
      </c>
      <c r="I49" s="24">
        <v>67480.434786771904</v>
      </c>
      <c r="J49" s="24">
        <v>71828.433581682082</v>
      </c>
      <c r="K49" s="24">
        <v>64575.126363352683</v>
      </c>
      <c r="L49" s="24">
        <v>66707.208542929307</v>
      </c>
      <c r="M49" s="24">
        <v>58538.753544908803</v>
      </c>
      <c r="N49" s="24">
        <v>58612.081901332698</v>
      </c>
      <c r="O49" s="24">
        <v>58728.459960757995</v>
      </c>
      <c r="P49" s="24">
        <v>54370.066375332899</v>
      </c>
      <c r="Q49" s="24">
        <v>52670.542137582299</v>
      </c>
      <c r="R49" s="24">
        <v>50270.842603933394</v>
      </c>
      <c r="S49" s="24">
        <v>45308.685292078408</v>
      </c>
      <c r="T49" s="24">
        <v>47268.487825593598</v>
      </c>
      <c r="U49" s="24">
        <v>42832.457872333056</v>
      </c>
      <c r="V49" s="24">
        <v>37950.872232507201</v>
      </c>
      <c r="W49" s="24">
        <v>41027.648570405901</v>
      </c>
      <c r="X49" s="24">
        <v>40545.946421192202</v>
      </c>
      <c r="Y49" s="24">
        <v>36884.6708418571</v>
      </c>
      <c r="Z49" s="24">
        <v>36194.766606793899</v>
      </c>
      <c r="AA49" s="24">
        <v>33317.989232946704</v>
      </c>
      <c r="AB49" s="24">
        <v>33937.037821689904</v>
      </c>
      <c r="AC49" s="24">
        <v>13187.6693875807</v>
      </c>
      <c r="AD49" s="24">
        <v>0</v>
      </c>
      <c r="AE49" s="24">
        <v>0</v>
      </c>
    </row>
    <row r="50" spans="1:31" x14ac:dyDescent="0.35">
      <c r="A50" s="28" t="s">
        <v>132</v>
      </c>
      <c r="B50" s="28" t="s">
        <v>20</v>
      </c>
      <c r="C50" s="24">
        <v>7.7274339999999992E-4</v>
      </c>
      <c r="D50" s="24">
        <v>7.9272589999999997E-4</v>
      </c>
      <c r="E50" s="24">
        <v>8.2148254000000002E-4</v>
      </c>
      <c r="F50" s="24">
        <v>9.657569499999999E-4</v>
      </c>
      <c r="G50" s="24">
        <v>9.7348680000000003E-4</v>
      </c>
      <c r="H50" s="24">
        <v>9.3598709999999992E-4</v>
      </c>
      <c r="I50" s="24">
        <v>9.2103049999999994E-4</v>
      </c>
      <c r="J50" s="24">
        <v>9.0379034999999992E-4</v>
      </c>
      <c r="K50" s="24">
        <v>8.7805014999999995E-4</v>
      </c>
      <c r="L50" s="24">
        <v>8.6563562999999999E-4</v>
      </c>
      <c r="M50" s="24">
        <v>8.4126705000000005E-4</v>
      </c>
      <c r="N50" s="24">
        <v>8.823771500000001E-4</v>
      </c>
      <c r="O50" s="24">
        <v>8.5647284999999991E-4</v>
      </c>
      <c r="P50" s="24">
        <v>8.9375740000000004E-4</v>
      </c>
      <c r="Q50" s="24">
        <v>8.6513409999999997E-4</v>
      </c>
      <c r="R50" s="24">
        <v>8.6042369999999896E-4</v>
      </c>
      <c r="S50" s="24">
        <v>1.1016573999999999E-3</v>
      </c>
      <c r="T50" s="24">
        <v>1.1099788E-3</v>
      </c>
      <c r="U50" s="24">
        <v>1.28708089999999E-3</v>
      </c>
      <c r="V50" s="24">
        <v>1.3958569999999999E-3</v>
      </c>
      <c r="W50" s="24">
        <v>1.4014043000000001E-3</v>
      </c>
      <c r="X50" s="24">
        <v>1.3648337E-3</v>
      </c>
      <c r="Y50" s="24">
        <v>1.5253618000000001E-3</v>
      </c>
      <c r="Z50" s="24">
        <v>1.3886229999999999E-3</v>
      </c>
      <c r="AA50" s="24">
        <v>1.3761631000000002E-3</v>
      </c>
      <c r="AB50" s="24">
        <v>1.4639640000000001E-3</v>
      </c>
      <c r="AC50" s="24">
        <v>1.7147148999999899E-3</v>
      </c>
      <c r="AD50" s="24">
        <v>2.22025129999999E-3</v>
      </c>
      <c r="AE50" s="24">
        <v>2.1398894999999996E-3</v>
      </c>
    </row>
    <row r="51" spans="1:31" x14ac:dyDescent="0.35">
      <c r="A51" s="28" t="s">
        <v>132</v>
      </c>
      <c r="B51" s="28" t="s">
        <v>32</v>
      </c>
      <c r="C51" s="24">
        <v>164.51194000000001</v>
      </c>
      <c r="D51" s="24">
        <v>2.6929229999999996E-4</v>
      </c>
      <c r="E51" s="24">
        <v>382.47421999999995</v>
      </c>
      <c r="F51" s="24">
        <v>1258.3858</v>
      </c>
      <c r="G51" s="24">
        <v>278.59709999999995</v>
      </c>
      <c r="H51" s="24">
        <v>1250.0644</v>
      </c>
      <c r="I51" s="24">
        <v>568.89210000000003</v>
      </c>
      <c r="J51" s="24">
        <v>644.88119999999992</v>
      </c>
      <c r="K51" s="24">
        <v>3.2530733999999999E-4</v>
      </c>
      <c r="L51" s="24">
        <v>3.0020190000000003E-4</v>
      </c>
      <c r="M51" s="24">
        <v>176.13064000000003</v>
      </c>
      <c r="N51" s="24">
        <v>703.78109999999992</v>
      </c>
      <c r="O51" s="24">
        <v>176.78152</v>
      </c>
      <c r="P51" s="24">
        <v>76.773740000000004</v>
      </c>
      <c r="Q51" s="24">
        <v>982.48509999999999</v>
      </c>
      <c r="R51" s="24">
        <v>894.12225000000001</v>
      </c>
      <c r="S51" s="24">
        <v>1844.2733999999998</v>
      </c>
      <c r="T51" s="24">
        <v>764.50760000000002</v>
      </c>
      <c r="U51" s="24">
        <v>0</v>
      </c>
      <c r="V51" s="24">
        <v>0</v>
      </c>
      <c r="W51" s="24">
        <v>0</v>
      </c>
      <c r="X51" s="24">
        <v>0</v>
      </c>
      <c r="Y51" s="24">
        <v>0</v>
      </c>
      <c r="Z51" s="24">
        <v>0</v>
      </c>
      <c r="AA51" s="24">
        <v>0</v>
      </c>
      <c r="AB51" s="24">
        <v>0</v>
      </c>
      <c r="AC51" s="24">
        <v>0</v>
      </c>
      <c r="AD51" s="24">
        <v>0</v>
      </c>
      <c r="AE51" s="24">
        <v>0</v>
      </c>
    </row>
    <row r="52" spans="1:31" x14ac:dyDescent="0.35">
      <c r="A52" s="28" t="s">
        <v>132</v>
      </c>
      <c r="B52" s="28" t="s">
        <v>66</v>
      </c>
      <c r="C52" s="24">
        <v>4.9859743634299996</v>
      </c>
      <c r="D52" s="24">
        <v>2.3203969600000002E-3</v>
      </c>
      <c r="E52" s="24">
        <v>205.01945811616</v>
      </c>
      <c r="F52" s="24">
        <v>137.04170729636999</v>
      </c>
      <c r="G52" s="24">
        <v>9.675048115360001</v>
      </c>
      <c r="H52" s="24">
        <v>463.31449152066995</v>
      </c>
      <c r="I52" s="24">
        <v>156.12701422353999</v>
      </c>
      <c r="J52" s="24">
        <v>3.0346931899999994E-3</v>
      </c>
      <c r="K52" s="24">
        <v>2.8945310399999999E-3</v>
      </c>
      <c r="L52" s="24">
        <v>2.8627572899999989E-3</v>
      </c>
      <c r="M52" s="24">
        <v>0.59360971092000014</v>
      </c>
      <c r="N52" s="24">
        <v>349.20935791094996</v>
      </c>
      <c r="O52" s="24">
        <v>81.299366659809991</v>
      </c>
      <c r="P52" s="24">
        <v>2.6621226999999996E-3</v>
      </c>
      <c r="Q52" s="24">
        <v>512.50730067397001</v>
      </c>
      <c r="R52" s="24">
        <v>635.72830105597006</v>
      </c>
      <c r="S52" s="24">
        <v>416.31635307290998</v>
      </c>
      <c r="T52" s="24">
        <v>210.63692967574002</v>
      </c>
      <c r="U52" s="24">
        <v>1250.33824956847</v>
      </c>
      <c r="V52" s="24">
        <v>2401.9557084561998</v>
      </c>
      <c r="W52" s="24">
        <v>2087.2617646646299</v>
      </c>
      <c r="X52" s="24">
        <v>578.1055904538</v>
      </c>
      <c r="Y52" s="24">
        <v>1335.2535154991999</v>
      </c>
      <c r="Z52" s="24">
        <v>3848.93364315086</v>
      </c>
      <c r="AA52" s="24">
        <v>3290.2178568223999</v>
      </c>
      <c r="AB52" s="24">
        <v>1845.2257183896002</v>
      </c>
      <c r="AC52" s="24">
        <v>1651.2197218473002</v>
      </c>
      <c r="AD52" s="24">
        <v>8062.7567763445004</v>
      </c>
      <c r="AE52" s="24">
        <v>4774.5636668436009</v>
      </c>
    </row>
    <row r="53" spans="1:31" x14ac:dyDescent="0.35">
      <c r="A53" s="28" t="s">
        <v>132</v>
      </c>
      <c r="B53" s="28" t="s">
        <v>65</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c r="AB53" s="24">
        <v>0</v>
      </c>
      <c r="AC53" s="24">
        <v>0</v>
      </c>
      <c r="AD53" s="24">
        <v>0</v>
      </c>
      <c r="AE53" s="24">
        <v>0</v>
      </c>
    </row>
    <row r="54" spans="1:31" x14ac:dyDescent="0.35">
      <c r="A54" s="28" t="s">
        <v>132</v>
      </c>
      <c r="B54" s="28" t="s">
        <v>69</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c r="AB54" s="24">
        <v>0</v>
      </c>
      <c r="AC54" s="24">
        <v>0</v>
      </c>
      <c r="AD54" s="24">
        <v>0</v>
      </c>
      <c r="AE54" s="24">
        <v>0</v>
      </c>
    </row>
    <row r="55" spans="1:31" x14ac:dyDescent="0.35">
      <c r="A55" s="28" t="s">
        <v>132</v>
      </c>
      <c r="B55" s="28" t="s">
        <v>68</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c r="AB55" s="24">
        <v>0</v>
      </c>
      <c r="AC55" s="24">
        <v>0</v>
      </c>
      <c r="AD55" s="24">
        <v>0</v>
      </c>
      <c r="AE55" s="24">
        <v>0</v>
      </c>
    </row>
    <row r="56" spans="1:31" x14ac:dyDescent="0.35">
      <c r="A56" s="28" t="s">
        <v>132</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c r="AB56" s="24">
        <v>0</v>
      </c>
      <c r="AC56" s="24">
        <v>0</v>
      </c>
      <c r="AD56" s="24">
        <v>0</v>
      </c>
      <c r="AE56" s="24">
        <v>0</v>
      </c>
    </row>
    <row r="57" spans="1:31" x14ac:dyDescent="0.35">
      <c r="A57" s="28" t="s">
        <v>132</v>
      </c>
      <c r="B57" s="28" t="s">
        <v>73</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c r="AB57" s="24">
        <v>0</v>
      </c>
      <c r="AC57" s="24">
        <v>0</v>
      </c>
      <c r="AD57" s="24">
        <v>0</v>
      </c>
      <c r="AE57" s="24">
        <v>0</v>
      </c>
    </row>
    <row r="58" spans="1:31" x14ac:dyDescent="0.35">
      <c r="A58" s="28" t="s">
        <v>132</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c r="AB58" s="24">
        <v>0</v>
      </c>
      <c r="AC58" s="24">
        <v>0</v>
      </c>
      <c r="AD58" s="24">
        <v>0</v>
      </c>
      <c r="AE58" s="24">
        <v>0</v>
      </c>
    </row>
    <row r="59" spans="1:31" x14ac:dyDescent="0.35">
      <c r="A59" s="31" t="s">
        <v>138</v>
      </c>
      <c r="B59" s="31"/>
      <c r="C59" s="32">
        <v>205956.67858710684</v>
      </c>
      <c r="D59" s="32">
        <v>174511.96428241517</v>
      </c>
      <c r="E59" s="32">
        <v>184329.50559959869</v>
      </c>
      <c r="F59" s="32">
        <v>101603.76118001297</v>
      </c>
      <c r="G59" s="32">
        <v>100425.45062403622</v>
      </c>
      <c r="H59" s="32">
        <v>89460.010127504444</v>
      </c>
      <c r="I59" s="32">
        <v>68205.454822025946</v>
      </c>
      <c r="J59" s="32">
        <v>72473.318720165626</v>
      </c>
      <c r="K59" s="32">
        <v>64575.130461241213</v>
      </c>
      <c r="L59" s="32">
        <v>66707.212571524127</v>
      </c>
      <c r="M59" s="32">
        <v>58715.478635886779</v>
      </c>
      <c r="N59" s="32">
        <v>59665.073241620797</v>
      </c>
      <c r="O59" s="32">
        <v>58986.541703890653</v>
      </c>
      <c r="P59" s="32">
        <v>54446.843671212999</v>
      </c>
      <c r="Q59" s="32">
        <v>54165.535403390364</v>
      </c>
      <c r="R59" s="32">
        <v>51800.694015413064</v>
      </c>
      <c r="S59" s="32">
        <v>47569.276146808712</v>
      </c>
      <c r="T59" s="32">
        <v>48243.633465248138</v>
      </c>
      <c r="U59" s="32">
        <v>44082.797408982427</v>
      </c>
      <c r="V59" s="32">
        <v>40352.829336820396</v>
      </c>
      <c r="W59" s="32">
        <v>43114.911736474831</v>
      </c>
      <c r="X59" s="32">
        <v>41124.0533764797</v>
      </c>
      <c r="Y59" s="32">
        <v>38219.925882718097</v>
      </c>
      <c r="Z59" s="32">
        <v>40043.701638567756</v>
      </c>
      <c r="AA59" s="32">
        <v>36608.208465932199</v>
      </c>
      <c r="AB59" s="32">
        <v>35782.265004043504</v>
      </c>
      <c r="AC59" s="32">
        <v>14838.890824142898</v>
      </c>
      <c r="AD59" s="32">
        <v>8062.7589965958005</v>
      </c>
      <c r="AE59" s="32">
        <v>4774.5658067331005</v>
      </c>
    </row>
    <row r="61" spans="1:3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x14ac:dyDescent="0.35">
      <c r="A64" s="28" t="s">
        <v>133</v>
      </c>
      <c r="B64" s="28" t="s">
        <v>20</v>
      </c>
      <c r="C64" s="24">
        <v>100808.39682450049</v>
      </c>
      <c r="D64" s="24">
        <v>99279.652812329805</v>
      </c>
      <c r="E64" s="24">
        <v>38031.173024327501</v>
      </c>
      <c r="F64" s="24">
        <v>35819.420983811746</v>
      </c>
      <c r="G64" s="24">
        <v>34285.232995373</v>
      </c>
      <c r="H64" s="24">
        <v>33298.558955105</v>
      </c>
      <c r="I64" s="24">
        <v>32191.180920547398</v>
      </c>
      <c r="J64" s="24">
        <v>31289.372929642741</v>
      </c>
      <c r="K64" s="24">
        <v>30142.562898871998</v>
      </c>
      <c r="L64" s="24">
        <v>29429.594882418802</v>
      </c>
      <c r="M64" s="24">
        <v>28705.734853068352</v>
      </c>
      <c r="N64" s="24">
        <v>27930.230921067949</v>
      </c>
      <c r="O64" s="24">
        <v>27345.3708916916</v>
      </c>
      <c r="P64" s="24">
        <v>26332.646942539901</v>
      </c>
      <c r="Q64" s="24">
        <v>25572.914898908701</v>
      </c>
      <c r="R64" s="24">
        <v>24485.270920008101</v>
      </c>
      <c r="S64" s="24">
        <v>1.1663240999999999E-3</v>
      </c>
      <c r="T64" s="24">
        <v>1.2448558000000001E-3</v>
      </c>
      <c r="U64" s="24">
        <v>1.4598416000000001E-3</v>
      </c>
      <c r="V64" s="24">
        <v>1.4781547E-3</v>
      </c>
      <c r="W64" s="24">
        <v>1.5432847999999999E-3</v>
      </c>
      <c r="X64" s="24">
        <v>1.5099503E-3</v>
      </c>
      <c r="Y64" s="24">
        <v>1.8987403E-3</v>
      </c>
      <c r="Z64" s="24">
        <v>1.7037464E-3</v>
      </c>
      <c r="AA64" s="24">
        <v>1.707133E-3</v>
      </c>
      <c r="AB64" s="24">
        <v>1.811383E-3</v>
      </c>
      <c r="AC64" s="24">
        <v>1.8545199999999999E-3</v>
      </c>
      <c r="AD64" s="24">
        <v>2.25360729999999E-3</v>
      </c>
      <c r="AE64" s="24">
        <v>2.1422113999999999E-3</v>
      </c>
    </row>
    <row r="65" spans="1:31" x14ac:dyDescent="0.35">
      <c r="A65" s="28" t="s">
        <v>133</v>
      </c>
      <c r="B65" s="28" t="s">
        <v>32</v>
      </c>
      <c r="C65" s="24">
        <v>87408.023000000001</v>
      </c>
      <c r="D65" s="24">
        <v>89225.948000000004</v>
      </c>
      <c r="E65" s="24">
        <v>80831.570000000007</v>
      </c>
      <c r="F65" s="24">
        <v>9006.2940600000002</v>
      </c>
      <c r="G65" s="24">
        <v>8626.9310299999997</v>
      </c>
      <c r="H65" s="24">
        <v>8309.6966599999996</v>
      </c>
      <c r="I65" s="24">
        <v>8028.0097300000007</v>
      </c>
      <c r="J65" s="24">
        <v>7853.8127500000001</v>
      </c>
      <c r="K65" s="24">
        <v>7602.8203400000002</v>
      </c>
      <c r="L65" s="24">
        <v>7404.2137199999997</v>
      </c>
      <c r="M65" s="24">
        <v>7221.2648799999997</v>
      </c>
      <c r="N65" s="24">
        <v>7008.4594400000005</v>
      </c>
      <c r="O65" s="24">
        <v>6890.0960800000003</v>
      </c>
      <c r="P65" s="24">
        <v>6599.5013399999998</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x14ac:dyDescent="0.35">
      <c r="A66" s="28" t="s">
        <v>133</v>
      </c>
      <c r="B66" s="28" t="s">
        <v>66</v>
      </c>
      <c r="C66" s="24">
        <v>2145.4826423337199</v>
      </c>
      <c r="D66" s="24">
        <v>1288.8018676712798</v>
      </c>
      <c r="E66" s="24">
        <v>5793.7602503789813</v>
      </c>
      <c r="F66" s="24">
        <v>1109.9606966982706</v>
      </c>
      <c r="G66" s="24">
        <v>489.09081912592006</v>
      </c>
      <c r="H66" s="24">
        <v>1309.8440950660402</v>
      </c>
      <c r="I66" s="24">
        <v>450.48255679262996</v>
      </c>
      <c r="J66" s="24">
        <v>832.75085151411008</v>
      </c>
      <c r="K66" s="24">
        <v>5.7641126100000002E-3</v>
      </c>
      <c r="L66" s="24">
        <v>68.335011542400011</v>
      </c>
      <c r="M66" s="24">
        <v>91.897800538680002</v>
      </c>
      <c r="N66" s="24">
        <v>715.44568022333976</v>
      </c>
      <c r="O66" s="24">
        <v>139.23072741124</v>
      </c>
      <c r="P66" s="24">
        <v>198.89334978870997</v>
      </c>
      <c r="Q66" s="24">
        <v>1864.2526273381598</v>
      </c>
      <c r="R66" s="24">
        <v>1747.9512134883</v>
      </c>
      <c r="S66" s="24">
        <v>5669.2582722715506</v>
      </c>
      <c r="T66" s="24">
        <v>5114.3435987479697</v>
      </c>
      <c r="U66" s="24">
        <v>8565.81634579417</v>
      </c>
      <c r="V66" s="24">
        <v>20053.534557579776</v>
      </c>
      <c r="W66" s="24">
        <v>13932.184433395229</v>
      </c>
      <c r="X66" s="24">
        <v>10900.70291776723</v>
      </c>
      <c r="Y66" s="24">
        <v>35458.911533496903</v>
      </c>
      <c r="Z66" s="24">
        <v>3883.6695933331002</v>
      </c>
      <c r="AA66" s="24">
        <v>3802.9010357450002</v>
      </c>
      <c r="AB66" s="24">
        <v>4265.7790459827002</v>
      </c>
      <c r="AC66" s="24">
        <v>8495.3449210090002</v>
      </c>
      <c r="AD66" s="24">
        <v>19931.365294751799</v>
      </c>
      <c r="AE66" s="24">
        <v>16746.247720028998</v>
      </c>
    </row>
    <row r="67" spans="1:3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x14ac:dyDescent="0.35">
      <c r="A68" s="28" t="s">
        <v>133</v>
      </c>
      <c r="B68" s="28" t="s">
        <v>69</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c r="AB68" s="24">
        <v>0</v>
      </c>
      <c r="AC68" s="24">
        <v>0</v>
      </c>
      <c r="AD68" s="24">
        <v>0</v>
      </c>
      <c r="AE68" s="24">
        <v>0</v>
      </c>
    </row>
    <row r="69" spans="1:31" x14ac:dyDescent="0.35">
      <c r="A69" s="28" t="s">
        <v>133</v>
      </c>
      <c r="B69" s="28" t="s">
        <v>68</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c r="AB69" s="24">
        <v>0</v>
      </c>
      <c r="AC69" s="24">
        <v>0</v>
      </c>
      <c r="AD69" s="24">
        <v>0</v>
      </c>
      <c r="AE69" s="24">
        <v>0</v>
      </c>
    </row>
    <row r="70" spans="1:31" x14ac:dyDescent="0.35">
      <c r="A70" s="28" t="s">
        <v>133</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c r="AB70" s="24">
        <v>0</v>
      </c>
      <c r="AC70" s="24">
        <v>0</v>
      </c>
      <c r="AD70" s="24">
        <v>0</v>
      </c>
      <c r="AE70" s="24">
        <v>0</v>
      </c>
    </row>
    <row r="71" spans="1:31" x14ac:dyDescent="0.35">
      <c r="A71" s="28" t="s">
        <v>133</v>
      </c>
      <c r="B71" s="28" t="s">
        <v>73</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c r="AB71" s="24">
        <v>0</v>
      </c>
      <c r="AC71" s="24">
        <v>0</v>
      </c>
      <c r="AD71" s="24">
        <v>0</v>
      </c>
      <c r="AE71" s="24">
        <v>0</v>
      </c>
    </row>
    <row r="72" spans="1:31" x14ac:dyDescent="0.35">
      <c r="A72" s="28" t="s">
        <v>133</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c r="AB72" s="24">
        <v>0</v>
      </c>
      <c r="AC72" s="24">
        <v>0</v>
      </c>
      <c r="AD72" s="24">
        <v>0</v>
      </c>
      <c r="AE72" s="24">
        <v>0</v>
      </c>
    </row>
    <row r="73" spans="1:31" x14ac:dyDescent="0.35">
      <c r="A73" s="31" t="s">
        <v>138</v>
      </c>
      <c r="B73" s="31"/>
      <c r="C73" s="32">
        <v>190361.90246683423</v>
      </c>
      <c r="D73" s="32">
        <v>189794.40268000108</v>
      </c>
      <c r="E73" s="32">
        <v>124656.50327470648</v>
      </c>
      <c r="F73" s="32">
        <v>45935.675740510014</v>
      </c>
      <c r="G73" s="32">
        <v>43401.254844498922</v>
      </c>
      <c r="H73" s="32">
        <v>42918.099710171038</v>
      </c>
      <c r="I73" s="32">
        <v>40669.673207340027</v>
      </c>
      <c r="J73" s="32">
        <v>39975.936531156847</v>
      </c>
      <c r="K73" s="32">
        <v>37745.389002984608</v>
      </c>
      <c r="L73" s="32">
        <v>36902.143613961198</v>
      </c>
      <c r="M73" s="32">
        <v>36018.897533607036</v>
      </c>
      <c r="N73" s="32">
        <v>35654.136041291291</v>
      </c>
      <c r="O73" s="32">
        <v>34374.697699102842</v>
      </c>
      <c r="P73" s="32">
        <v>33131.041632328612</v>
      </c>
      <c r="Q73" s="32">
        <v>27437.16752624686</v>
      </c>
      <c r="R73" s="32">
        <v>26233.222133496402</v>
      </c>
      <c r="S73" s="32">
        <v>5669.2594385956509</v>
      </c>
      <c r="T73" s="32">
        <v>5114.3448436037697</v>
      </c>
      <c r="U73" s="32">
        <v>8565.8178056357701</v>
      </c>
      <c r="V73" s="32">
        <v>20053.536035734476</v>
      </c>
      <c r="W73" s="32">
        <v>13932.185976680028</v>
      </c>
      <c r="X73" s="32">
        <v>10900.70442771753</v>
      </c>
      <c r="Y73" s="32">
        <v>35458.913432237205</v>
      </c>
      <c r="Z73" s="32">
        <v>3883.6712970795002</v>
      </c>
      <c r="AA73" s="32">
        <v>3802.902742878</v>
      </c>
      <c r="AB73" s="32">
        <v>4265.7808573657003</v>
      </c>
      <c r="AC73" s="32">
        <v>8495.3467755290003</v>
      </c>
      <c r="AD73" s="32">
        <v>19931.3675483591</v>
      </c>
      <c r="AE73" s="32">
        <v>16746.249862240398</v>
      </c>
    </row>
    <row r="75" spans="1:3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x14ac:dyDescent="0.35">
      <c r="A78" s="28" t="s">
        <v>134</v>
      </c>
      <c r="B78" s="28" t="s">
        <v>20</v>
      </c>
      <c r="C78" s="24">
        <v>7.7946159999999994E-4</v>
      </c>
      <c r="D78" s="24">
        <v>7.8989714E-4</v>
      </c>
      <c r="E78" s="24">
        <v>8.0868339999999909E-4</v>
      </c>
      <c r="F78" s="24">
        <v>8.0447846999999993E-4</v>
      </c>
      <c r="G78" s="24">
        <v>7.8177005000000001E-4</v>
      </c>
      <c r="H78" s="24">
        <v>7.5501454000000004E-4</v>
      </c>
      <c r="I78" s="24">
        <v>7.5805149999999999E-4</v>
      </c>
      <c r="J78" s="24">
        <v>7.5997329999999994E-4</v>
      </c>
      <c r="K78" s="24">
        <v>8.0439089999999997E-4</v>
      </c>
      <c r="L78" s="24">
        <v>8.0261640000000006E-4</v>
      </c>
      <c r="M78" s="24">
        <v>7.8473400000000004E-4</v>
      </c>
      <c r="N78" s="24">
        <v>7.9892579999999997E-4</v>
      </c>
      <c r="O78" s="24">
        <v>7.9096129999999996E-4</v>
      </c>
      <c r="P78" s="24">
        <v>7.8529954000000006E-4</v>
      </c>
      <c r="Q78" s="24">
        <v>7.7080010000000001E-4</v>
      </c>
      <c r="R78" s="24">
        <v>7.6648909999999903E-4</v>
      </c>
      <c r="S78" s="24">
        <v>7.7884953999999998E-4</v>
      </c>
      <c r="T78" s="24">
        <v>7.7190422999999996E-4</v>
      </c>
      <c r="U78" s="24">
        <v>8.1784814999999998E-4</v>
      </c>
      <c r="V78" s="24">
        <v>7.9105240000000002E-4</v>
      </c>
      <c r="W78" s="24">
        <v>8.1642889999999999E-4</v>
      </c>
      <c r="X78" s="24">
        <v>8.0264829999999998E-4</v>
      </c>
      <c r="Y78" s="24">
        <v>8.0923873E-4</v>
      </c>
      <c r="Z78" s="24">
        <v>7.7457106000000003E-4</v>
      </c>
      <c r="AA78" s="24">
        <v>7.5437330000000002E-4</v>
      </c>
      <c r="AB78" s="24">
        <v>7.6484390000000006E-4</v>
      </c>
      <c r="AC78" s="24">
        <v>7.5996909999999991E-4</v>
      </c>
      <c r="AD78" s="24">
        <v>8.2562816000000003E-4</v>
      </c>
      <c r="AE78" s="24">
        <v>8.0575509999999994E-4</v>
      </c>
    </row>
    <row r="79" spans="1:3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x14ac:dyDescent="0.35">
      <c r="A80" s="28" t="s">
        <v>134</v>
      </c>
      <c r="B80" s="28" t="s">
        <v>66</v>
      </c>
      <c r="C80" s="24">
        <v>9.6147979999999995E-4</v>
      </c>
      <c r="D80" s="24">
        <v>9.5499600999999904E-4</v>
      </c>
      <c r="E80" s="24">
        <v>9.6228870999999993E-4</v>
      </c>
      <c r="F80" s="24">
        <v>9.6469275E-4</v>
      </c>
      <c r="G80" s="24">
        <v>9.5339930000000006E-4</v>
      </c>
      <c r="H80" s="24">
        <v>9.4345101000000006E-4</v>
      </c>
      <c r="I80" s="24">
        <v>9.5133251000000007E-4</v>
      </c>
      <c r="J80" s="24">
        <v>9.5378686999999997E-4</v>
      </c>
      <c r="K80" s="24">
        <v>1.0101311399999999E-3</v>
      </c>
      <c r="L80" s="24">
        <v>1.0144345299999999E-3</v>
      </c>
      <c r="M80" s="24">
        <v>9.8297849999999997E-4</v>
      </c>
      <c r="N80" s="24">
        <v>1.02074446E-3</v>
      </c>
      <c r="O80" s="24">
        <v>1.009264669999999E-3</v>
      </c>
      <c r="P80" s="24">
        <v>1.014807019999999E-3</v>
      </c>
      <c r="Q80" s="24">
        <v>9.9643672999999997E-4</v>
      </c>
      <c r="R80" s="24">
        <v>9.9422855000000018E-4</v>
      </c>
      <c r="S80" s="24">
        <v>1.0437626600000001E-3</v>
      </c>
      <c r="T80" s="24">
        <v>1.0284894200000001E-3</v>
      </c>
      <c r="U80" s="24">
        <v>6.6949524245499994</v>
      </c>
      <c r="V80" s="24">
        <v>2.0212570314399998</v>
      </c>
      <c r="W80" s="24">
        <v>6.3245040299299999</v>
      </c>
      <c r="X80" s="24">
        <v>8.2938464E-4</v>
      </c>
      <c r="Y80" s="24">
        <v>48.57710208628</v>
      </c>
      <c r="Z80" s="24">
        <v>3.4451241186999999</v>
      </c>
      <c r="AA80" s="24">
        <v>7.6586359999999997E-4</v>
      </c>
      <c r="AB80" s="24">
        <v>21.778823666319898</v>
      </c>
      <c r="AC80" s="24">
        <v>8.9450515200599998</v>
      </c>
      <c r="AD80" s="24">
        <v>38.336749909480005</v>
      </c>
      <c r="AE80" s="24">
        <v>28.00403593339</v>
      </c>
    </row>
    <row r="81" spans="1:31" x14ac:dyDescent="0.35">
      <c r="A81" s="28" t="s">
        <v>134</v>
      </c>
      <c r="B81" s="28" t="s">
        <v>65</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c r="AB81" s="24">
        <v>0</v>
      </c>
      <c r="AC81" s="24">
        <v>0</v>
      </c>
      <c r="AD81" s="24">
        <v>0</v>
      </c>
      <c r="AE81" s="24">
        <v>0</v>
      </c>
    </row>
    <row r="82" spans="1:31" x14ac:dyDescent="0.35">
      <c r="A82" s="28" t="s">
        <v>134</v>
      </c>
      <c r="B82" s="28" t="s">
        <v>69</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c r="AB82" s="24">
        <v>0</v>
      </c>
      <c r="AC82" s="24">
        <v>0</v>
      </c>
      <c r="AD82" s="24">
        <v>0</v>
      </c>
      <c r="AE82" s="24">
        <v>0</v>
      </c>
    </row>
    <row r="83" spans="1:31" x14ac:dyDescent="0.35">
      <c r="A83" s="28" t="s">
        <v>134</v>
      </c>
      <c r="B83" s="28" t="s">
        <v>68</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c r="AB83" s="24">
        <v>0</v>
      </c>
      <c r="AC83" s="24">
        <v>0</v>
      </c>
      <c r="AD83" s="24">
        <v>0</v>
      </c>
      <c r="AE83" s="24">
        <v>0</v>
      </c>
    </row>
    <row r="84" spans="1:31" x14ac:dyDescent="0.35">
      <c r="A84" s="28" t="s">
        <v>134</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c r="AB84" s="24">
        <v>0</v>
      </c>
      <c r="AC84" s="24">
        <v>0</v>
      </c>
      <c r="AD84" s="24">
        <v>0</v>
      </c>
      <c r="AE84" s="24">
        <v>0</v>
      </c>
    </row>
    <row r="85" spans="1:31" x14ac:dyDescent="0.35">
      <c r="A85" s="28" t="s">
        <v>134</v>
      </c>
      <c r="B85" s="28" t="s">
        <v>73</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c r="AB85" s="24">
        <v>0</v>
      </c>
      <c r="AC85" s="24">
        <v>0</v>
      </c>
      <c r="AD85" s="24">
        <v>0</v>
      </c>
      <c r="AE85" s="24">
        <v>0</v>
      </c>
    </row>
    <row r="86" spans="1:31" x14ac:dyDescent="0.35">
      <c r="A86" s="28" t="s">
        <v>134</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c r="AB86" s="24">
        <v>0</v>
      </c>
      <c r="AC86" s="24">
        <v>0</v>
      </c>
      <c r="AD86" s="24">
        <v>0</v>
      </c>
      <c r="AE86" s="24">
        <v>0</v>
      </c>
    </row>
    <row r="87" spans="1:31" x14ac:dyDescent="0.35">
      <c r="A87" s="31" t="s">
        <v>138</v>
      </c>
      <c r="B87" s="31"/>
      <c r="C87" s="32">
        <v>1.7409413999999999E-3</v>
      </c>
      <c r="D87" s="32">
        <v>1.7448931499999989E-3</v>
      </c>
      <c r="E87" s="32">
        <v>1.7709721099999991E-3</v>
      </c>
      <c r="F87" s="32">
        <v>1.7691712199999999E-3</v>
      </c>
      <c r="G87" s="32">
        <v>1.7351693500000001E-3</v>
      </c>
      <c r="H87" s="32">
        <v>1.6984655500000001E-3</v>
      </c>
      <c r="I87" s="32">
        <v>1.70938401E-3</v>
      </c>
      <c r="J87" s="32">
        <v>1.7137601699999999E-3</v>
      </c>
      <c r="K87" s="32">
        <v>1.8145220399999999E-3</v>
      </c>
      <c r="L87" s="32">
        <v>1.8170509299999999E-3</v>
      </c>
      <c r="M87" s="32">
        <v>1.7677125E-3</v>
      </c>
      <c r="N87" s="32">
        <v>1.8196702600000001E-3</v>
      </c>
      <c r="O87" s="32">
        <v>1.8002259699999991E-3</v>
      </c>
      <c r="P87" s="32">
        <v>1.8001065599999992E-3</v>
      </c>
      <c r="Q87" s="32">
        <v>1.7672368299999999E-3</v>
      </c>
      <c r="R87" s="32">
        <v>1.7607176499999993E-3</v>
      </c>
      <c r="S87" s="32">
        <v>1.8226122E-3</v>
      </c>
      <c r="T87" s="32">
        <v>1.80039365E-3</v>
      </c>
      <c r="U87" s="32">
        <v>6.695770272699999</v>
      </c>
      <c r="V87" s="32">
        <v>2.0220480838399997</v>
      </c>
      <c r="W87" s="32">
        <v>6.3253204588300003</v>
      </c>
      <c r="X87" s="32">
        <v>1.63203294E-3</v>
      </c>
      <c r="Y87" s="32">
        <v>48.57791132501</v>
      </c>
      <c r="Z87" s="32">
        <v>3.4458986897599999</v>
      </c>
      <c r="AA87" s="32">
        <v>1.5202369E-3</v>
      </c>
      <c r="AB87" s="32">
        <v>21.779588510219899</v>
      </c>
      <c r="AC87" s="32">
        <v>8.9458114891600005</v>
      </c>
      <c r="AD87" s="32">
        <v>38.337575537640006</v>
      </c>
      <c r="AE87" s="32">
        <v>28.00484168849</v>
      </c>
    </row>
  </sheetData>
  <sheetProtection algorithmName="SHA-512" hashValue="WGQUUMr/XmhKsmrs8sR1v5KvxTg+okMmlpylwzPG0JpSwkbVnx8uSZWqhkyi4DboY7xo+aUUnZr3h5M+0WL0/Q==" saltValue="vXxWmIky8rEX9Z6oOgm1Ew=="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6EBFCF-2480-495A-962A-0EE1429D53B1}">
  <sheetPr codeName="Sheet23">
    <tabColor theme="7" tint="0.39997558519241921"/>
  </sheetPr>
  <dimension ref="A1:AE87"/>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163</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147</v>
      </c>
      <c r="B2" s="17" t="s">
        <v>148</v>
      </c>
    </row>
    <row r="3" spans="1:31" x14ac:dyDescent="0.35">
      <c r="B3" s="17"/>
    </row>
    <row r="4" spans="1:31" x14ac:dyDescent="0.35">
      <c r="A4" s="17" t="s">
        <v>127</v>
      </c>
      <c r="B4" s="17"/>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40</v>
      </c>
      <c r="B6" s="28" t="s">
        <v>64</v>
      </c>
      <c r="C6" s="24">
        <v>0</v>
      </c>
      <c r="D6" s="24">
        <v>0</v>
      </c>
      <c r="E6" s="24">
        <v>0</v>
      </c>
      <c r="F6" s="24">
        <v>0</v>
      </c>
      <c r="G6" s="24">
        <v>0</v>
      </c>
      <c r="H6" s="24">
        <v>0</v>
      </c>
      <c r="I6" s="24">
        <v>0</v>
      </c>
      <c r="J6" s="24">
        <v>0</v>
      </c>
      <c r="K6" s="24">
        <v>0</v>
      </c>
      <c r="L6" s="24">
        <v>0</v>
      </c>
      <c r="M6" s="24">
        <v>0</v>
      </c>
      <c r="N6" s="24">
        <v>0</v>
      </c>
      <c r="O6" s="24">
        <v>0</v>
      </c>
      <c r="P6" s="24">
        <v>0</v>
      </c>
      <c r="Q6" s="24">
        <v>0</v>
      </c>
      <c r="R6" s="24">
        <v>0</v>
      </c>
      <c r="S6" s="24">
        <v>0</v>
      </c>
      <c r="T6" s="24">
        <v>0</v>
      </c>
      <c r="U6" s="24">
        <v>0</v>
      </c>
      <c r="V6" s="24">
        <v>0</v>
      </c>
      <c r="W6" s="24">
        <v>0</v>
      </c>
      <c r="X6" s="24">
        <v>0</v>
      </c>
      <c r="Y6" s="24">
        <v>0</v>
      </c>
      <c r="Z6" s="24">
        <v>0</v>
      </c>
      <c r="AA6" s="24">
        <v>0</v>
      </c>
      <c r="AB6" s="24">
        <v>0</v>
      </c>
      <c r="AC6" s="24">
        <v>0</v>
      </c>
      <c r="AD6" s="24">
        <v>0</v>
      </c>
      <c r="AE6" s="24">
        <v>0</v>
      </c>
    </row>
    <row r="7" spans="1:31" x14ac:dyDescent="0.35">
      <c r="A7" s="28" t="s">
        <v>40</v>
      </c>
      <c r="B7" s="28" t="s">
        <v>71</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c r="AB7" s="24">
        <v>0</v>
      </c>
      <c r="AC7" s="24">
        <v>0</v>
      </c>
      <c r="AD7" s="24">
        <v>0</v>
      </c>
      <c r="AE7" s="24">
        <v>0</v>
      </c>
    </row>
    <row r="8" spans="1:31" x14ac:dyDescent="0.35">
      <c r="A8" s="28" t="s">
        <v>40</v>
      </c>
      <c r="B8" s="28" t="s">
        <v>20</v>
      </c>
      <c r="C8" s="24">
        <v>1.089801364292017E-3</v>
      </c>
      <c r="D8" s="24">
        <v>1.049904976469067E-3</v>
      </c>
      <c r="E8" s="24">
        <v>1.065234057647203E-3</v>
      </c>
      <c r="F8" s="24">
        <v>1.1173969721510091E-3</v>
      </c>
      <c r="G8" s="24">
        <v>1.076490340526366E-3</v>
      </c>
      <c r="H8" s="24">
        <v>1.051351896830133E-3</v>
      </c>
      <c r="I8" s="24">
        <v>1.0155861799162561E-3</v>
      </c>
      <c r="J8" s="24">
        <v>9.9584836758528201E-4</v>
      </c>
      <c r="K8" s="24">
        <v>9.7148478791403707E-4</v>
      </c>
      <c r="L8" s="24">
        <v>9.3591983531563904E-4</v>
      </c>
      <c r="M8" s="24">
        <v>9.0408097718934705E-4</v>
      </c>
      <c r="N8" s="24">
        <v>9.2000884513539194E-4</v>
      </c>
      <c r="O8" s="24">
        <v>8.8632836822581098E-4</v>
      </c>
      <c r="P8" s="24">
        <v>8.911299523961711E-4</v>
      </c>
      <c r="Q8" s="24">
        <v>8.6081479178536785E-4</v>
      </c>
      <c r="R8" s="24">
        <v>8.4664054004651202E-4</v>
      </c>
      <c r="S8" s="24">
        <v>1.0350096868584149E-3</v>
      </c>
      <c r="T8" s="24">
        <v>1.076656912011415E-3</v>
      </c>
      <c r="U8" s="24">
        <v>1.23684245865869E-3</v>
      </c>
      <c r="V8" s="24">
        <v>1.2314821558905131E-3</v>
      </c>
      <c r="W8" s="24">
        <v>1.3118389090100628E-3</v>
      </c>
      <c r="X8" s="24">
        <v>1.3217296576257009E-3</v>
      </c>
      <c r="Y8" s="24">
        <v>1.510794983025076E-3</v>
      </c>
      <c r="Z8" s="24">
        <v>1.4514356029132749E-3</v>
      </c>
      <c r="AA8" s="24">
        <v>1.559887733644549E-3</v>
      </c>
      <c r="AB8" s="24">
        <v>1.2606410711306954E-3</v>
      </c>
      <c r="AC8" s="24">
        <v>1.2838286481256496E-3</v>
      </c>
      <c r="AD8" s="24">
        <v>1.4259222963926509E-3</v>
      </c>
      <c r="AE8" s="24">
        <v>1.3367378895739776E-3</v>
      </c>
    </row>
    <row r="9" spans="1:31" x14ac:dyDescent="0.3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c r="AB9" s="24">
        <v>0</v>
      </c>
      <c r="AC9" s="24">
        <v>0</v>
      </c>
      <c r="AD9" s="24">
        <v>0</v>
      </c>
      <c r="AE9" s="24">
        <v>0</v>
      </c>
    </row>
    <row r="10" spans="1:31" x14ac:dyDescent="0.35">
      <c r="A10" s="28" t="s">
        <v>40</v>
      </c>
      <c r="B10" s="28" t="s">
        <v>66</v>
      </c>
      <c r="C10" s="24">
        <v>3.7689009216925113E-3</v>
      </c>
      <c r="D10" s="24">
        <v>3.6309257477159162E-3</v>
      </c>
      <c r="E10" s="24">
        <v>3.507406055765337E-3</v>
      </c>
      <c r="F10" s="24">
        <v>3.3695995025202819E-3</v>
      </c>
      <c r="G10" s="24">
        <v>3.2462422991202801E-3</v>
      </c>
      <c r="H10" s="24">
        <v>3.1274010625641957E-3</v>
      </c>
      <c r="I10" s="24">
        <v>3.0210106699496263E-3</v>
      </c>
      <c r="J10" s="24">
        <v>2.9076429823550027E-3</v>
      </c>
      <c r="K10" s="24">
        <v>2.8011974814814758E-3</v>
      </c>
      <c r="L10" s="24">
        <v>2.7234008678234381E-3</v>
      </c>
      <c r="M10" s="24">
        <v>2.7204003382659513E-3</v>
      </c>
      <c r="N10" s="24">
        <v>2.7372586784649338E-3</v>
      </c>
      <c r="O10" s="24">
        <v>2.7467090681502033E-3</v>
      </c>
      <c r="P10" s="24">
        <v>2.743502730806445E-3</v>
      </c>
      <c r="Q10" s="24">
        <v>2.7590285758447909E-3</v>
      </c>
      <c r="R10" s="24">
        <v>2.8767694087907022E-3</v>
      </c>
      <c r="S10" s="24">
        <v>2.8692840144222574E-3</v>
      </c>
      <c r="T10" s="24">
        <v>2.8436526046063605E-3</v>
      </c>
      <c r="U10" s="24">
        <v>4.205028151446571E-3</v>
      </c>
      <c r="V10" s="24">
        <v>4.0398119128257966E-3</v>
      </c>
      <c r="W10" s="24">
        <v>5.258478564213161E-3</v>
      </c>
      <c r="X10" s="24">
        <v>5.065971647787328E-3</v>
      </c>
      <c r="Y10" s="24">
        <v>6.5393415091773753E-3</v>
      </c>
      <c r="Z10" s="24">
        <v>11139.955070746902</v>
      </c>
      <c r="AA10" s="24">
        <v>10732.135062774254</v>
      </c>
      <c r="AB10" s="24">
        <v>24234.912170746698</v>
      </c>
      <c r="AC10" s="24">
        <v>23410.469865273568</v>
      </c>
      <c r="AD10" s="24">
        <v>52434.039594028436</v>
      </c>
      <c r="AE10" s="24">
        <v>50514.489071051823</v>
      </c>
    </row>
    <row r="11" spans="1:31" x14ac:dyDescent="0.35">
      <c r="A11" s="28" t="s">
        <v>40</v>
      </c>
      <c r="B11" s="28" t="s">
        <v>65</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row>
    <row r="12" spans="1:31" x14ac:dyDescent="0.35">
      <c r="A12" s="28" t="s">
        <v>40</v>
      </c>
      <c r="B12" s="28" t="s">
        <v>69</v>
      </c>
      <c r="C12" s="24">
        <v>5.0143106082748676E-2</v>
      </c>
      <c r="D12" s="24">
        <v>66811.492375314367</v>
      </c>
      <c r="E12" s="24">
        <v>142863.51532679747</v>
      </c>
      <c r="F12" s="24">
        <v>270085.51216075319</v>
      </c>
      <c r="G12" s="24">
        <v>331773.33497323986</v>
      </c>
      <c r="H12" s="24">
        <v>398383.51140016259</v>
      </c>
      <c r="I12" s="24">
        <v>461002.03449815908</v>
      </c>
      <c r="J12" s="24">
        <v>477042.04276629235</v>
      </c>
      <c r="K12" s="24">
        <v>470640.53602269758</v>
      </c>
      <c r="L12" s="24">
        <v>463978.21528919326</v>
      </c>
      <c r="M12" s="24">
        <v>555522.27034398436</v>
      </c>
      <c r="N12" s="24">
        <v>543361.7304660033</v>
      </c>
      <c r="O12" s="24">
        <v>532682.42592349381</v>
      </c>
      <c r="P12" s="24">
        <v>521921.30082988902</v>
      </c>
      <c r="Q12" s="24">
        <v>512513.1942636118</v>
      </c>
      <c r="R12" s="24">
        <v>500308.6995134062</v>
      </c>
      <c r="S12" s="24">
        <v>614131.55833708018</v>
      </c>
      <c r="T12" s="24">
        <v>644458.86304621573</v>
      </c>
      <c r="U12" s="24">
        <v>656521.55770297197</v>
      </c>
      <c r="V12" s="24">
        <v>666327.1232117936</v>
      </c>
      <c r="W12" s="24">
        <v>754999.28786324628</v>
      </c>
      <c r="X12" s="24">
        <v>871191.73188592191</v>
      </c>
      <c r="Y12" s="24">
        <v>890172.71652841545</v>
      </c>
      <c r="Z12" s="24">
        <v>855197.71473675861</v>
      </c>
      <c r="AA12" s="24">
        <v>884241.59762360004</v>
      </c>
      <c r="AB12" s="24">
        <v>919234.11062217492</v>
      </c>
      <c r="AC12" s="24">
        <v>945505.34607110627</v>
      </c>
      <c r="AD12" s="24">
        <v>922750.84333069471</v>
      </c>
      <c r="AE12" s="24">
        <v>872768.96185920632</v>
      </c>
    </row>
    <row r="13" spans="1:31" x14ac:dyDescent="0.35">
      <c r="A13" s="28" t="s">
        <v>40</v>
      </c>
      <c r="B13" s="28" t="s">
        <v>68</v>
      </c>
      <c r="C13" s="24">
        <v>4.2454886911557936E-3</v>
      </c>
      <c r="D13" s="24">
        <v>6.6104688421856541E-3</v>
      </c>
      <c r="E13" s="24">
        <v>7.2630750431322373E-3</v>
      </c>
      <c r="F13" s="24">
        <v>8.2700057610753559E-3</v>
      </c>
      <c r="G13" s="24">
        <v>8.1908029323443602E-3</v>
      </c>
      <c r="H13" s="24">
        <v>1.4981649894261503E-2</v>
      </c>
      <c r="I13" s="24">
        <v>21656.581016622225</v>
      </c>
      <c r="J13" s="24">
        <v>53057.72235539477</v>
      </c>
      <c r="K13" s="24">
        <v>87072.017939505284</v>
      </c>
      <c r="L13" s="24">
        <v>117569.78723617087</v>
      </c>
      <c r="M13" s="24">
        <v>224806.03511190123</v>
      </c>
      <c r="N13" s="24">
        <v>215973.37012607121</v>
      </c>
      <c r="O13" s="24">
        <v>208066.83108855283</v>
      </c>
      <c r="P13" s="24">
        <v>200449.74131825558</v>
      </c>
      <c r="Q13" s="24">
        <v>193630.68422247775</v>
      </c>
      <c r="R13" s="24">
        <v>186022.90353711465</v>
      </c>
      <c r="S13" s="24">
        <v>179212.82047969333</v>
      </c>
      <c r="T13" s="24">
        <v>172652.04347593835</v>
      </c>
      <c r="U13" s="24">
        <v>166778.63079153042</v>
      </c>
      <c r="V13" s="24">
        <v>160225.87686380878</v>
      </c>
      <c r="W13" s="24">
        <v>154360.190089957</v>
      </c>
      <c r="X13" s="24">
        <v>187792.77777046236</v>
      </c>
      <c r="Y13" s="24">
        <v>194210.2963376556</v>
      </c>
      <c r="Z13" s="24">
        <v>186579.74236810982</v>
      </c>
      <c r="AA13" s="24">
        <v>194766.99427762357</v>
      </c>
      <c r="AB13" s="24">
        <v>255419.25253125271</v>
      </c>
      <c r="AC13" s="24">
        <v>273107.24449109955</v>
      </c>
      <c r="AD13" s="24">
        <v>276897.42283477419</v>
      </c>
      <c r="AE13" s="24">
        <v>295029.65699033241</v>
      </c>
    </row>
    <row r="14" spans="1:31" x14ac:dyDescent="0.35">
      <c r="A14" s="28" t="s">
        <v>40</v>
      </c>
      <c r="B14" s="28" t="s">
        <v>36</v>
      </c>
      <c r="C14" s="24">
        <v>7.64606103351441E-3</v>
      </c>
      <c r="D14" s="24">
        <v>7.3661474398025702E-3</v>
      </c>
      <c r="E14" s="24">
        <v>7.1155600343180804E-3</v>
      </c>
      <c r="F14" s="24">
        <v>6.8359885255884897E-3</v>
      </c>
      <c r="G14" s="24">
        <v>6.6022398181430691E-3</v>
      </c>
      <c r="H14" s="24">
        <v>6.4605013393478801E-3</v>
      </c>
      <c r="I14" s="24">
        <v>7.0744337416437592E-3</v>
      </c>
      <c r="J14" s="24">
        <v>8.341198111574381E-3</v>
      </c>
      <c r="K14" s="24">
        <v>1.5320276713750129E-2</v>
      </c>
      <c r="L14" s="24">
        <v>1.4849600497770229E-2</v>
      </c>
      <c r="M14" s="24">
        <v>1.4390026868107321E-2</v>
      </c>
      <c r="N14" s="24">
        <v>1.491126587187251E-2</v>
      </c>
      <c r="O14" s="24">
        <v>1.533717648487609E-2</v>
      </c>
      <c r="P14" s="24">
        <v>1.544115895799391E-2</v>
      </c>
      <c r="Q14" s="24">
        <v>1.5181399011668269E-2</v>
      </c>
      <c r="R14" s="24">
        <v>1.698193128297798E-2</v>
      </c>
      <c r="S14" s="24">
        <v>14812.046281370196</v>
      </c>
      <c r="T14" s="24">
        <v>14269.79476773271</v>
      </c>
      <c r="U14" s="24">
        <v>22422.64489784123</v>
      </c>
      <c r="V14" s="24">
        <v>21541.655568658243</v>
      </c>
      <c r="W14" s="24">
        <v>78402.086848944571</v>
      </c>
      <c r="X14" s="24">
        <v>82587.64815201897</v>
      </c>
      <c r="Y14" s="24">
        <v>83609.423834873567</v>
      </c>
      <c r="Z14" s="24">
        <v>124278.31458531204</v>
      </c>
      <c r="AA14" s="24">
        <v>122779.89126900694</v>
      </c>
      <c r="AB14" s="24">
        <v>118839.06486625216</v>
      </c>
      <c r="AC14" s="24">
        <v>114796.30365421713</v>
      </c>
      <c r="AD14" s="24">
        <v>129302.94628901593</v>
      </c>
      <c r="AE14" s="24">
        <v>133222.77970207774</v>
      </c>
    </row>
    <row r="15" spans="1:31" x14ac:dyDescent="0.35">
      <c r="A15" s="28" t="s">
        <v>40</v>
      </c>
      <c r="B15" s="28" t="s">
        <v>73</v>
      </c>
      <c r="C15" s="24">
        <v>0</v>
      </c>
      <c r="D15" s="24">
        <v>0</v>
      </c>
      <c r="E15" s="24">
        <v>1.1162079840099509E-2</v>
      </c>
      <c r="F15" s="24">
        <v>1.16962232663942E-2</v>
      </c>
      <c r="G15" s="24">
        <v>1.187665161836984E-2</v>
      </c>
      <c r="H15" s="24">
        <v>1.231325207407254E-2</v>
      </c>
      <c r="I15" s="24">
        <v>1.204294952310469E-2</v>
      </c>
      <c r="J15" s="24">
        <v>1.2943229324926461E-2</v>
      </c>
      <c r="K15" s="24">
        <v>230474.54918653969</v>
      </c>
      <c r="L15" s="24">
        <v>222037.13881628326</v>
      </c>
      <c r="M15" s="24">
        <v>214483.70480942706</v>
      </c>
      <c r="N15" s="24">
        <v>206056.60743470929</v>
      </c>
      <c r="O15" s="24">
        <v>198513.11054167862</v>
      </c>
      <c r="P15" s="24">
        <v>191245.77356229609</v>
      </c>
      <c r="Q15" s="24">
        <v>184739.82488024823</v>
      </c>
      <c r="R15" s="24">
        <v>177481.37088079075</v>
      </c>
      <c r="S15" s="24">
        <v>170984.11954787077</v>
      </c>
      <c r="T15" s="24">
        <v>165340.1905212678</v>
      </c>
      <c r="U15" s="24">
        <v>171247.40682806427</v>
      </c>
      <c r="V15" s="24">
        <v>164519.06844334869</v>
      </c>
      <c r="W15" s="24">
        <v>161748.04309805366</v>
      </c>
      <c r="X15" s="24">
        <v>179421.89273473824</v>
      </c>
      <c r="Y15" s="24">
        <v>173318.17875053719</v>
      </c>
      <c r="Z15" s="24">
        <v>166508.48109729559</v>
      </c>
      <c r="AA15" s="24">
        <v>202162.20855194269</v>
      </c>
      <c r="AB15" s="24">
        <v>263867.12534123188</v>
      </c>
      <c r="AC15" s="24">
        <v>273788.19147280545</v>
      </c>
      <c r="AD15" s="24">
        <v>282894.90551754116</v>
      </c>
      <c r="AE15" s="24">
        <v>272538.44494273071</v>
      </c>
    </row>
    <row r="16" spans="1:31" x14ac:dyDescent="0.3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c r="AB16" s="24">
        <v>0</v>
      </c>
      <c r="AC16" s="24">
        <v>0</v>
      </c>
      <c r="AD16" s="24">
        <v>0</v>
      </c>
      <c r="AE16" s="24">
        <v>0</v>
      </c>
    </row>
    <row r="17" spans="1:31" x14ac:dyDescent="0.35">
      <c r="A17" s="31" t="s">
        <v>138</v>
      </c>
      <c r="B17" s="31"/>
      <c r="C17" s="32">
        <v>5.9247297059888994E-2</v>
      </c>
      <c r="D17" s="32">
        <v>66811.503666613935</v>
      </c>
      <c r="E17" s="32">
        <v>142863.52716251262</v>
      </c>
      <c r="F17" s="32">
        <v>270085.52491775539</v>
      </c>
      <c r="G17" s="32">
        <v>331773.34748677543</v>
      </c>
      <c r="H17" s="32">
        <v>398383.53056056541</v>
      </c>
      <c r="I17" s="32">
        <v>482658.61955137819</v>
      </c>
      <c r="J17" s="32">
        <v>530099.76902517851</v>
      </c>
      <c r="K17" s="32">
        <v>557712.55773488514</v>
      </c>
      <c r="L17" s="32">
        <v>581548.00618468481</v>
      </c>
      <c r="M17" s="32">
        <v>780328.30908036686</v>
      </c>
      <c r="N17" s="32">
        <v>759335.10424934211</v>
      </c>
      <c r="O17" s="32">
        <v>740749.26064508408</v>
      </c>
      <c r="P17" s="32">
        <v>722371.04578277725</v>
      </c>
      <c r="Q17" s="32">
        <v>706143.88210593292</v>
      </c>
      <c r="R17" s="32">
        <v>686331.60677393083</v>
      </c>
      <c r="S17" s="32">
        <v>793344.38272106729</v>
      </c>
      <c r="T17" s="32">
        <v>817110.91044246359</v>
      </c>
      <c r="U17" s="32">
        <v>823300.19393637311</v>
      </c>
      <c r="V17" s="32">
        <v>826553.00534689636</v>
      </c>
      <c r="W17" s="32">
        <v>909359.48452352069</v>
      </c>
      <c r="X17" s="32">
        <v>1058984.5160440856</v>
      </c>
      <c r="Y17" s="32">
        <v>1084383.0209162075</v>
      </c>
      <c r="Z17" s="32">
        <v>1052917.413627051</v>
      </c>
      <c r="AA17" s="32">
        <v>1089740.7285238856</v>
      </c>
      <c r="AB17" s="32">
        <v>1198888.2765848155</v>
      </c>
      <c r="AC17" s="32">
        <v>1242023.0617113081</v>
      </c>
      <c r="AD17" s="32">
        <v>1252082.3071854196</v>
      </c>
      <c r="AE17" s="32">
        <v>1218313.1092573283</v>
      </c>
    </row>
    <row r="18" spans="1:31" x14ac:dyDescent="0.35">
      <c r="A18" s="12"/>
      <c r="B18" s="12"/>
    </row>
    <row r="19" spans="1:31"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row>
    <row r="20" spans="1:31" x14ac:dyDescent="0.35">
      <c r="A20" s="28" t="s">
        <v>130</v>
      </c>
      <c r="B20" s="28" t="s">
        <v>64</v>
      </c>
      <c r="C20" s="24">
        <v>0</v>
      </c>
      <c r="D20" s="24">
        <v>0</v>
      </c>
      <c r="E20" s="24">
        <v>0</v>
      </c>
      <c r="F20" s="24">
        <v>0</v>
      </c>
      <c r="G20" s="24">
        <v>0</v>
      </c>
      <c r="H20" s="24">
        <v>0</v>
      </c>
      <c r="I20" s="24">
        <v>0</v>
      </c>
      <c r="J20" s="24">
        <v>0</v>
      </c>
      <c r="K20" s="24">
        <v>0</v>
      </c>
      <c r="L20" s="24">
        <v>0</v>
      </c>
      <c r="M20" s="24">
        <v>0</v>
      </c>
      <c r="N20" s="24">
        <v>0</v>
      </c>
      <c r="O20" s="24">
        <v>0</v>
      </c>
      <c r="P20" s="24">
        <v>0</v>
      </c>
      <c r="Q20" s="24">
        <v>0</v>
      </c>
      <c r="R20" s="24">
        <v>0</v>
      </c>
      <c r="S20" s="24">
        <v>0</v>
      </c>
      <c r="T20" s="24">
        <v>0</v>
      </c>
      <c r="U20" s="24">
        <v>0</v>
      </c>
      <c r="V20" s="24">
        <v>0</v>
      </c>
      <c r="W20" s="24">
        <v>0</v>
      </c>
      <c r="X20" s="24">
        <v>0</v>
      </c>
      <c r="Y20" s="24">
        <v>0</v>
      </c>
      <c r="Z20" s="24">
        <v>0</v>
      </c>
      <c r="AA20" s="24">
        <v>0</v>
      </c>
      <c r="AB20" s="24">
        <v>0</v>
      </c>
      <c r="AC20" s="24">
        <v>0</v>
      </c>
      <c r="AD20" s="24">
        <v>0</v>
      </c>
      <c r="AE20" s="24">
        <v>0</v>
      </c>
    </row>
    <row r="21" spans="1:3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1" x14ac:dyDescent="0.35">
      <c r="A22" s="28" t="s">
        <v>130</v>
      </c>
      <c r="B22" s="28" t="s">
        <v>20</v>
      </c>
      <c r="C22" s="24">
        <v>2.4134171491044202E-4</v>
      </c>
      <c r="D22" s="24">
        <v>2.32506469358902E-4</v>
      </c>
      <c r="E22" s="24">
        <v>2.2459688115269999E-4</v>
      </c>
      <c r="F22" s="24">
        <v>2.36926482535233E-4</v>
      </c>
      <c r="G22" s="24">
        <v>2.28252873616699E-4</v>
      </c>
      <c r="H22" s="24">
        <v>2.1989679565066501E-4</v>
      </c>
      <c r="I22" s="24">
        <v>2.12416173256562E-4</v>
      </c>
      <c r="J22" s="24">
        <v>2.0407030733041E-4</v>
      </c>
      <c r="K22" s="24">
        <v>1.96599525597913E-4</v>
      </c>
      <c r="L22" s="24">
        <v>1.89402240683375E-4</v>
      </c>
      <c r="M22" s="24">
        <v>1.8295900607890001E-4</v>
      </c>
      <c r="N22" s="24">
        <v>1.9041024664417499E-4</v>
      </c>
      <c r="O22" s="24">
        <v>1.8343954418913199E-4</v>
      </c>
      <c r="P22" s="24">
        <v>1.89328235414551E-4</v>
      </c>
      <c r="Q22" s="24">
        <v>1.8288751837960098E-4</v>
      </c>
      <c r="R22" s="24">
        <v>1.7570183809658698E-4</v>
      </c>
      <c r="S22" s="24">
        <v>2.2575129855594901E-4</v>
      </c>
      <c r="T22" s="24">
        <v>2.60733219730701E-4</v>
      </c>
      <c r="U22" s="24">
        <v>3.0947339403067695E-4</v>
      </c>
      <c r="V22" s="24">
        <v>2.9731413414620599E-4</v>
      </c>
      <c r="W22" s="24">
        <v>3.3883855070761796E-4</v>
      </c>
      <c r="X22" s="24">
        <v>3.2643405694266495E-4</v>
      </c>
      <c r="Y22" s="24">
        <v>4.27931153995983E-4</v>
      </c>
      <c r="Z22" s="24">
        <v>4.1111766949468697E-4</v>
      </c>
      <c r="AA22" s="24">
        <v>3.9606711943992198E-4</v>
      </c>
      <c r="AB22" s="24">
        <v>4.2137092159661398E-4</v>
      </c>
      <c r="AC22" s="24">
        <v>4.0703639369686601E-4</v>
      </c>
      <c r="AD22" s="24">
        <v>3.91043867719311E-4</v>
      </c>
      <c r="AE22" s="24">
        <v>3.6840685359854601E-4</v>
      </c>
    </row>
    <row r="23" spans="1:3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1" x14ac:dyDescent="0.35">
      <c r="A24" s="28" t="s">
        <v>130</v>
      </c>
      <c r="B24" s="28" t="s">
        <v>66</v>
      </c>
      <c r="C24" s="24">
        <v>7.5255989598866702E-4</v>
      </c>
      <c r="D24" s="24">
        <v>7.25009534561226E-4</v>
      </c>
      <c r="E24" s="24">
        <v>7.00345589167529E-4</v>
      </c>
      <c r="F24" s="24">
        <v>6.7282889729066114E-4</v>
      </c>
      <c r="G24" s="24">
        <v>6.4819739699681204E-4</v>
      </c>
      <c r="H24" s="24">
        <v>6.2446762789965899E-4</v>
      </c>
      <c r="I24" s="24">
        <v>6.0322399627766904E-4</v>
      </c>
      <c r="J24" s="24">
        <v>5.7952322754999596E-4</v>
      </c>
      <c r="K24" s="24">
        <v>5.5830754164950896E-4</v>
      </c>
      <c r="L24" s="24">
        <v>5.4429391275232213E-4</v>
      </c>
      <c r="M24" s="24">
        <v>5.4297484734269102E-4</v>
      </c>
      <c r="N24" s="24">
        <v>5.4682386082835401E-4</v>
      </c>
      <c r="O24" s="24">
        <v>5.4761477773001112E-4</v>
      </c>
      <c r="P24" s="24">
        <v>5.4903705463586695E-4</v>
      </c>
      <c r="Q24" s="24">
        <v>5.4895028633236101E-4</v>
      </c>
      <c r="R24" s="24">
        <v>5.4914285901348108E-4</v>
      </c>
      <c r="S24" s="24">
        <v>5.6067190476183609E-4</v>
      </c>
      <c r="T24" s="24">
        <v>5.6860721702827702E-4</v>
      </c>
      <c r="U24" s="24">
        <v>7.8321894618826708E-4</v>
      </c>
      <c r="V24" s="24">
        <v>7.5244614666224294E-4</v>
      </c>
      <c r="W24" s="24">
        <v>1.311118108577898E-3</v>
      </c>
      <c r="X24" s="24">
        <v>1.263119566590845E-3</v>
      </c>
      <c r="Y24" s="24">
        <v>2.6521085178964751E-3</v>
      </c>
      <c r="Z24" s="24">
        <v>10607.11365629086</v>
      </c>
      <c r="AA24" s="24">
        <v>10218.799427082618</v>
      </c>
      <c r="AB24" s="24">
        <v>9844.700512359379</v>
      </c>
      <c r="AC24" s="24">
        <v>9509.7957362434518</v>
      </c>
      <c r="AD24" s="24">
        <v>20531.358544838884</v>
      </c>
      <c r="AE24" s="24">
        <v>19779.728871876308</v>
      </c>
    </row>
    <row r="25" spans="1:31" x14ac:dyDescent="0.35">
      <c r="A25" s="28" t="s">
        <v>130</v>
      </c>
      <c r="B25" s="28" t="s">
        <v>65</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c r="AB25" s="24">
        <v>0</v>
      </c>
      <c r="AC25" s="24">
        <v>0</v>
      </c>
      <c r="AD25" s="24">
        <v>0</v>
      </c>
      <c r="AE25" s="24">
        <v>0</v>
      </c>
    </row>
    <row r="26" spans="1:31" x14ac:dyDescent="0.35">
      <c r="A26" s="28" t="s">
        <v>130</v>
      </c>
      <c r="B26" s="28" t="s">
        <v>69</v>
      </c>
      <c r="C26" s="24">
        <v>8.568521138903001E-3</v>
      </c>
      <c r="D26" s="24">
        <v>66811.451534942476</v>
      </c>
      <c r="E26" s="24">
        <v>128556.02985028989</v>
      </c>
      <c r="F26" s="24">
        <v>184507.51373659755</v>
      </c>
      <c r="G26" s="24">
        <v>236222.91192785569</v>
      </c>
      <c r="H26" s="24">
        <v>284871.64284377842</v>
      </c>
      <c r="I26" s="24">
        <v>302359.01076478453</v>
      </c>
      <c r="J26" s="24">
        <v>299227.41605942923</v>
      </c>
      <c r="K26" s="24">
        <v>288273.04085902608</v>
      </c>
      <c r="L26" s="24">
        <v>277719.69288359187</v>
      </c>
      <c r="M26" s="24">
        <v>365472.5657138172</v>
      </c>
      <c r="N26" s="24">
        <v>351113.08928425959</v>
      </c>
      <c r="O26" s="24">
        <v>338259.23862965079</v>
      </c>
      <c r="P26" s="24">
        <v>325875.95282065199</v>
      </c>
      <c r="Q26" s="24">
        <v>314790.04798444617</v>
      </c>
      <c r="R26" s="24">
        <v>302421.89590314549</v>
      </c>
      <c r="S26" s="24">
        <v>291350.57446338417</v>
      </c>
      <c r="T26" s="24">
        <v>286189.52539692289</v>
      </c>
      <c r="U26" s="24">
        <v>276453.70498116262</v>
      </c>
      <c r="V26" s="24">
        <v>265591.80189391138</v>
      </c>
      <c r="W26" s="24">
        <v>356347.81655311922</v>
      </c>
      <c r="X26" s="24">
        <v>441771.15827333863</v>
      </c>
      <c r="Y26" s="24">
        <v>432214.9389782878</v>
      </c>
      <c r="Z26" s="24">
        <v>415233.14386970206</v>
      </c>
      <c r="AA26" s="24">
        <v>400031.93760950852</v>
      </c>
      <c r="AB26" s="24">
        <v>403271.65434354392</v>
      </c>
      <c r="AC26" s="24">
        <v>364438.96623886429</v>
      </c>
      <c r="AD26" s="24">
        <v>325007.73047249723</v>
      </c>
      <c r="AE26" s="24">
        <v>289113.1038761473</v>
      </c>
    </row>
    <row r="27" spans="1:31" x14ac:dyDescent="0.35">
      <c r="A27" s="28" t="s">
        <v>130</v>
      </c>
      <c r="B27" s="28" t="s">
        <v>68</v>
      </c>
      <c r="C27" s="24">
        <v>9.5295845859527282E-4</v>
      </c>
      <c r="D27" s="24">
        <v>2.0683767549744487E-3</v>
      </c>
      <c r="E27" s="24">
        <v>2.1075668376676596E-3</v>
      </c>
      <c r="F27" s="24">
        <v>2.3676359219573424E-3</v>
      </c>
      <c r="G27" s="24">
        <v>2.5045121365196319E-3</v>
      </c>
      <c r="H27" s="24">
        <v>9.3344887790382022E-3</v>
      </c>
      <c r="I27" s="24">
        <v>21656.575203150169</v>
      </c>
      <c r="J27" s="24">
        <v>53057.71585335378</v>
      </c>
      <c r="K27" s="24">
        <v>87072.010122645457</v>
      </c>
      <c r="L27" s="24">
        <v>117569.77934723289</v>
      </c>
      <c r="M27" s="24">
        <v>224806.02725832278</v>
      </c>
      <c r="N27" s="24">
        <v>215973.36195734935</v>
      </c>
      <c r="O27" s="24">
        <v>208066.82293986998</v>
      </c>
      <c r="P27" s="24">
        <v>200449.73331868826</v>
      </c>
      <c r="Q27" s="24">
        <v>193630.67640829104</v>
      </c>
      <c r="R27" s="24">
        <v>186022.89570252679</v>
      </c>
      <c r="S27" s="24">
        <v>179212.80918578341</v>
      </c>
      <c r="T27" s="24">
        <v>172652.03217732155</v>
      </c>
      <c r="U27" s="24">
        <v>166778.61935895163</v>
      </c>
      <c r="V27" s="24">
        <v>160225.86033321879</v>
      </c>
      <c r="W27" s="24">
        <v>154360.17391313167</v>
      </c>
      <c r="X27" s="24">
        <v>160328.77866279508</v>
      </c>
      <c r="Y27" s="24">
        <v>158643.03968892776</v>
      </c>
      <c r="Z27" s="24">
        <v>152409.92890897876</v>
      </c>
      <c r="AA27" s="24">
        <v>150307.6388011993</v>
      </c>
      <c r="AB27" s="24">
        <v>183682.08215771327</v>
      </c>
      <c r="AC27" s="24">
        <v>189630.74893869736</v>
      </c>
      <c r="AD27" s="24">
        <v>182180.12598949671</v>
      </c>
      <c r="AE27" s="24">
        <v>181548.34138950089</v>
      </c>
    </row>
    <row r="28" spans="1:31" x14ac:dyDescent="0.35">
      <c r="A28" s="28" t="s">
        <v>130</v>
      </c>
      <c r="B28" s="28" t="s">
        <v>36</v>
      </c>
      <c r="C28" s="24">
        <v>2.4667989836319403E-3</v>
      </c>
      <c r="D28" s="24">
        <v>2.3764922798995797E-3</v>
      </c>
      <c r="E28" s="24">
        <v>2.29564689369999E-3</v>
      </c>
      <c r="F28" s="24">
        <v>2.2054505546224299E-3</v>
      </c>
      <c r="G28" s="24">
        <v>2.1247115194784295E-3</v>
      </c>
      <c r="H28" s="24">
        <v>2.0469282485352101E-3</v>
      </c>
      <c r="I28" s="24">
        <v>2.2240649362739698E-3</v>
      </c>
      <c r="J28" s="24">
        <v>2.2436075964026403E-3</v>
      </c>
      <c r="K28" s="24">
        <v>7.9019936689640295E-3</v>
      </c>
      <c r="L28" s="24">
        <v>7.6127106727032394E-3</v>
      </c>
      <c r="M28" s="24">
        <v>7.3705100203846205E-3</v>
      </c>
      <c r="N28" s="24">
        <v>7.3037175815935705E-3</v>
      </c>
      <c r="O28" s="24">
        <v>7.0363367920917496E-3</v>
      </c>
      <c r="P28" s="24">
        <v>6.8950553628148491E-3</v>
      </c>
      <c r="Q28" s="24">
        <v>6.7489571370402393E-3</v>
      </c>
      <c r="R28" s="24">
        <v>6.5817696368543101E-3</v>
      </c>
      <c r="S28" s="24">
        <v>6.5368572686498299E-3</v>
      </c>
      <c r="T28" s="24">
        <v>6.3897971039249294E-3</v>
      </c>
      <c r="U28" s="24">
        <v>7.0953402528643504E-3</v>
      </c>
      <c r="V28" s="24">
        <v>6.8165631826300997E-3</v>
      </c>
      <c r="W28" s="24">
        <v>1.038111872113235E-2</v>
      </c>
      <c r="X28" s="24">
        <v>1.000107777779635E-2</v>
      </c>
      <c r="Y28" s="24">
        <v>3125.1508349971255</v>
      </c>
      <c r="Z28" s="24">
        <v>10278.998347267336</v>
      </c>
      <c r="AA28" s="24">
        <v>12953.960259289004</v>
      </c>
      <c r="AB28" s="24">
        <v>13033.736031004048</v>
      </c>
      <c r="AC28" s="24">
        <v>12590.344015817291</v>
      </c>
      <c r="AD28" s="24">
        <v>12095.66773533442</v>
      </c>
      <c r="AE28" s="24">
        <v>11652.856393560678</v>
      </c>
    </row>
    <row r="29" spans="1:31" x14ac:dyDescent="0.35">
      <c r="A29" s="28" t="s">
        <v>130</v>
      </c>
      <c r="B29" s="28" t="s">
        <v>73</v>
      </c>
      <c r="C29" s="24">
        <v>0</v>
      </c>
      <c r="D29" s="24">
        <v>0</v>
      </c>
      <c r="E29" s="24">
        <v>3.0542435386504501E-3</v>
      </c>
      <c r="F29" s="24">
        <v>3.1693500761501704E-3</v>
      </c>
      <c r="G29" s="24">
        <v>3.05332377637862E-3</v>
      </c>
      <c r="H29" s="24">
        <v>3.1310897452470295E-3</v>
      </c>
      <c r="I29" s="24">
        <v>3.0385914692075901E-3</v>
      </c>
      <c r="J29" s="24">
        <v>3.0769758450373301E-3</v>
      </c>
      <c r="K29" s="24">
        <v>230474.53902068065</v>
      </c>
      <c r="L29" s="24">
        <v>222037.12847175376</v>
      </c>
      <c r="M29" s="24">
        <v>214483.69468712155</v>
      </c>
      <c r="N29" s="24">
        <v>206056.59575091492</v>
      </c>
      <c r="O29" s="24">
        <v>198513.09825961111</v>
      </c>
      <c r="P29" s="24">
        <v>191245.75967464619</v>
      </c>
      <c r="Q29" s="24">
        <v>184739.81088879332</v>
      </c>
      <c r="R29" s="24">
        <v>177481.35379193147</v>
      </c>
      <c r="S29" s="24">
        <v>170983.96360268063</v>
      </c>
      <c r="T29" s="24">
        <v>164724.43540236464</v>
      </c>
      <c r="U29" s="24">
        <v>159120.71043473622</v>
      </c>
      <c r="V29" s="24">
        <v>152868.83189364971</v>
      </c>
      <c r="W29" s="24">
        <v>147272.4798318001</v>
      </c>
      <c r="X29" s="24">
        <v>141881.00193175758</v>
      </c>
      <c r="Y29" s="24">
        <v>137054.383444406</v>
      </c>
      <c r="Z29" s="24">
        <v>131669.49554738039</v>
      </c>
      <c r="AA29" s="24">
        <v>126849.2264970189</v>
      </c>
      <c r="AB29" s="24">
        <v>122205.42067917179</v>
      </c>
      <c r="AC29" s="24">
        <v>118048.14042454926</v>
      </c>
      <c r="AD29" s="24">
        <v>113410.00982596763</v>
      </c>
      <c r="AE29" s="24">
        <v>109258.1984195277</v>
      </c>
    </row>
    <row r="30" spans="1:31" x14ac:dyDescent="0.35">
      <c r="A30" s="28" t="s">
        <v>130</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c r="AB30" s="24">
        <v>0</v>
      </c>
      <c r="AC30" s="24">
        <v>0</v>
      </c>
      <c r="AD30" s="24">
        <v>0</v>
      </c>
      <c r="AE30" s="24">
        <v>0</v>
      </c>
    </row>
    <row r="31" spans="1:31" x14ac:dyDescent="0.35">
      <c r="A31" s="31" t="s">
        <v>138</v>
      </c>
      <c r="B31" s="31"/>
      <c r="C31" s="32">
        <v>1.0515381208397383E-2</v>
      </c>
      <c r="D31" s="32">
        <v>66811.454560835235</v>
      </c>
      <c r="E31" s="32">
        <v>128556.03288279921</v>
      </c>
      <c r="F31" s="32">
        <v>184507.51701398887</v>
      </c>
      <c r="G31" s="32">
        <v>236222.9153088181</v>
      </c>
      <c r="H31" s="32">
        <v>284871.6530226316</v>
      </c>
      <c r="I31" s="32">
        <v>324015.58678357484</v>
      </c>
      <c r="J31" s="32">
        <v>352285.13269637653</v>
      </c>
      <c r="K31" s="32">
        <v>375345.05173657864</v>
      </c>
      <c r="L31" s="32">
        <v>395289.47296452092</v>
      </c>
      <c r="M31" s="32">
        <v>590278.59369807388</v>
      </c>
      <c r="N31" s="32">
        <v>567086.45197884308</v>
      </c>
      <c r="O31" s="32">
        <v>546326.06230057508</v>
      </c>
      <c r="P31" s="32">
        <v>526325.68687770551</v>
      </c>
      <c r="Q31" s="32">
        <v>508420.72512457502</v>
      </c>
      <c r="R31" s="32">
        <v>488444.79233051697</v>
      </c>
      <c r="S31" s="32">
        <v>470563.38443559082</v>
      </c>
      <c r="T31" s="32">
        <v>458841.55840358487</v>
      </c>
      <c r="U31" s="32">
        <v>443232.32543280657</v>
      </c>
      <c r="V31" s="32">
        <v>425817.66327689041</v>
      </c>
      <c r="W31" s="32">
        <v>510707.99211620761</v>
      </c>
      <c r="X31" s="32">
        <v>602099.93852568732</v>
      </c>
      <c r="Y31" s="32">
        <v>590857.98174725519</v>
      </c>
      <c r="Z31" s="32">
        <v>578250.18684608932</v>
      </c>
      <c r="AA31" s="32">
        <v>560558.37623385759</v>
      </c>
      <c r="AB31" s="32">
        <v>596798.43743498751</v>
      </c>
      <c r="AC31" s="32">
        <v>563579.5113208415</v>
      </c>
      <c r="AD31" s="32">
        <v>527719.21539787669</v>
      </c>
      <c r="AE31" s="32">
        <v>490441.17450593133</v>
      </c>
    </row>
    <row r="33" spans="1:3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x14ac:dyDescent="0.35">
      <c r="A34" s="28" t="s">
        <v>131</v>
      </c>
      <c r="B34" s="28" t="s">
        <v>64</v>
      </c>
      <c r="C34" s="24">
        <v>0</v>
      </c>
      <c r="D34" s="24">
        <v>0</v>
      </c>
      <c r="E34" s="24">
        <v>0</v>
      </c>
      <c r="F34" s="24">
        <v>0</v>
      </c>
      <c r="G34" s="24">
        <v>0</v>
      </c>
      <c r="H34" s="24">
        <v>0</v>
      </c>
      <c r="I34" s="24">
        <v>0</v>
      </c>
      <c r="J34" s="24">
        <v>0</v>
      </c>
      <c r="K34" s="24">
        <v>0</v>
      </c>
      <c r="L34" s="24">
        <v>0</v>
      </c>
      <c r="M34" s="24">
        <v>0</v>
      </c>
      <c r="N34" s="24">
        <v>0</v>
      </c>
      <c r="O34" s="24">
        <v>0</v>
      </c>
      <c r="P34" s="24">
        <v>0</v>
      </c>
      <c r="Q34" s="24">
        <v>0</v>
      </c>
      <c r="R34" s="24">
        <v>0</v>
      </c>
      <c r="S34" s="24">
        <v>0</v>
      </c>
      <c r="T34" s="24">
        <v>0</v>
      </c>
      <c r="U34" s="24">
        <v>0</v>
      </c>
      <c r="V34" s="24">
        <v>0</v>
      </c>
      <c r="W34" s="24">
        <v>0</v>
      </c>
      <c r="X34" s="24">
        <v>0</v>
      </c>
      <c r="Y34" s="24">
        <v>0</v>
      </c>
      <c r="Z34" s="24">
        <v>0</v>
      </c>
      <c r="AA34" s="24">
        <v>0</v>
      </c>
      <c r="AB34" s="24">
        <v>0</v>
      </c>
      <c r="AC34" s="24">
        <v>0</v>
      </c>
      <c r="AD34" s="24">
        <v>0</v>
      </c>
      <c r="AE34" s="24">
        <v>0</v>
      </c>
    </row>
    <row r="35" spans="1:3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x14ac:dyDescent="0.35">
      <c r="A36" s="28" t="s">
        <v>131</v>
      </c>
      <c r="B36" s="28" t="s">
        <v>20</v>
      </c>
      <c r="C36" s="24">
        <v>2.6517958786802199E-4</v>
      </c>
      <c r="D36" s="24">
        <v>2.5547166491346999E-4</v>
      </c>
      <c r="E36" s="24">
        <v>2.4678082859657101E-4</v>
      </c>
      <c r="F36" s="24">
        <v>2.7863723536634402E-4</v>
      </c>
      <c r="G36" s="24">
        <v>2.6843664325081502E-4</v>
      </c>
      <c r="H36" s="24">
        <v>2.7288012589876296E-4</v>
      </c>
      <c r="I36" s="24">
        <v>2.63597074844454E-4</v>
      </c>
      <c r="J36" s="24">
        <v>2.73405036512883E-4</v>
      </c>
      <c r="K36" s="24">
        <v>2.6339598924347303E-4</v>
      </c>
      <c r="L36" s="24">
        <v>2.5375336180494501E-4</v>
      </c>
      <c r="M36" s="24">
        <v>2.4512098007659701E-4</v>
      </c>
      <c r="N36" s="24">
        <v>2.4405461667937399E-4</v>
      </c>
      <c r="O36" s="24">
        <v>2.3512005488118102E-4</v>
      </c>
      <c r="P36" s="24">
        <v>2.2651257722346399E-4</v>
      </c>
      <c r="Q36" s="24">
        <v>2.1880689396095902E-4</v>
      </c>
      <c r="R36" s="24">
        <v>2.1879719420293302E-4</v>
      </c>
      <c r="S36" s="24">
        <v>2.60601702058146E-4</v>
      </c>
      <c r="T36" s="24">
        <v>2.64959508778485E-4</v>
      </c>
      <c r="U36" s="24">
        <v>2.8547039947785603E-4</v>
      </c>
      <c r="V36" s="24">
        <v>2.7425422114547599E-4</v>
      </c>
      <c r="W36" s="24">
        <v>2.8794211132227997E-4</v>
      </c>
      <c r="X36" s="24">
        <v>3.35316556572641E-4</v>
      </c>
      <c r="Y36" s="24">
        <v>3.31375271972992E-4</v>
      </c>
      <c r="Z36" s="24">
        <v>3.1835548374910499E-4</v>
      </c>
      <c r="AA36" s="24">
        <v>4.6193477322328705E-4</v>
      </c>
      <c r="AB36" s="24">
        <v>3.4071048907940597E-4</v>
      </c>
      <c r="AC36" s="24">
        <v>3.29119931304466E-4</v>
      </c>
      <c r="AD36" s="24">
        <v>3.1618875578152798E-4</v>
      </c>
      <c r="AE36" s="24">
        <v>2.88268001479142E-4</v>
      </c>
    </row>
    <row r="37" spans="1:31" x14ac:dyDescent="0.35">
      <c r="A37" s="28" t="s">
        <v>131</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c r="AB37" s="24">
        <v>0</v>
      </c>
      <c r="AC37" s="24">
        <v>0</v>
      </c>
      <c r="AD37" s="24">
        <v>0</v>
      </c>
      <c r="AE37" s="24">
        <v>0</v>
      </c>
    </row>
    <row r="38" spans="1:31" x14ac:dyDescent="0.35">
      <c r="A38" s="28" t="s">
        <v>131</v>
      </c>
      <c r="B38" s="28" t="s">
        <v>66</v>
      </c>
      <c r="C38" s="24">
        <v>7.7411820134025097E-4</v>
      </c>
      <c r="D38" s="24">
        <v>7.4577861488585209E-4</v>
      </c>
      <c r="E38" s="24">
        <v>7.2040813055909898E-4</v>
      </c>
      <c r="F38" s="24">
        <v>6.9210317817445101E-4</v>
      </c>
      <c r="G38" s="24">
        <v>6.6676606839033696E-4</v>
      </c>
      <c r="H38" s="24">
        <v>6.4235652136341898E-4</v>
      </c>
      <c r="I38" s="24">
        <v>6.2050433127355895E-4</v>
      </c>
      <c r="J38" s="24">
        <v>6.0145292737015098E-4</v>
      </c>
      <c r="K38" s="24">
        <v>5.7943442011383303E-4</v>
      </c>
      <c r="L38" s="24">
        <v>5.5822198535252605E-4</v>
      </c>
      <c r="M38" s="24">
        <v>5.5652390297986412E-4</v>
      </c>
      <c r="N38" s="24">
        <v>5.6282781167820795E-4</v>
      </c>
      <c r="O38" s="24">
        <v>5.6658281505118002E-4</v>
      </c>
      <c r="P38" s="24">
        <v>5.6092170645053699E-4</v>
      </c>
      <c r="Q38" s="24">
        <v>5.6391140529505202E-4</v>
      </c>
      <c r="R38" s="24">
        <v>5.6445515492410908E-4</v>
      </c>
      <c r="S38" s="24">
        <v>5.8848314875054801E-4</v>
      </c>
      <c r="T38" s="24">
        <v>5.808809763560741E-4</v>
      </c>
      <c r="U38" s="24">
        <v>7.7063737253732099E-4</v>
      </c>
      <c r="V38" s="24">
        <v>7.4035890508225501E-4</v>
      </c>
      <c r="W38" s="24">
        <v>7.3423982499153096E-4</v>
      </c>
      <c r="X38" s="24">
        <v>7.0736014051623393E-4</v>
      </c>
      <c r="Y38" s="24">
        <v>6.8329660611054002E-4</v>
      </c>
      <c r="Z38" s="24">
        <v>6.6688656094402907E-4</v>
      </c>
      <c r="AA38" s="24">
        <v>1.5737005753257321E-3</v>
      </c>
      <c r="AB38" s="24">
        <v>13895.671034095294</v>
      </c>
      <c r="AC38" s="24">
        <v>13422.957152061856</v>
      </c>
      <c r="AD38" s="24">
        <v>29555.173562396831</v>
      </c>
      <c r="AE38" s="24">
        <v>28473.192290161918</v>
      </c>
    </row>
    <row r="39" spans="1:31" x14ac:dyDescent="0.35">
      <c r="A39" s="28" t="s">
        <v>131</v>
      </c>
      <c r="B39" s="28" t="s">
        <v>65</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c r="AB39" s="24">
        <v>0</v>
      </c>
      <c r="AC39" s="24">
        <v>0</v>
      </c>
      <c r="AD39" s="24">
        <v>0</v>
      </c>
      <c r="AE39" s="24">
        <v>0</v>
      </c>
    </row>
    <row r="40" spans="1:31" x14ac:dyDescent="0.35">
      <c r="A40" s="28" t="s">
        <v>131</v>
      </c>
      <c r="B40" s="28" t="s">
        <v>69</v>
      </c>
      <c r="C40" s="24">
        <v>2.358559055836397E-2</v>
      </c>
      <c r="D40" s="24">
        <v>2.3089445657762674E-2</v>
      </c>
      <c r="E40" s="24">
        <v>2.3028669170249615E-2</v>
      </c>
      <c r="F40" s="24">
        <v>58185.260810965228</v>
      </c>
      <c r="G40" s="24">
        <v>56055.170052869842</v>
      </c>
      <c r="H40" s="24">
        <v>62903.865586049535</v>
      </c>
      <c r="I40" s="24">
        <v>97683.351006707147</v>
      </c>
      <c r="J40" s="24">
        <v>107712.30599141729</v>
      </c>
      <c r="K40" s="24">
        <v>103769.08103874013</v>
      </c>
      <c r="L40" s="24">
        <v>99970.213064444266</v>
      </c>
      <c r="M40" s="24">
        <v>96569.347615812687</v>
      </c>
      <c r="N40" s="24">
        <v>92775.122273074419</v>
      </c>
      <c r="O40" s="24">
        <v>89378.730618772475</v>
      </c>
      <c r="P40" s="24">
        <v>86106.676998059615</v>
      </c>
      <c r="Q40" s="24">
        <v>83177.432238819092</v>
      </c>
      <c r="R40" s="24">
        <v>79909.377564829221</v>
      </c>
      <c r="S40" s="24">
        <v>167039.5503556199</v>
      </c>
      <c r="T40" s="24">
        <v>160924.42250322565</v>
      </c>
      <c r="U40" s="24">
        <v>155449.96874789137</v>
      </c>
      <c r="V40" s="24">
        <v>157753.88564077558</v>
      </c>
      <c r="W40" s="24">
        <v>164565.30918234229</v>
      </c>
      <c r="X40" s="24">
        <v>193862.28427555002</v>
      </c>
      <c r="Y40" s="24">
        <v>208910.99905763037</v>
      </c>
      <c r="Z40" s="24">
        <v>200702.85199470614</v>
      </c>
      <c r="AA40" s="24">
        <v>202509.69258607487</v>
      </c>
      <c r="AB40" s="24">
        <v>229413.00506247845</v>
      </c>
      <c r="AC40" s="24">
        <v>221608.65261637897</v>
      </c>
      <c r="AD40" s="24">
        <v>212901.61239979748</v>
      </c>
      <c r="AE40" s="24">
        <v>199049.70838640523</v>
      </c>
    </row>
    <row r="41" spans="1:31" x14ac:dyDescent="0.35">
      <c r="A41" s="28" t="s">
        <v>131</v>
      </c>
      <c r="B41" s="28" t="s">
        <v>68</v>
      </c>
      <c r="C41" s="24">
        <v>1.4303915342560149E-3</v>
      </c>
      <c r="D41" s="24">
        <v>2.0566084400996873E-3</v>
      </c>
      <c r="E41" s="24">
        <v>2.2370455282197939E-3</v>
      </c>
      <c r="F41" s="24">
        <v>2.4507401942886736E-3</v>
      </c>
      <c r="G41" s="24">
        <v>2.3610213845603033E-3</v>
      </c>
      <c r="H41" s="24">
        <v>2.4079331420928766E-3</v>
      </c>
      <c r="I41" s="24">
        <v>2.5264178352610474E-3</v>
      </c>
      <c r="J41" s="24">
        <v>3.1785214937420825E-3</v>
      </c>
      <c r="K41" s="24">
        <v>4.3488442131363525E-3</v>
      </c>
      <c r="L41" s="24">
        <v>4.1896379751981223E-3</v>
      </c>
      <c r="M41" s="24">
        <v>4.0471115706285825E-3</v>
      </c>
      <c r="N41" s="24">
        <v>3.8880999001008015E-3</v>
      </c>
      <c r="O41" s="24">
        <v>3.7457609871654422E-3</v>
      </c>
      <c r="P41" s="24">
        <v>3.6086329398601277E-3</v>
      </c>
      <c r="Q41" s="24">
        <v>3.4893156274872703E-3</v>
      </c>
      <c r="R41" s="24">
        <v>3.352219850105656E-3</v>
      </c>
      <c r="S41" s="24">
        <v>3.7297269634359686E-3</v>
      </c>
      <c r="T41" s="24">
        <v>3.5931859034937044E-3</v>
      </c>
      <c r="U41" s="24">
        <v>3.4709500752893134E-3</v>
      </c>
      <c r="V41" s="24">
        <v>3.46165776989009E-3</v>
      </c>
      <c r="W41" s="24">
        <v>3.5863318431227122E-3</v>
      </c>
      <c r="X41" s="24">
        <v>25761.299824127302</v>
      </c>
      <c r="Y41" s="24">
        <v>26360.424011400122</v>
      </c>
      <c r="Z41" s="24">
        <v>25324.718770555726</v>
      </c>
      <c r="AA41" s="24">
        <v>34264.640445618883</v>
      </c>
      <c r="AB41" s="24">
        <v>61915.671428915732</v>
      </c>
      <c r="AC41" s="24">
        <v>59809.375083295497</v>
      </c>
      <c r="AD41" s="24">
        <v>57459.454929927815</v>
      </c>
      <c r="AE41" s="24">
        <v>71076.053127968407</v>
      </c>
    </row>
    <row r="42" spans="1:31" x14ac:dyDescent="0.35">
      <c r="A42" s="28" t="s">
        <v>131</v>
      </c>
      <c r="B42" s="28" t="s">
        <v>36</v>
      </c>
      <c r="C42" s="24">
        <v>1.260801191047E-3</v>
      </c>
      <c r="D42" s="24">
        <v>1.21464469415334E-3</v>
      </c>
      <c r="E42" s="24">
        <v>1.17332395424408E-3</v>
      </c>
      <c r="F42" s="24">
        <v>1.1272238656305999E-3</v>
      </c>
      <c r="G42" s="24">
        <v>1.08595748261804E-3</v>
      </c>
      <c r="H42" s="24">
        <v>1.04620181492908E-3</v>
      </c>
      <c r="I42" s="24">
        <v>1.3281083142692401E-3</v>
      </c>
      <c r="J42" s="24">
        <v>2.3739012775439699E-3</v>
      </c>
      <c r="K42" s="24">
        <v>2.29824164776826E-3</v>
      </c>
      <c r="L42" s="24">
        <v>2.2141056362944803E-3</v>
      </c>
      <c r="M42" s="24">
        <v>2.1387844468393701E-3</v>
      </c>
      <c r="N42" s="24">
        <v>2.2122348211913502E-3</v>
      </c>
      <c r="O42" s="24">
        <v>3.0922651636943999E-3</v>
      </c>
      <c r="P42" s="24">
        <v>2.9790608548502001E-3</v>
      </c>
      <c r="Q42" s="24">
        <v>2.8777168162604201E-3</v>
      </c>
      <c r="R42" s="24">
        <v>2.7646508554452199E-3</v>
      </c>
      <c r="S42" s="24">
        <v>14812.030971174101</v>
      </c>
      <c r="T42" s="24">
        <v>14269.7793724569</v>
      </c>
      <c r="U42" s="24">
        <v>13784.3387832915</v>
      </c>
      <c r="V42" s="24">
        <v>13242.7498923564</v>
      </c>
      <c r="W42" s="24">
        <v>39443.307954952907</v>
      </c>
      <c r="X42" s="24">
        <v>45055.105820754601</v>
      </c>
      <c r="Y42" s="24">
        <v>43522.385749096698</v>
      </c>
      <c r="Z42" s="24">
        <v>56856.478389747404</v>
      </c>
      <c r="AA42" s="24">
        <v>54775.027418844402</v>
      </c>
      <c r="AB42" s="24">
        <v>52769.776060360797</v>
      </c>
      <c r="AC42" s="24">
        <v>50974.612104206004</v>
      </c>
      <c r="AD42" s="24">
        <v>48971.810800047504</v>
      </c>
      <c r="AE42" s="24">
        <v>55832.479085169398</v>
      </c>
    </row>
    <row r="43" spans="1:31" x14ac:dyDescent="0.35">
      <c r="A43" s="28" t="s">
        <v>131</v>
      </c>
      <c r="B43" s="28" t="s">
        <v>73</v>
      </c>
      <c r="C43" s="24">
        <v>0</v>
      </c>
      <c r="D43" s="24">
        <v>0</v>
      </c>
      <c r="E43" s="24">
        <v>1.5377304662698198E-3</v>
      </c>
      <c r="F43" s="24">
        <v>1.79323021795182E-3</v>
      </c>
      <c r="G43" s="24">
        <v>1.8528230118372399E-3</v>
      </c>
      <c r="H43" s="24">
        <v>2.06584321949237E-3</v>
      </c>
      <c r="I43" s="24">
        <v>1.9955657377095501E-3</v>
      </c>
      <c r="J43" s="24">
        <v>2.96315483545049E-3</v>
      </c>
      <c r="K43" s="24">
        <v>2.8546771088040499E-3</v>
      </c>
      <c r="L43" s="24">
        <v>2.7501706282894701E-3</v>
      </c>
      <c r="M43" s="24">
        <v>2.6566131577100902E-3</v>
      </c>
      <c r="N43" s="24">
        <v>2.5522343955283601E-3</v>
      </c>
      <c r="O43" s="24">
        <v>3.0212907011509904E-3</v>
      </c>
      <c r="P43" s="24">
        <v>2.91068468661613E-3</v>
      </c>
      <c r="Q43" s="24">
        <v>2.8116667223731899E-3</v>
      </c>
      <c r="R43" s="24">
        <v>2.7011958804679099E-3</v>
      </c>
      <c r="S43" s="24">
        <v>5.1513555590788497E-2</v>
      </c>
      <c r="T43" s="24">
        <v>4.9627702939719E-2</v>
      </c>
      <c r="U43" s="24">
        <v>4.7939428652318594E-2</v>
      </c>
      <c r="V43" s="24">
        <v>4.6055880719151801E-2</v>
      </c>
      <c r="W43" s="24">
        <v>3251.87231445319</v>
      </c>
      <c r="X43" s="24">
        <v>26728.086405088099</v>
      </c>
      <c r="Y43" s="24">
        <v>25818.829309632001</v>
      </c>
      <c r="Z43" s="24">
        <v>24804.403326507698</v>
      </c>
      <c r="AA43" s="24">
        <v>59307.514871127001</v>
      </c>
      <c r="AB43" s="24">
        <v>126242.179418671</v>
      </c>
      <c r="AC43" s="24">
        <v>121947.57352573199</v>
      </c>
      <c r="AD43" s="24">
        <v>117156.23356765801</v>
      </c>
      <c r="AE43" s="24">
        <v>112867.27717299599</v>
      </c>
    </row>
    <row r="44" spans="1:31" x14ac:dyDescent="0.35">
      <c r="A44" s="28" t="s">
        <v>131</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c r="AB44" s="24">
        <v>0</v>
      </c>
      <c r="AC44" s="24">
        <v>0</v>
      </c>
      <c r="AD44" s="24">
        <v>0</v>
      </c>
      <c r="AE44" s="24">
        <v>0</v>
      </c>
    </row>
    <row r="45" spans="1:31" x14ac:dyDescent="0.35">
      <c r="A45" s="31" t="s">
        <v>138</v>
      </c>
      <c r="B45" s="31"/>
      <c r="C45" s="32">
        <v>2.6055279881828257E-2</v>
      </c>
      <c r="D45" s="32">
        <v>2.6147304377661683E-2</v>
      </c>
      <c r="E45" s="32">
        <v>2.6232903657625078E-2</v>
      </c>
      <c r="F45" s="32">
        <v>58185.264232445843</v>
      </c>
      <c r="G45" s="32">
        <v>56055.173349093937</v>
      </c>
      <c r="H45" s="32">
        <v>62903.868909219324</v>
      </c>
      <c r="I45" s="32">
        <v>97683.354417226394</v>
      </c>
      <c r="J45" s="32">
        <v>107712.31004479674</v>
      </c>
      <c r="K45" s="32">
        <v>103769.08623041476</v>
      </c>
      <c r="L45" s="32">
        <v>99970.218066057583</v>
      </c>
      <c r="M45" s="32">
        <v>96569.352464569136</v>
      </c>
      <c r="N45" s="32">
        <v>92775.126968056749</v>
      </c>
      <c r="O45" s="32">
        <v>89378.735166236336</v>
      </c>
      <c r="P45" s="32">
        <v>86106.681394126834</v>
      </c>
      <c r="Q45" s="32">
        <v>83177.436510853018</v>
      </c>
      <c r="R45" s="32">
        <v>79909.381700301426</v>
      </c>
      <c r="S45" s="32">
        <v>167039.55493443171</v>
      </c>
      <c r="T45" s="32">
        <v>160924.42694225206</v>
      </c>
      <c r="U45" s="32">
        <v>155449.97327494921</v>
      </c>
      <c r="V45" s="32">
        <v>157753.89011704648</v>
      </c>
      <c r="W45" s="32">
        <v>164565.31379085607</v>
      </c>
      <c r="X45" s="32">
        <v>219623.58514235402</v>
      </c>
      <c r="Y45" s="32">
        <v>235271.42408370235</v>
      </c>
      <c r="Z45" s="32">
        <v>226027.57175050391</v>
      </c>
      <c r="AA45" s="32">
        <v>236774.33506732911</v>
      </c>
      <c r="AB45" s="32">
        <v>305224.34786619997</v>
      </c>
      <c r="AC45" s="32">
        <v>294840.98518085625</v>
      </c>
      <c r="AD45" s="32">
        <v>299916.24120831088</v>
      </c>
      <c r="AE45" s="32">
        <v>298598.95409280353</v>
      </c>
    </row>
    <row r="47" spans="1:3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x14ac:dyDescent="0.35">
      <c r="A49" s="28" t="s">
        <v>132</v>
      </c>
      <c r="B49" s="28" t="s">
        <v>71</v>
      </c>
      <c r="C49" s="24">
        <v>0</v>
      </c>
      <c r="D49" s="24">
        <v>0</v>
      </c>
      <c r="E49" s="24">
        <v>0</v>
      </c>
      <c r="F49" s="24">
        <v>0</v>
      </c>
      <c r="G49" s="24">
        <v>0</v>
      </c>
      <c r="H49" s="24">
        <v>0</v>
      </c>
      <c r="I49" s="24">
        <v>0</v>
      </c>
      <c r="J49" s="24">
        <v>0</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0</v>
      </c>
      <c r="AB49" s="24">
        <v>0</v>
      </c>
      <c r="AC49" s="24">
        <v>0</v>
      </c>
      <c r="AD49" s="24">
        <v>0</v>
      </c>
      <c r="AE49" s="24">
        <v>0</v>
      </c>
    </row>
    <row r="50" spans="1:31" x14ac:dyDescent="0.35">
      <c r="A50" s="28" t="s">
        <v>132</v>
      </c>
      <c r="B50" s="28" t="s">
        <v>20</v>
      </c>
      <c r="C50" s="24">
        <v>2.0490847486529502E-4</v>
      </c>
      <c r="D50" s="24">
        <v>1.97407008773127E-4</v>
      </c>
      <c r="E50" s="24">
        <v>1.90691461662895E-4</v>
      </c>
      <c r="F50" s="24">
        <v>2.1450878183536102E-4</v>
      </c>
      <c r="G50" s="24">
        <v>2.0665585942954999E-4</v>
      </c>
      <c r="H50" s="24">
        <v>1.9909042357689599E-4</v>
      </c>
      <c r="I50" s="24">
        <v>1.9231760873594301E-4</v>
      </c>
      <c r="J50" s="24">
        <v>1.8476141867215801E-4</v>
      </c>
      <c r="K50" s="24">
        <v>1.77997513381168E-4</v>
      </c>
      <c r="L50" s="24">
        <v>1.71481226965992E-4</v>
      </c>
      <c r="M50" s="24">
        <v>1.6564764352147501E-4</v>
      </c>
      <c r="N50" s="24">
        <v>1.7058633381801099E-4</v>
      </c>
      <c r="O50" s="24">
        <v>1.6434136225319701E-4</v>
      </c>
      <c r="P50" s="24">
        <v>1.6864443373726601E-4</v>
      </c>
      <c r="Q50" s="24">
        <v>1.62907354559177E-4</v>
      </c>
      <c r="R50" s="24">
        <v>1.5650669815580202E-4</v>
      </c>
      <c r="S50" s="24">
        <v>2.0307628073205599E-4</v>
      </c>
      <c r="T50" s="24">
        <v>1.9564188918218701E-4</v>
      </c>
      <c r="U50" s="24">
        <v>2.3088326947591601E-4</v>
      </c>
      <c r="V50" s="24">
        <v>2.5109121247006801E-4</v>
      </c>
      <c r="W50" s="24">
        <v>2.5458071524195E-4</v>
      </c>
      <c r="X50" s="24">
        <v>2.4526080495340397E-4</v>
      </c>
      <c r="Y50" s="24">
        <v>2.67449391811004E-4</v>
      </c>
      <c r="Z50" s="24">
        <v>2.56941261794983E-4</v>
      </c>
      <c r="AA50" s="24">
        <v>2.4753493458328001E-4</v>
      </c>
      <c r="AB50" s="24">
        <v>1.78410105222357E-4</v>
      </c>
      <c r="AC50" s="24">
        <v>2.2364657275045699E-4</v>
      </c>
      <c r="AD50" s="24">
        <v>3.1729669768352598E-4</v>
      </c>
      <c r="AE50" s="24">
        <v>2.9336459935101799E-4</v>
      </c>
    </row>
    <row r="51" spans="1:31" x14ac:dyDescent="0.35">
      <c r="A51" s="28" t="s">
        <v>132</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c r="AB51" s="24">
        <v>0</v>
      </c>
      <c r="AC51" s="24">
        <v>0</v>
      </c>
      <c r="AD51" s="24">
        <v>0</v>
      </c>
      <c r="AE51" s="24">
        <v>0</v>
      </c>
    </row>
    <row r="52" spans="1:31" x14ac:dyDescent="0.35">
      <c r="A52" s="28" t="s">
        <v>132</v>
      </c>
      <c r="B52" s="28" t="s">
        <v>66</v>
      </c>
      <c r="C52" s="24">
        <v>7.4947786023104007E-4</v>
      </c>
      <c r="D52" s="24">
        <v>7.2204032862552704E-4</v>
      </c>
      <c r="E52" s="24">
        <v>6.9747739201801793E-4</v>
      </c>
      <c r="F52" s="24">
        <v>6.7007339207271401E-4</v>
      </c>
      <c r="G52" s="24">
        <v>6.4554276768930506E-4</v>
      </c>
      <c r="H52" s="24">
        <v>6.2191018155030294E-4</v>
      </c>
      <c r="I52" s="24">
        <v>6.0075355115257387E-4</v>
      </c>
      <c r="J52" s="24">
        <v>5.7714984661486404E-4</v>
      </c>
      <c r="K52" s="24">
        <v>5.5602104748965497E-4</v>
      </c>
      <c r="L52" s="24">
        <v>5.4154403857580599E-4</v>
      </c>
      <c r="M52" s="24">
        <v>5.4146276212862501E-4</v>
      </c>
      <c r="N52" s="24">
        <v>5.4382197921429493E-4</v>
      </c>
      <c r="O52" s="24">
        <v>5.4548818526576291E-4</v>
      </c>
      <c r="P52" s="24">
        <v>5.4568857047845106E-4</v>
      </c>
      <c r="Q52" s="24">
        <v>5.4770578687590103E-4</v>
      </c>
      <c r="R52" s="24">
        <v>5.8232143932978599E-4</v>
      </c>
      <c r="S52" s="24">
        <v>5.6100331408022398E-4</v>
      </c>
      <c r="T52" s="24">
        <v>5.5591594224970202E-4</v>
      </c>
      <c r="U52" s="24">
        <v>9.2660938834106309E-4</v>
      </c>
      <c r="V52" s="24">
        <v>8.9020275506805093E-4</v>
      </c>
      <c r="W52" s="24">
        <v>1.1959391418764639E-3</v>
      </c>
      <c r="X52" s="24">
        <v>1.152157170794103E-3</v>
      </c>
      <c r="Y52" s="24">
        <v>1.1175068656394721E-3</v>
      </c>
      <c r="Z52" s="24">
        <v>1.8197929325643738E-3</v>
      </c>
      <c r="AA52" s="24">
        <v>1.7531723841103701E-3</v>
      </c>
      <c r="AB52" s="24">
        <v>1.3941695274253131E-3</v>
      </c>
      <c r="AC52" s="24">
        <v>1.3467415703367421E-3</v>
      </c>
      <c r="AD52" s="24">
        <v>1.6867122048636919E-3</v>
      </c>
      <c r="AE52" s="24">
        <v>1.624963590413514E-3</v>
      </c>
    </row>
    <row r="53" spans="1:31" x14ac:dyDescent="0.35">
      <c r="A53" s="28" t="s">
        <v>132</v>
      </c>
      <c r="B53" s="28" t="s">
        <v>65</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c r="AB53" s="24">
        <v>0</v>
      </c>
      <c r="AC53" s="24">
        <v>0</v>
      </c>
      <c r="AD53" s="24">
        <v>0</v>
      </c>
      <c r="AE53" s="24">
        <v>0</v>
      </c>
    </row>
    <row r="54" spans="1:31" x14ac:dyDescent="0.35">
      <c r="A54" s="28" t="s">
        <v>132</v>
      </c>
      <c r="B54" s="28" t="s">
        <v>69</v>
      </c>
      <c r="C54" s="24">
        <v>5.0038304555222205E-3</v>
      </c>
      <c r="D54" s="24">
        <v>4.9688910923814987E-3</v>
      </c>
      <c r="E54" s="24">
        <v>4.9594790928015877E-3</v>
      </c>
      <c r="F54" s="24">
        <v>6.0528992003839634E-3</v>
      </c>
      <c r="G54" s="24">
        <v>5.8313094484674479E-3</v>
      </c>
      <c r="H54" s="24">
        <v>5.6178318452137299E-3</v>
      </c>
      <c r="I54" s="24">
        <v>5.4267200166704249E-3</v>
      </c>
      <c r="J54" s="24">
        <v>5.3122365271343558E-3</v>
      </c>
      <c r="K54" s="24">
        <v>5.1429550575877846E-3</v>
      </c>
      <c r="L54" s="24">
        <v>4.9800799562093358E-3</v>
      </c>
      <c r="M54" s="24">
        <v>4.8324033141270602E-3</v>
      </c>
      <c r="N54" s="24">
        <v>4.7720638970129804E-3</v>
      </c>
      <c r="O54" s="24">
        <v>4.6038424982833455E-3</v>
      </c>
      <c r="P54" s="24">
        <v>4.9474083757401451E-3</v>
      </c>
      <c r="Q54" s="24">
        <v>4.8337118388063517E-3</v>
      </c>
      <c r="R54" s="24">
        <v>5.4234153076424896E-3</v>
      </c>
      <c r="S54" s="24">
        <v>8.8497489592408406E-3</v>
      </c>
      <c r="T54" s="24">
        <v>1.3744537108810633E-2</v>
      </c>
      <c r="U54" s="24">
        <v>1.5720542486751109E-2</v>
      </c>
      <c r="V54" s="24">
        <v>13329.987686573166</v>
      </c>
      <c r="W54" s="24">
        <v>12841.992024927462</v>
      </c>
      <c r="X54" s="24">
        <v>18097.009135277094</v>
      </c>
      <c r="Y54" s="24">
        <v>38983.262382229186</v>
      </c>
      <c r="Z54" s="24">
        <v>37451.603675558537</v>
      </c>
      <c r="AA54" s="24">
        <v>87277.890490764054</v>
      </c>
      <c r="AB54" s="24">
        <v>84090.874772709416</v>
      </c>
      <c r="AC54" s="24">
        <v>163886.5444709466</v>
      </c>
      <c r="AD54" s="24">
        <v>202566.77760976</v>
      </c>
      <c r="AE54" s="24">
        <v>208127.55473465356</v>
      </c>
    </row>
    <row r="55" spans="1:31" x14ac:dyDescent="0.35">
      <c r="A55" s="28" t="s">
        <v>132</v>
      </c>
      <c r="B55" s="28" t="s">
        <v>68</v>
      </c>
      <c r="C55" s="24">
        <v>4.0038774330517277E-4</v>
      </c>
      <c r="D55" s="24">
        <v>4.5387118505722004E-4</v>
      </c>
      <c r="E55" s="24">
        <v>4.6708898865689864E-4</v>
      </c>
      <c r="F55" s="24">
        <v>8.1537317619114803E-4</v>
      </c>
      <c r="G55" s="24">
        <v>7.8552329205296286E-4</v>
      </c>
      <c r="H55" s="24">
        <v>7.5676617820582995E-4</v>
      </c>
      <c r="I55" s="24">
        <v>7.6140710377097204E-4</v>
      </c>
      <c r="J55" s="24">
        <v>7.6374455509722308E-4</v>
      </c>
      <c r="K55" s="24">
        <v>7.9556505975920098E-4</v>
      </c>
      <c r="L55" s="24">
        <v>8.4674048690132992E-4</v>
      </c>
      <c r="M55" s="24">
        <v>8.4369445601456007E-4</v>
      </c>
      <c r="N55" s="24">
        <v>9.3893248078530704E-4</v>
      </c>
      <c r="O55" s="24">
        <v>9.489934914300751E-4</v>
      </c>
      <c r="P55" s="24">
        <v>9.3588289386256802E-4</v>
      </c>
      <c r="Q55" s="24">
        <v>9.1760541638604212E-4</v>
      </c>
      <c r="R55" s="24">
        <v>9.5263591270178206E-4</v>
      </c>
      <c r="S55" s="24">
        <v>1.2323597681647431E-3</v>
      </c>
      <c r="T55" s="24">
        <v>1.381706018496847E-3</v>
      </c>
      <c r="U55" s="24">
        <v>1.4669552404382839E-3</v>
      </c>
      <c r="V55" s="24">
        <v>1.7491919885578037E-3</v>
      </c>
      <c r="W55" s="24">
        <v>1.685156060324555E-3</v>
      </c>
      <c r="X55" s="24">
        <v>2.315948765045915E-3</v>
      </c>
      <c r="Y55" s="24">
        <v>3.0371107295893507E-3</v>
      </c>
      <c r="Z55" s="24">
        <v>2.9177821560469937E-3</v>
      </c>
      <c r="AA55" s="24">
        <v>3.0983940495333071E-3</v>
      </c>
      <c r="AB55" s="24">
        <v>4.3646889341961157E-3</v>
      </c>
      <c r="AC55" s="24">
        <v>6231.5228849310724</v>
      </c>
      <c r="AD55" s="24">
        <v>17045.492163648014</v>
      </c>
      <c r="AE55" s="24">
        <v>22932.86345507819</v>
      </c>
    </row>
    <row r="56" spans="1:31" x14ac:dyDescent="0.35">
      <c r="A56" s="28" t="s">
        <v>132</v>
      </c>
      <c r="B56" s="28" t="s">
        <v>36</v>
      </c>
      <c r="C56" s="24">
        <v>1.2898316099153899E-3</v>
      </c>
      <c r="D56" s="24">
        <v>1.2426123424217098E-3</v>
      </c>
      <c r="E56" s="24">
        <v>1.2003401770251901E-3</v>
      </c>
      <c r="F56" s="24">
        <v>1.15317861663343E-3</v>
      </c>
      <c r="G56" s="24">
        <v>1.1274711132830898E-3</v>
      </c>
      <c r="H56" s="24">
        <v>1.14848941890116E-3</v>
      </c>
      <c r="I56" s="24">
        <v>1.2073567900311298E-3</v>
      </c>
      <c r="J56" s="24">
        <v>1.2656048367784701E-3</v>
      </c>
      <c r="K56" s="24">
        <v>1.71779320471225E-3</v>
      </c>
      <c r="L56" s="24">
        <v>1.6842164066004099E-3</v>
      </c>
      <c r="M56" s="24">
        <v>1.63571196830045E-3</v>
      </c>
      <c r="N56" s="24">
        <v>1.82682127655808E-3</v>
      </c>
      <c r="O56" s="24">
        <v>1.75994342842827E-3</v>
      </c>
      <c r="P56" s="24">
        <v>1.89593993176823E-3</v>
      </c>
      <c r="Q56" s="24">
        <v>1.8693119737007999E-3</v>
      </c>
      <c r="R56" s="24">
        <v>2.10597931073425E-3</v>
      </c>
      <c r="S56" s="24">
        <v>2.44898040405479E-3</v>
      </c>
      <c r="T56" s="24">
        <v>2.8577027430956598E-3</v>
      </c>
      <c r="U56" s="24">
        <v>3.1153722482877601E-2</v>
      </c>
      <c r="V56" s="24">
        <v>2.9935432052761599E-2</v>
      </c>
      <c r="W56" s="24">
        <v>16469.1970326634</v>
      </c>
      <c r="X56" s="24">
        <v>15866.278470183301</v>
      </c>
      <c r="Y56" s="24">
        <v>15702.973251110099</v>
      </c>
      <c r="Z56" s="24">
        <v>27487.837933891198</v>
      </c>
      <c r="AA56" s="24">
        <v>26481.5394622698</v>
      </c>
      <c r="AB56" s="24">
        <v>25512.0804073121</v>
      </c>
      <c r="AC56" s="24">
        <v>24644.190320420199</v>
      </c>
      <c r="AD56" s="24">
        <v>42692.923681938002</v>
      </c>
      <c r="AE56" s="24">
        <v>41129.984098709101</v>
      </c>
    </row>
    <row r="57" spans="1:31" x14ac:dyDescent="0.35">
      <c r="A57" s="28" t="s">
        <v>132</v>
      </c>
      <c r="B57" s="28" t="s">
        <v>73</v>
      </c>
      <c r="C57" s="24">
        <v>0</v>
      </c>
      <c r="D57" s="24">
        <v>0</v>
      </c>
      <c r="E57" s="24">
        <v>1.58509278902953E-3</v>
      </c>
      <c r="F57" s="24">
        <v>1.8815991979892E-3</v>
      </c>
      <c r="G57" s="24">
        <v>2.1507032867519702E-3</v>
      </c>
      <c r="H57" s="24">
        <v>2.2356793168762201E-3</v>
      </c>
      <c r="I57" s="24">
        <v>2.15962421696277E-3</v>
      </c>
      <c r="J57" s="24">
        <v>2.0747722309331002E-3</v>
      </c>
      <c r="K57" s="24">
        <v>1.9988171805158401E-3</v>
      </c>
      <c r="L57" s="24">
        <v>1.9256427580624101E-3</v>
      </c>
      <c r="M57" s="24">
        <v>1.86013472600409E-3</v>
      </c>
      <c r="N57" s="24">
        <v>2.0044072512753097E-3</v>
      </c>
      <c r="O57" s="24">
        <v>1.93102818269251E-3</v>
      </c>
      <c r="P57" s="24">
        <v>2.07444690535327E-3</v>
      </c>
      <c r="Q57" s="24">
        <v>2.0129886209632E-3</v>
      </c>
      <c r="R57" s="24">
        <v>2.11886604054899E-3</v>
      </c>
      <c r="S57" s="24">
        <v>5.2379123275488994E-3</v>
      </c>
      <c r="T57" s="24">
        <v>5.0704259880555097E-3</v>
      </c>
      <c r="U57" s="24">
        <v>9877.8761901629496</v>
      </c>
      <c r="V57" s="24">
        <v>9489.7728573395198</v>
      </c>
      <c r="W57" s="24">
        <v>9142.3633199226206</v>
      </c>
      <c r="X57" s="24">
        <v>8807.67180220103</v>
      </c>
      <c r="Y57" s="24">
        <v>8508.0454855532607</v>
      </c>
      <c r="Z57" s="24">
        <v>8173.7630143659198</v>
      </c>
      <c r="AA57" s="24">
        <v>14212.7699191467</v>
      </c>
      <c r="AB57" s="24">
        <v>13692.4565856238</v>
      </c>
      <c r="AC57" s="24">
        <v>32124.161646668301</v>
      </c>
      <c r="AD57" s="24">
        <v>50358.8944411466</v>
      </c>
      <c r="AE57" s="24">
        <v>48515.312620835495</v>
      </c>
    </row>
    <row r="58" spans="1:31" x14ac:dyDescent="0.35">
      <c r="A58" s="28" t="s">
        <v>132</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c r="AB58" s="24">
        <v>0</v>
      </c>
      <c r="AC58" s="24">
        <v>0</v>
      </c>
      <c r="AD58" s="24">
        <v>0</v>
      </c>
      <c r="AE58" s="24">
        <v>0</v>
      </c>
    </row>
    <row r="59" spans="1:31" x14ac:dyDescent="0.35">
      <c r="A59" s="31" t="s">
        <v>138</v>
      </c>
      <c r="B59" s="31"/>
      <c r="C59" s="32">
        <v>6.3586045339237285E-3</v>
      </c>
      <c r="D59" s="32">
        <v>6.3422096148373725E-3</v>
      </c>
      <c r="E59" s="32">
        <v>6.3147369351393996E-3</v>
      </c>
      <c r="F59" s="32">
        <v>7.7528545504831868E-3</v>
      </c>
      <c r="G59" s="32">
        <v>7.4690313676392664E-3</v>
      </c>
      <c r="H59" s="32">
        <v>7.195598628546759E-3</v>
      </c>
      <c r="I59" s="32">
        <v>6.9811982803299139E-3</v>
      </c>
      <c r="J59" s="32">
        <v>6.8378923475186006E-3</v>
      </c>
      <c r="K59" s="32">
        <v>6.6725386782178087E-3</v>
      </c>
      <c r="L59" s="32">
        <v>6.5398457086524638E-3</v>
      </c>
      <c r="M59" s="32">
        <v>6.3832081757917202E-3</v>
      </c>
      <c r="N59" s="32">
        <v>6.4254046908305933E-3</v>
      </c>
      <c r="O59" s="32">
        <v>6.2626655372323807E-3</v>
      </c>
      <c r="P59" s="32">
        <v>6.5976242738184305E-3</v>
      </c>
      <c r="Q59" s="32">
        <v>6.4619303966274716E-3</v>
      </c>
      <c r="R59" s="32">
        <v>7.1148793578298605E-3</v>
      </c>
      <c r="S59" s="32">
        <v>1.0846188322217863E-2</v>
      </c>
      <c r="T59" s="32">
        <v>1.587780095873937E-2</v>
      </c>
      <c r="U59" s="32">
        <v>1.8344990385006369E-2</v>
      </c>
      <c r="V59" s="32">
        <v>13329.990577059121</v>
      </c>
      <c r="W59" s="32">
        <v>12841.995160603379</v>
      </c>
      <c r="X59" s="32">
        <v>18097.012848643833</v>
      </c>
      <c r="Y59" s="32">
        <v>38983.266804296174</v>
      </c>
      <c r="Z59" s="32">
        <v>37451.608670074886</v>
      </c>
      <c r="AA59" s="32">
        <v>87277.895589865424</v>
      </c>
      <c r="AB59" s="32">
        <v>84090.880709977981</v>
      </c>
      <c r="AC59" s="32">
        <v>170118.06892626581</v>
      </c>
      <c r="AD59" s="32">
        <v>219612.27177741693</v>
      </c>
      <c r="AE59" s="32">
        <v>231060.42010805995</v>
      </c>
    </row>
    <row r="61" spans="1:3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x14ac:dyDescent="0.35">
      <c r="A64" s="28" t="s">
        <v>133</v>
      </c>
      <c r="B64" s="28" t="s">
        <v>20</v>
      </c>
      <c r="C64" s="24">
        <v>1.9952111203602098E-4</v>
      </c>
      <c r="D64" s="24">
        <v>1.92216871166561E-4</v>
      </c>
      <c r="E64" s="24">
        <v>2.3672346186090902E-4</v>
      </c>
      <c r="F64" s="24">
        <v>2.2742255861998899E-4</v>
      </c>
      <c r="G64" s="24">
        <v>2.1909687754113999E-4</v>
      </c>
      <c r="H64" s="24">
        <v>2.1107599017249699E-4</v>
      </c>
      <c r="I64" s="24">
        <v>2.0389544088677601E-4</v>
      </c>
      <c r="J64" s="24">
        <v>1.95884355918498E-4</v>
      </c>
      <c r="K64" s="24">
        <v>1.8871325255210599E-4</v>
      </c>
      <c r="L64" s="24">
        <v>1.8180467511970299E-4</v>
      </c>
      <c r="M64" s="24">
        <v>1.75619900484726E-4</v>
      </c>
      <c r="N64" s="24">
        <v>1.8551789996952E-4</v>
      </c>
      <c r="O64" s="24">
        <v>1.78726300759061E-4</v>
      </c>
      <c r="P64" s="24">
        <v>1.8650876547172398E-4</v>
      </c>
      <c r="Q64" s="24">
        <v>1.8016396338601899E-4</v>
      </c>
      <c r="R64" s="24">
        <v>1.8414533455471299E-4</v>
      </c>
      <c r="S64" s="24">
        <v>2.3129478276421201E-4</v>
      </c>
      <c r="T64" s="24">
        <v>2.4522053817111698E-4</v>
      </c>
      <c r="U64" s="24">
        <v>2.9153060276002301E-4</v>
      </c>
      <c r="V64" s="24">
        <v>2.9403237212264E-4</v>
      </c>
      <c r="W64" s="24">
        <v>3.1040828030222303E-4</v>
      </c>
      <c r="X64" s="24">
        <v>2.9904458638499399E-4</v>
      </c>
      <c r="Y64" s="24">
        <v>3.6729623284539897E-4</v>
      </c>
      <c r="Z64" s="24">
        <v>3.52865104238229E-4</v>
      </c>
      <c r="AA64" s="24">
        <v>3.46300729357311E-4</v>
      </c>
      <c r="AB64" s="24">
        <v>2.8024070367122498E-4</v>
      </c>
      <c r="AC64" s="24">
        <v>2.85474549559007E-4</v>
      </c>
      <c r="AD64" s="24">
        <v>3.4784910997038296E-4</v>
      </c>
      <c r="AE64" s="24">
        <v>3.3511474988425697E-4</v>
      </c>
    </row>
    <row r="65" spans="1:31" x14ac:dyDescent="0.35">
      <c r="A65" s="28" t="s">
        <v>133</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x14ac:dyDescent="0.35">
      <c r="A66" s="28" t="s">
        <v>133</v>
      </c>
      <c r="B66" s="28" t="s">
        <v>66</v>
      </c>
      <c r="C66" s="24">
        <v>7.5543911446007011E-4</v>
      </c>
      <c r="D66" s="24">
        <v>7.2778334812075604E-4</v>
      </c>
      <c r="E66" s="24">
        <v>7.0302504095262196E-4</v>
      </c>
      <c r="F66" s="24">
        <v>6.7540307298019609E-4</v>
      </c>
      <c r="G66" s="24">
        <v>6.5067733504359899E-4</v>
      </c>
      <c r="H66" s="24">
        <v>6.2685677823656196E-4</v>
      </c>
      <c r="I66" s="24">
        <v>6.0553187061662E-4</v>
      </c>
      <c r="J66" s="24">
        <v>5.81740425131561E-4</v>
      </c>
      <c r="K66" s="24">
        <v>5.6044357015064001E-4</v>
      </c>
      <c r="L66" s="24">
        <v>5.4595291338187897E-4</v>
      </c>
      <c r="M66" s="24">
        <v>5.4511163084762808E-4</v>
      </c>
      <c r="N66" s="24">
        <v>5.4902449883592803E-4</v>
      </c>
      <c r="O66" s="24">
        <v>5.4950173151877598E-4</v>
      </c>
      <c r="P66" s="24">
        <v>5.5168794189870197E-4</v>
      </c>
      <c r="Q66" s="24">
        <v>5.6071903569387895E-4</v>
      </c>
      <c r="R66" s="24">
        <v>6.4355967792878097E-4</v>
      </c>
      <c r="S66" s="24">
        <v>6.1999969044928302E-4</v>
      </c>
      <c r="T66" s="24">
        <v>5.9730220730166007E-4</v>
      </c>
      <c r="U66" s="24">
        <v>1.051441921218828E-3</v>
      </c>
      <c r="V66" s="24">
        <v>1.0101305974665208E-3</v>
      </c>
      <c r="W66" s="24">
        <v>1.3941819614956231E-3</v>
      </c>
      <c r="X66" s="24">
        <v>1.3431425463745689E-3</v>
      </c>
      <c r="Y66" s="24">
        <v>1.506655107814532E-3</v>
      </c>
      <c r="Z66" s="24">
        <v>532.83837078156853</v>
      </c>
      <c r="AA66" s="24">
        <v>513.33176436301108</v>
      </c>
      <c r="AB66" s="24">
        <v>494.5389754419935</v>
      </c>
      <c r="AC66" s="24">
        <v>477.715359056399</v>
      </c>
      <c r="AD66" s="24">
        <v>2347.5053985800305</v>
      </c>
      <c r="AE66" s="24">
        <v>2261.5658972480041</v>
      </c>
    </row>
    <row r="67" spans="1:3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x14ac:dyDescent="0.35">
      <c r="A68" s="28" t="s">
        <v>133</v>
      </c>
      <c r="B68" s="28" t="s">
        <v>69</v>
      </c>
      <c r="C68" s="24">
        <v>8.8175065161067868E-3</v>
      </c>
      <c r="D68" s="24">
        <v>8.6814639181565356E-3</v>
      </c>
      <c r="E68" s="24">
        <v>1.0888326040392653E-2</v>
      </c>
      <c r="F68" s="24">
        <v>1.0849246677174523E-2</v>
      </c>
      <c r="G68" s="24">
        <v>1.0452068102067297E-2</v>
      </c>
      <c r="H68" s="24">
        <v>1.0069429782631105E-2</v>
      </c>
      <c r="I68" s="24">
        <v>9.7268799891931639E-3</v>
      </c>
      <c r="J68" s="24">
        <v>9.6643445920114451E-3</v>
      </c>
      <c r="K68" s="24">
        <v>9.3105439338997658E-3</v>
      </c>
      <c r="L68" s="24">
        <v>8.9696955152791837E-3</v>
      </c>
      <c r="M68" s="24">
        <v>8.6645573483434546E-3</v>
      </c>
      <c r="N68" s="24">
        <v>8.5602985587442011E-3</v>
      </c>
      <c r="O68" s="24">
        <v>8.2469157695771317E-3</v>
      </c>
      <c r="P68" s="24">
        <v>8.9281931506242709E-3</v>
      </c>
      <c r="Q68" s="24">
        <v>8.8672243742826638E-3</v>
      </c>
      <c r="R68" s="24">
        <v>1.2208657073065622E-2</v>
      </c>
      <c r="S68" s="24">
        <v>34469.867758132343</v>
      </c>
      <c r="T68" s="24">
        <v>73213.57283416891</v>
      </c>
      <c r="U68" s="24">
        <v>97541.196825641309</v>
      </c>
      <c r="V68" s="24">
        <v>100704.8542115585</v>
      </c>
      <c r="W68" s="24">
        <v>97018.16438920956</v>
      </c>
      <c r="X68" s="24">
        <v>97783.047196089654</v>
      </c>
      <c r="Y68" s="24">
        <v>94456.591498431619</v>
      </c>
      <c r="Z68" s="24">
        <v>90745.405418002905</v>
      </c>
      <c r="AA68" s="24">
        <v>87423.319798976925</v>
      </c>
      <c r="AB68" s="24">
        <v>99376.923685730042</v>
      </c>
      <c r="AC68" s="24">
        <v>95996.242875735537</v>
      </c>
      <c r="AD68" s="24">
        <v>92224.536077481884</v>
      </c>
      <c r="AE68" s="24">
        <v>95093.510692661119</v>
      </c>
    </row>
    <row r="69" spans="1:31" x14ac:dyDescent="0.35">
      <c r="A69" s="28" t="s">
        <v>133</v>
      </c>
      <c r="B69" s="28" t="s">
        <v>68</v>
      </c>
      <c r="C69" s="24">
        <v>1.302752988167106E-3</v>
      </c>
      <c r="D69" s="24">
        <v>1.8093805634570484E-3</v>
      </c>
      <c r="E69" s="24">
        <v>2.1146574752095092E-3</v>
      </c>
      <c r="F69" s="24">
        <v>2.278511091121344E-3</v>
      </c>
      <c r="G69" s="24">
        <v>2.1950973928743E-3</v>
      </c>
      <c r="H69" s="24">
        <v>2.1147373752006611E-3</v>
      </c>
      <c r="I69" s="24">
        <v>2.1326572225583858E-3</v>
      </c>
      <c r="J69" s="24">
        <v>2.1701208219360221E-3</v>
      </c>
      <c r="K69" s="24">
        <v>2.2506669516727364E-3</v>
      </c>
      <c r="L69" s="24">
        <v>2.3800669138882421E-3</v>
      </c>
      <c r="M69" s="24">
        <v>2.3399023326345358E-3</v>
      </c>
      <c r="N69" s="24">
        <v>2.5989264715288031E-3</v>
      </c>
      <c r="O69" s="24">
        <v>2.6022084333452572E-3</v>
      </c>
      <c r="P69" s="24">
        <v>2.6345120590563465E-3</v>
      </c>
      <c r="Q69" s="24">
        <v>2.5483168670975636E-3</v>
      </c>
      <c r="R69" s="24">
        <v>2.700079528424229E-3</v>
      </c>
      <c r="S69" s="24">
        <v>4.8198324323721784E-3</v>
      </c>
      <c r="T69" s="24">
        <v>4.8475318224522378E-3</v>
      </c>
      <c r="U69" s="24">
        <v>5.0614141423277305E-3</v>
      </c>
      <c r="V69" s="24">
        <v>9.9427938894758715E-3</v>
      </c>
      <c r="W69" s="24">
        <v>9.5787995194413899E-3</v>
      </c>
      <c r="X69" s="24">
        <v>1702.6956896163535</v>
      </c>
      <c r="Y69" s="24">
        <v>9206.8283657172815</v>
      </c>
      <c r="Z69" s="24">
        <v>8845.090584797168</v>
      </c>
      <c r="AA69" s="24">
        <v>10194.710789833269</v>
      </c>
      <c r="AB69" s="24">
        <v>9821.4935417300512</v>
      </c>
      <c r="AC69" s="24">
        <v>17435.596608526354</v>
      </c>
      <c r="AD69" s="24">
        <v>20212.348862260602</v>
      </c>
      <c r="AE69" s="24">
        <v>19472.398174381611</v>
      </c>
    </row>
    <row r="70" spans="1:31" x14ac:dyDescent="0.35">
      <c r="A70" s="28" t="s">
        <v>133</v>
      </c>
      <c r="B70" s="28" t="s">
        <v>36</v>
      </c>
      <c r="C70" s="24">
        <v>1.3719266117488301E-3</v>
      </c>
      <c r="D70" s="24">
        <v>1.3217019396568499E-3</v>
      </c>
      <c r="E70" s="24">
        <v>1.2767392420474E-3</v>
      </c>
      <c r="F70" s="24">
        <v>1.22657594999E-3</v>
      </c>
      <c r="G70" s="24">
        <v>1.18167240022532E-3</v>
      </c>
      <c r="H70" s="24">
        <v>1.15264351160868E-3</v>
      </c>
      <c r="I70" s="24">
        <v>1.21493073349959E-3</v>
      </c>
      <c r="J70" s="24">
        <v>1.2780026080871001E-3</v>
      </c>
      <c r="K70" s="24">
        <v>1.8147087417791801E-3</v>
      </c>
      <c r="L70" s="24">
        <v>1.74827431976434E-3</v>
      </c>
      <c r="M70" s="24">
        <v>1.68880014694265E-3</v>
      </c>
      <c r="N70" s="24">
        <v>1.8926590015347199E-3</v>
      </c>
      <c r="O70" s="24">
        <v>1.8233709092126101E-3</v>
      </c>
      <c r="P70" s="24">
        <v>1.9730782346954801E-3</v>
      </c>
      <c r="Q70" s="24">
        <v>2.0026663022750901E-3</v>
      </c>
      <c r="R70" s="24">
        <v>3.8082072912207902E-3</v>
      </c>
      <c r="S70" s="24">
        <v>4.54610452817186E-3</v>
      </c>
      <c r="T70" s="24">
        <v>4.3848787957116199E-3</v>
      </c>
      <c r="U70" s="24">
        <v>8638.2656004842502</v>
      </c>
      <c r="V70" s="24">
        <v>8298.8667482961901</v>
      </c>
      <c r="W70" s="24">
        <v>22489.569546826398</v>
      </c>
      <c r="X70" s="24">
        <v>21666.2519973991</v>
      </c>
      <c r="Y70" s="24">
        <v>21258.912196122503</v>
      </c>
      <c r="Z70" s="24">
        <v>29654.998176543901</v>
      </c>
      <c r="AA70" s="24">
        <v>28569.362438779001</v>
      </c>
      <c r="AB70" s="24">
        <v>27523.470586243398</v>
      </c>
      <c r="AC70" s="24">
        <v>26587.1554371196</v>
      </c>
      <c r="AD70" s="24">
        <v>25542.541737522402</v>
      </c>
      <c r="AE70" s="24">
        <v>24607.458082494002</v>
      </c>
    </row>
    <row r="71" spans="1:31" x14ac:dyDescent="0.35">
      <c r="A71" s="28" t="s">
        <v>133</v>
      </c>
      <c r="B71" s="28" t="s">
        <v>73</v>
      </c>
      <c r="C71" s="24">
        <v>0</v>
      </c>
      <c r="D71" s="24">
        <v>0</v>
      </c>
      <c r="E71" s="24">
        <v>2.05741221543241E-3</v>
      </c>
      <c r="F71" s="24">
        <v>1.97657615553368E-3</v>
      </c>
      <c r="G71" s="24">
        <v>1.9042159516959899E-3</v>
      </c>
      <c r="H71" s="24">
        <v>1.8345047725795401E-3</v>
      </c>
      <c r="I71" s="24">
        <v>1.77209714429536E-3</v>
      </c>
      <c r="J71" s="24">
        <v>1.7540623055510101E-3</v>
      </c>
      <c r="K71" s="24">
        <v>1.68984808055475E-3</v>
      </c>
      <c r="L71" s="24">
        <v>1.6728971326368601E-3</v>
      </c>
      <c r="M71" s="24">
        <v>1.6491139356611798E-3</v>
      </c>
      <c r="N71" s="24">
        <v>1.8422132747565401E-3</v>
      </c>
      <c r="O71" s="24">
        <v>1.77477194308779E-3</v>
      </c>
      <c r="P71" s="24">
        <v>1.82448231737563E-3</v>
      </c>
      <c r="Q71" s="24">
        <v>1.83839719991587E-3</v>
      </c>
      <c r="R71" s="24">
        <v>2.38011855206914E-3</v>
      </c>
      <c r="S71" s="24">
        <v>3.0646953574398799E-3</v>
      </c>
      <c r="T71" s="24">
        <v>2.9654170899058498E-3</v>
      </c>
      <c r="U71" s="24">
        <v>3.8846674716991199E-3</v>
      </c>
      <c r="V71" s="24">
        <v>3.73203825618583E-3</v>
      </c>
      <c r="W71" s="24">
        <v>4.0220669381262402E-3</v>
      </c>
      <c r="X71" s="24">
        <v>3.8748236443746299E-3</v>
      </c>
      <c r="Y71" s="24">
        <v>3.83822539944049E-3</v>
      </c>
      <c r="Z71" s="24">
        <v>4.3067881106067093E-3</v>
      </c>
      <c r="AA71" s="24">
        <v>4.6784805495978295E-3</v>
      </c>
      <c r="AB71" s="24">
        <v>4.5072067004866692E-3</v>
      </c>
      <c r="AC71" s="24">
        <v>4.3538769928902201E-3</v>
      </c>
      <c r="AD71" s="24">
        <v>4.1828124591283301E-3</v>
      </c>
      <c r="AE71" s="24">
        <v>4.0296844547708897E-3</v>
      </c>
    </row>
    <row r="72" spans="1:31" x14ac:dyDescent="0.35">
      <c r="A72" s="28" t="s">
        <v>133</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c r="AB72" s="24">
        <v>0</v>
      </c>
      <c r="AC72" s="24">
        <v>0</v>
      </c>
      <c r="AD72" s="24">
        <v>0</v>
      </c>
      <c r="AE72" s="24">
        <v>0</v>
      </c>
    </row>
    <row r="73" spans="1:31" x14ac:dyDescent="0.35">
      <c r="A73" s="31" t="s">
        <v>138</v>
      </c>
      <c r="B73" s="31"/>
      <c r="C73" s="32">
        <v>1.1075219730769983E-2</v>
      </c>
      <c r="D73" s="32">
        <v>1.14108447009009E-2</v>
      </c>
      <c r="E73" s="32">
        <v>1.3942732018415694E-2</v>
      </c>
      <c r="F73" s="32">
        <v>1.4030583399896051E-2</v>
      </c>
      <c r="G73" s="32">
        <v>1.3516939707526335E-2</v>
      </c>
      <c r="H73" s="32">
        <v>1.3022099926240824E-2</v>
      </c>
      <c r="I73" s="32">
        <v>1.2668964523254946E-2</v>
      </c>
      <c r="J73" s="32">
        <v>1.2612090194997526E-2</v>
      </c>
      <c r="K73" s="32">
        <v>1.2310367708275247E-2</v>
      </c>
      <c r="L73" s="32">
        <v>1.2077520017669006E-2</v>
      </c>
      <c r="M73" s="32">
        <v>1.1725191212310344E-2</v>
      </c>
      <c r="N73" s="32">
        <v>1.1893767429078453E-2</v>
      </c>
      <c r="O73" s="32">
        <v>1.1577352235200226E-2</v>
      </c>
      <c r="P73" s="32">
        <v>1.2300901917051044E-2</v>
      </c>
      <c r="Q73" s="32">
        <v>1.2156424240460127E-2</v>
      </c>
      <c r="R73" s="32">
        <v>1.5736441613973345E-2</v>
      </c>
      <c r="S73" s="32">
        <v>34469.873429259242</v>
      </c>
      <c r="T73" s="32">
        <v>73213.578524223471</v>
      </c>
      <c r="U73" s="32">
        <v>97541.203230027968</v>
      </c>
      <c r="V73" s="32">
        <v>100704.86545851536</v>
      </c>
      <c r="W73" s="32">
        <v>97018.175672599318</v>
      </c>
      <c r="X73" s="32">
        <v>99485.744527893126</v>
      </c>
      <c r="Y73" s="32">
        <v>103663.42173810025</v>
      </c>
      <c r="Z73" s="32">
        <v>100123.33472644674</v>
      </c>
      <c r="AA73" s="32">
        <v>98131.362699473946</v>
      </c>
      <c r="AB73" s="32">
        <v>109692.9564831428</v>
      </c>
      <c r="AC73" s="32">
        <v>113909.55512879284</v>
      </c>
      <c r="AD73" s="32">
        <v>114784.39068617162</v>
      </c>
      <c r="AE73" s="32">
        <v>116827.47509940548</v>
      </c>
    </row>
    <row r="75" spans="1:3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x14ac:dyDescent="0.35">
      <c r="A78" s="28" t="s">
        <v>134</v>
      </c>
      <c r="B78" s="28" t="s">
        <v>20</v>
      </c>
      <c r="C78" s="24">
        <v>1.78850474612237E-4</v>
      </c>
      <c r="D78" s="24">
        <v>1.72302962257007E-4</v>
      </c>
      <c r="E78" s="24">
        <v>1.6644142437412802E-4</v>
      </c>
      <c r="F78" s="24">
        <v>1.5990191379408201E-4</v>
      </c>
      <c r="G78" s="24">
        <v>1.5404808668816199E-4</v>
      </c>
      <c r="H78" s="24">
        <v>1.48408561531312E-4</v>
      </c>
      <c r="I78" s="24">
        <v>1.4335988219252099E-4</v>
      </c>
      <c r="J78" s="24">
        <v>1.3772724915133301E-4</v>
      </c>
      <c r="K78" s="24">
        <v>1.4477850713937702E-4</v>
      </c>
      <c r="L78" s="24">
        <v>1.3947833074162398E-4</v>
      </c>
      <c r="M78" s="24">
        <v>1.34733447027649E-4</v>
      </c>
      <c r="N78" s="24">
        <v>1.29439748024312E-4</v>
      </c>
      <c r="O78" s="24">
        <v>1.2470110614323999E-4</v>
      </c>
      <c r="P78" s="24">
        <v>1.20135940549166E-4</v>
      </c>
      <c r="Q78" s="24">
        <v>1.16049061499612E-4</v>
      </c>
      <c r="R78" s="24">
        <v>1.1148947503647701E-4</v>
      </c>
      <c r="S78" s="24">
        <v>1.14285622748052E-4</v>
      </c>
      <c r="T78" s="24">
        <v>1.10101756148925E-4</v>
      </c>
      <c r="U78" s="24">
        <v>1.19484792914218E-4</v>
      </c>
      <c r="V78" s="24">
        <v>1.14790216006123E-4</v>
      </c>
      <c r="W78" s="24">
        <v>1.20069251435992E-4</v>
      </c>
      <c r="X78" s="24">
        <v>1.1567365277199699E-4</v>
      </c>
      <c r="Y78" s="24">
        <v>1.1674293239969801E-4</v>
      </c>
      <c r="Z78" s="24">
        <v>1.1215608363627099E-4</v>
      </c>
      <c r="AA78" s="24">
        <v>1.08050177040749E-4</v>
      </c>
      <c r="AB78" s="24">
        <v>3.9908851561093299E-5</v>
      </c>
      <c r="AC78" s="24">
        <v>3.8551200814853601E-5</v>
      </c>
      <c r="AD78" s="24">
        <v>5.3543865237903201E-5</v>
      </c>
      <c r="AE78" s="24">
        <v>5.1583685261014501E-5</v>
      </c>
    </row>
    <row r="79" spans="1:3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x14ac:dyDescent="0.35">
      <c r="A80" s="28" t="s">
        <v>134</v>
      </c>
      <c r="B80" s="28" t="s">
        <v>66</v>
      </c>
      <c r="C80" s="24">
        <v>7.3730584967248304E-4</v>
      </c>
      <c r="D80" s="24">
        <v>7.1031392152255495E-4</v>
      </c>
      <c r="E80" s="24">
        <v>6.8614990306806905E-4</v>
      </c>
      <c r="F80" s="24">
        <v>6.5919096200226001E-4</v>
      </c>
      <c r="G80" s="24">
        <v>6.3505873100022691E-4</v>
      </c>
      <c r="H80" s="24">
        <v>6.1180995351425296E-4</v>
      </c>
      <c r="I80" s="24">
        <v>5.9099692062920491E-4</v>
      </c>
      <c r="J80" s="24">
        <v>5.6777655568843101E-4</v>
      </c>
      <c r="K80" s="24">
        <v>5.4699090207783899E-4</v>
      </c>
      <c r="L80" s="24">
        <v>5.3338801776090493E-4</v>
      </c>
      <c r="M80" s="24">
        <v>5.3432719496714293E-4</v>
      </c>
      <c r="N80" s="24">
        <v>5.3476052790814895E-4</v>
      </c>
      <c r="O80" s="24">
        <v>5.3752155858447306E-4</v>
      </c>
      <c r="P80" s="24">
        <v>5.3616745734288811E-4</v>
      </c>
      <c r="Q80" s="24">
        <v>5.3774206164759796E-4</v>
      </c>
      <c r="R80" s="24">
        <v>5.3729027759454495E-4</v>
      </c>
      <c r="S80" s="24">
        <v>5.3912595638036596E-4</v>
      </c>
      <c r="T80" s="24">
        <v>5.4094626167064711E-4</v>
      </c>
      <c r="U80" s="24">
        <v>6.7312052316109195E-4</v>
      </c>
      <c r="V80" s="24">
        <v>6.4667350854672703E-4</v>
      </c>
      <c r="W80" s="24">
        <v>6.2299952727164502E-4</v>
      </c>
      <c r="X80" s="24">
        <v>6.0019222351157702E-4</v>
      </c>
      <c r="Y80" s="24">
        <v>5.7977441171635591E-4</v>
      </c>
      <c r="Z80" s="24">
        <v>5.5699498097237993E-4</v>
      </c>
      <c r="AA80" s="24">
        <v>5.4445566393416405E-4</v>
      </c>
      <c r="AB80" s="24">
        <v>2.5468050451908799E-4</v>
      </c>
      <c r="AC80" s="24">
        <v>2.7117029224594304E-4</v>
      </c>
      <c r="AD80" s="24">
        <v>4.0150048112972601E-4</v>
      </c>
      <c r="AE80" s="24">
        <v>3.8680200539726098E-4</v>
      </c>
    </row>
    <row r="81" spans="1:31" x14ac:dyDescent="0.35">
      <c r="A81" s="28" t="s">
        <v>134</v>
      </c>
      <c r="B81" s="28" t="s">
        <v>65</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c r="AB81" s="24">
        <v>0</v>
      </c>
      <c r="AC81" s="24">
        <v>0</v>
      </c>
      <c r="AD81" s="24">
        <v>0</v>
      </c>
      <c r="AE81" s="24">
        <v>0</v>
      </c>
    </row>
    <row r="82" spans="1:31" x14ac:dyDescent="0.35">
      <c r="A82" s="28" t="s">
        <v>134</v>
      </c>
      <c r="B82" s="28" t="s">
        <v>69</v>
      </c>
      <c r="C82" s="24">
        <v>4.1676574138527003E-3</v>
      </c>
      <c r="D82" s="24">
        <v>4.1005712093594038E-3</v>
      </c>
      <c r="E82" s="24">
        <v>14307.44660003328</v>
      </c>
      <c r="F82" s="24">
        <v>27392.720711044545</v>
      </c>
      <c r="G82" s="24">
        <v>39495.236709136785</v>
      </c>
      <c r="H82" s="24">
        <v>50607.987283073016</v>
      </c>
      <c r="I82" s="24">
        <v>60959.657573067365</v>
      </c>
      <c r="J82" s="24">
        <v>70102.30573886467</v>
      </c>
      <c r="K82" s="24">
        <v>78598.399671432358</v>
      </c>
      <c r="L82" s="24">
        <v>86288.29539138166</v>
      </c>
      <c r="M82" s="24">
        <v>93480.343517393791</v>
      </c>
      <c r="N82" s="24">
        <v>99473.505576306954</v>
      </c>
      <c r="O82" s="24">
        <v>105044.44382431229</v>
      </c>
      <c r="P82" s="24">
        <v>109938.65713557588</v>
      </c>
      <c r="Q82" s="24">
        <v>114545.70033941034</v>
      </c>
      <c r="R82" s="24">
        <v>117977.40841335907</v>
      </c>
      <c r="S82" s="24">
        <v>121271.55691019483</v>
      </c>
      <c r="T82" s="24">
        <v>124131.32856736107</v>
      </c>
      <c r="U82" s="24">
        <v>127076.67142773423</v>
      </c>
      <c r="V82" s="24">
        <v>128946.59377897502</v>
      </c>
      <c r="W82" s="24">
        <v>124226.0057136477</v>
      </c>
      <c r="X82" s="24">
        <v>119678.23300566658</v>
      </c>
      <c r="Y82" s="24">
        <v>115606.92461183647</v>
      </c>
      <c r="Z82" s="24">
        <v>111064.70977878895</v>
      </c>
      <c r="AA82" s="24">
        <v>106998.75713827569</v>
      </c>
      <c r="AB82" s="24">
        <v>103081.65275771303</v>
      </c>
      <c r="AC82" s="24">
        <v>99574.93986918086</v>
      </c>
      <c r="AD82" s="24">
        <v>90050.186771157998</v>
      </c>
      <c r="AE82" s="24">
        <v>81385.084169339054</v>
      </c>
    </row>
    <row r="83" spans="1:31" x14ac:dyDescent="0.35">
      <c r="A83" s="28" t="s">
        <v>134</v>
      </c>
      <c r="B83" s="28" t="s">
        <v>68</v>
      </c>
      <c r="C83" s="24">
        <v>1.5899796683222701E-4</v>
      </c>
      <c r="D83" s="24">
        <v>2.22231898597249E-4</v>
      </c>
      <c r="E83" s="24">
        <v>3.3671621337837598E-4</v>
      </c>
      <c r="F83" s="24">
        <v>3.5774537751684897E-4</v>
      </c>
      <c r="G83" s="24">
        <v>3.4464872633716096E-4</v>
      </c>
      <c r="H83" s="24">
        <v>3.6772441972393399E-4</v>
      </c>
      <c r="I83" s="24">
        <v>3.9298989148584999E-4</v>
      </c>
      <c r="J83" s="24">
        <v>3.8965411698466102E-4</v>
      </c>
      <c r="K83" s="24">
        <v>4.21783590744542E-4</v>
      </c>
      <c r="L83" s="24">
        <v>4.72492610150497E-4</v>
      </c>
      <c r="M83" s="24">
        <v>6.2287006620234892E-4</v>
      </c>
      <c r="N83" s="24">
        <v>7.4276302504012505E-4</v>
      </c>
      <c r="O83" s="24">
        <v>8.5171993308844995E-4</v>
      </c>
      <c r="P83" s="24">
        <v>8.2053943554052304E-4</v>
      </c>
      <c r="Q83" s="24">
        <v>8.5894878825760904E-4</v>
      </c>
      <c r="R83" s="24">
        <v>8.2965257135325101E-4</v>
      </c>
      <c r="S83" s="24">
        <v>1.5119907616547199E-3</v>
      </c>
      <c r="T83" s="24">
        <v>1.4761930524926602E-3</v>
      </c>
      <c r="U83" s="24">
        <v>1.4332593405590299E-3</v>
      </c>
      <c r="V83" s="24">
        <v>1.3769463484251301E-3</v>
      </c>
      <c r="W83" s="24">
        <v>1.32653790948557E-3</v>
      </c>
      <c r="X83" s="24">
        <v>1.2779748661340201E-3</v>
      </c>
      <c r="Y83" s="24">
        <v>1.2344997105529002E-3</v>
      </c>
      <c r="Z83" s="24">
        <v>1.1859960165441401E-3</v>
      </c>
      <c r="AA83" s="24">
        <v>1.1425780519655599E-3</v>
      </c>
      <c r="AB83" s="24">
        <v>1.0382047293582899E-3</v>
      </c>
      <c r="AC83" s="24">
        <v>9.7564928129032598E-4</v>
      </c>
      <c r="AD83" s="24">
        <v>8.8944102943936103E-4</v>
      </c>
      <c r="AE83" s="24">
        <v>8.4340326270635206E-4</v>
      </c>
    </row>
    <row r="84" spans="1:31" x14ac:dyDescent="0.35">
      <c r="A84" s="28" t="s">
        <v>134</v>
      </c>
      <c r="B84" s="28" t="s">
        <v>36</v>
      </c>
      <c r="C84" s="24">
        <v>1.25670263717125E-3</v>
      </c>
      <c r="D84" s="24">
        <v>1.2106961836710901E-3</v>
      </c>
      <c r="E84" s="24">
        <v>1.1695097673014201E-3</v>
      </c>
      <c r="F84" s="24">
        <v>1.1235595387120302E-3</v>
      </c>
      <c r="G84" s="24">
        <v>1.08242730253819E-3</v>
      </c>
      <c r="H84" s="24">
        <v>1.0662383453737502E-3</v>
      </c>
      <c r="I84" s="24">
        <v>1.0999729675698301E-3</v>
      </c>
      <c r="J84" s="24">
        <v>1.1800817927622E-3</v>
      </c>
      <c r="K84" s="24">
        <v>1.58753945052641E-3</v>
      </c>
      <c r="L84" s="24">
        <v>1.5902934624077601E-3</v>
      </c>
      <c r="M84" s="24">
        <v>1.5562202856402301E-3</v>
      </c>
      <c r="N84" s="24">
        <v>1.6758331909947899E-3</v>
      </c>
      <c r="O84" s="24">
        <v>1.6252601914490601E-3</v>
      </c>
      <c r="P84" s="24">
        <v>1.6980245738651501E-3</v>
      </c>
      <c r="Q84" s="24">
        <v>1.6827467823917199E-3</v>
      </c>
      <c r="R84" s="24">
        <v>1.7213241887234102E-3</v>
      </c>
      <c r="S84" s="24">
        <v>1.7782538937464601E-3</v>
      </c>
      <c r="T84" s="24">
        <v>1.76289716820239E-3</v>
      </c>
      <c r="U84" s="24">
        <v>2.2650027455905601E-3</v>
      </c>
      <c r="V84" s="24">
        <v>2.1760104200663002E-3</v>
      </c>
      <c r="W84" s="24">
        <v>1.93338314771067E-3</v>
      </c>
      <c r="X84" s="24">
        <v>1.86260419073851E-3</v>
      </c>
      <c r="Y84" s="24">
        <v>1.80354713989838E-3</v>
      </c>
      <c r="Z84" s="24">
        <v>1.7378622027800299E-3</v>
      </c>
      <c r="AA84" s="24">
        <v>1.6898247427667098E-3</v>
      </c>
      <c r="AB84" s="24">
        <v>1.7813318160396201E-3</v>
      </c>
      <c r="AC84" s="24">
        <v>1.7766540392291702E-3</v>
      </c>
      <c r="AD84" s="24">
        <v>2.3341735879606096E-3</v>
      </c>
      <c r="AE84" s="24">
        <v>2.0421445599735398E-3</v>
      </c>
    </row>
    <row r="85" spans="1:31" x14ac:dyDescent="0.35">
      <c r="A85" s="28" t="s">
        <v>134</v>
      </c>
      <c r="B85" s="28" t="s">
        <v>73</v>
      </c>
      <c r="C85" s="24">
        <v>0</v>
      </c>
      <c r="D85" s="24">
        <v>0</v>
      </c>
      <c r="E85" s="24">
        <v>2.9276008307173003E-3</v>
      </c>
      <c r="F85" s="24">
        <v>2.8754676187693301E-3</v>
      </c>
      <c r="G85" s="24">
        <v>2.9155855917060202E-3</v>
      </c>
      <c r="H85" s="24">
        <v>3.0461350198773803E-3</v>
      </c>
      <c r="I85" s="24">
        <v>3.0770709549294202E-3</v>
      </c>
      <c r="J85" s="24">
        <v>3.07426410795453E-3</v>
      </c>
      <c r="K85" s="24">
        <v>3.6225166773096299E-3</v>
      </c>
      <c r="L85" s="24">
        <v>3.9958189799119302E-3</v>
      </c>
      <c r="M85" s="24">
        <v>3.9564436763226303E-3</v>
      </c>
      <c r="N85" s="24">
        <v>5.2849394589403005E-3</v>
      </c>
      <c r="O85" s="24">
        <v>5.5549766780425801E-3</v>
      </c>
      <c r="P85" s="24">
        <v>7.0780360087888197E-3</v>
      </c>
      <c r="Q85" s="24">
        <v>7.32840235297527E-3</v>
      </c>
      <c r="R85" s="24">
        <v>9.8886787793713501E-3</v>
      </c>
      <c r="S85" s="24">
        <v>9.6129026835078887E-2</v>
      </c>
      <c r="T85" s="24">
        <v>615.69745535716243</v>
      </c>
      <c r="U85" s="24">
        <v>2248.7683790689725</v>
      </c>
      <c r="V85" s="24">
        <v>2160.4139044404737</v>
      </c>
      <c r="W85" s="24">
        <v>2081.3236098108205</v>
      </c>
      <c r="X85" s="24">
        <v>2005.1287208678928</v>
      </c>
      <c r="Y85" s="24">
        <v>1936.9166727204911</v>
      </c>
      <c r="Z85" s="24">
        <v>1860.8149022534644</v>
      </c>
      <c r="AA85" s="24">
        <v>1792.6925861695092</v>
      </c>
      <c r="AB85" s="24">
        <v>1727.0641505585738</v>
      </c>
      <c r="AC85" s="24">
        <v>1668.3115219789149</v>
      </c>
      <c r="AD85" s="24">
        <v>1969.7634999564336</v>
      </c>
      <c r="AE85" s="24">
        <v>1897.6526996870643</v>
      </c>
    </row>
    <row r="86" spans="1:31" x14ac:dyDescent="0.35">
      <c r="A86" s="28" t="s">
        <v>134</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c r="AB86" s="24">
        <v>0</v>
      </c>
      <c r="AC86" s="24">
        <v>0</v>
      </c>
      <c r="AD86" s="24">
        <v>0</v>
      </c>
      <c r="AE86" s="24">
        <v>0</v>
      </c>
    </row>
    <row r="87" spans="1:31" x14ac:dyDescent="0.35">
      <c r="A87" s="31" t="s">
        <v>138</v>
      </c>
      <c r="B87" s="31"/>
      <c r="C87" s="32">
        <v>5.2428117049696478E-3</v>
      </c>
      <c r="D87" s="32">
        <v>5.205419991736215E-3</v>
      </c>
      <c r="E87" s="32">
        <v>14307.44778934082</v>
      </c>
      <c r="F87" s="32">
        <v>27392.721887882799</v>
      </c>
      <c r="G87" s="32">
        <v>39495.237842892326</v>
      </c>
      <c r="H87" s="32">
        <v>50607.988411015947</v>
      </c>
      <c r="I87" s="32">
        <v>60959.658700414053</v>
      </c>
      <c r="J87" s="32">
        <v>70102.306834022587</v>
      </c>
      <c r="K87" s="32">
        <v>78598.400784985366</v>
      </c>
      <c r="L87" s="32">
        <v>86288.296536740614</v>
      </c>
      <c r="M87" s="32">
        <v>93480.344809324495</v>
      </c>
      <c r="N87" s="32">
        <v>99473.506983270243</v>
      </c>
      <c r="O87" s="32">
        <v>105044.44533825488</v>
      </c>
      <c r="P87" s="32">
        <v>109938.65861241872</v>
      </c>
      <c r="Q87" s="32">
        <v>114545.70185215025</v>
      </c>
      <c r="R87" s="32">
        <v>117977.40989179139</v>
      </c>
      <c r="S87" s="32">
        <v>121271.55907559718</v>
      </c>
      <c r="T87" s="32">
        <v>124131.33069460213</v>
      </c>
      <c r="U87" s="32">
        <v>127076.67365359889</v>
      </c>
      <c r="V87" s="32">
        <v>128946.5959173851</v>
      </c>
      <c r="W87" s="32">
        <v>124226.00778325439</v>
      </c>
      <c r="X87" s="32">
        <v>119678.23499950732</v>
      </c>
      <c r="Y87" s="32">
        <v>115606.92654285351</v>
      </c>
      <c r="Z87" s="32">
        <v>111064.71163393604</v>
      </c>
      <c r="AA87" s="32">
        <v>106998.75893335958</v>
      </c>
      <c r="AB87" s="32">
        <v>103081.65409050712</v>
      </c>
      <c r="AC87" s="32">
        <v>99574.941154551634</v>
      </c>
      <c r="AD87" s="32">
        <v>90050.188115643366</v>
      </c>
      <c r="AE87" s="32">
        <v>81385.085451128005</v>
      </c>
    </row>
  </sheetData>
  <sheetProtection algorithmName="SHA-512" hashValue="s5ll1HSGXDM6HZTv7DCvKV+WAIrzbAWd4C48bz+Qs+2tSKm1edH9HD3UOOkySYHV7d8jLg6E4wLwml8j+9a+mg==" saltValue="Re22/PnvIZ5x8JCGdxXIVA=="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7EAB81-D9BC-42B6-97E6-9EA9FDF01A8A}">
  <sheetPr codeName="Sheet24">
    <tabColor theme="7" tint="0.39997558519241921"/>
  </sheetPr>
  <dimension ref="A1:AE89"/>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164</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82</v>
      </c>
      <c r="B2" s="17" t="s">
        <v>142</v>
      </c>
    </row>
    <row r="3" spans="1:31" x14ac:dyDescent="0.35">
      <c r="B3" s="17"/>
    </row>
    <row r="4" spans="1:31" x14ac:dyDescent="0.35">
      <c r="A4" s="17" t="s">
        <v>127</v>
      </c>
      <c r="B4" s="17"/>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40</v>
      </c>
      <c r="B6" s="28" t="s">
        <v>64</v>
      </c>
      <c r="C6" s="24">
        <v>0</v>
      </c>
      <c r="D6" s="24">
        <v>0</v>
      </c>
      <c r="E6" s="24">
        <v>0</v>
      </c>
      <c r="F6" s="24">
        <v>132046.52091813943</v>
      </c>
      <c r="G6" s="24">
        <v>100026.44118338</v>
      </c>
      <c r="H6" s="24">
        <v>37638.914888389299</v>
      </c>
      <c r="I6" s="24">
        <v>3934.7383579775592</v>
      </c>
      <c r="J6" s="24">
        <v>0</v>
      </c>
      <c r="K6" s="24">
        <v>27010.502843717921</v>
      </c>
      <c r="L6" s="24">
        <v>4545.6728608826897</v>
      </c>
      <c r="M6" s="24">
        <v>2302.882320144879</v>
      </c>
      <c r="N6" s="24">
        <v>0</v>
      </c>
      <c r="O6" s="24">
        <v>0</v>
      </c>
      <c r="P6" s="24">
        <v>0</v>
      </c>
      <c r="Q6" s="24">
        <v>775.59134914293202</v>
      </c>
      <c r="R6" s="24">
        <v>360.29564408192363</v>
      </c>
      <c r="S6" s="24">
        <v>0</v>
      </c>
      <c r="T6" s="24">
        <v>0</v>
      </c>
      <c r="U6" s="24">
        <v>0</v>
      </c>
      <c r="V6" s="24">
        <v>0</v>
      </c>
      <c r="W6" s="24">
        <v>0</v>
      </c>
      <c r="X6" s="24">
        <v>0</v>
      </c>
      <c r="Y6" s="24">
        <v>0</v>
      </c>
      <c r="Z6" s="24">
        <v>0</v>
      </c>
      <c r="AA6" s="24">
        <v>0</v>
      </c>
      <c r="AB6" s="24">
        <v>0</v>
      </c>
      <c r="AC6" s="24">
        <v>0</v>
      </c>
      <c r="AD6" s="24">
        <v>0</v>
      </c>
      <c r="AE6" s="24">
        <v>0</v>
      </c>
    </row>
    <row r="7" spans="1:31" x14ac:dyDescent="0.35">
      <c r="A7" s="28" t="s">
        <v>40</v>
      </c>
      <c r="B7" s="28" t="s">
        <v>71</v>
      </c>
      <c r="C7" s="24">
        <v>0</v>
      </c>
      <c r="D7" s="24">
        <v>0</v>
      </c>
      <c r="E7" s="24">
        <v>0</v>
      </c>
      <c r="F7" s="24">
        <v>125715.33007290843</v>
      </c>
      <c r="G7" s="24">
        <v>0</v>
      </c>
      <c r="H7" s="24">
        <v>12451.287527615648</v>
      </c>
      <c r="I7" s="24">
        <v>17180.051004929679</v>
      </c>
      <c r="J7" s="24">
        <v>0</v>
      </c>
      <c r="K7" s="24">
        <v>5.9298822245802598E-4</v>
      </c>
      <c r="L7" s="24">
        <v>2.9558190344123598E-5</v>
      </c>
      <c r="M7" s="24">
        <v>3.9260879570498501E-5</v>
      </c>
      <c r="N7" s="24">
        <v>0</v>
      </c>
      <c r="O7" s="24">
        <v>0</v>
      </c>
      <c r="P7" s="24">
        <v>0</v>
      </c>
      <c r="Q7" s="24">
        <v>0</v>
      </c>
      <c r="R7" s="24">
        <v>0</v>
      </c>
      <c r="S7" s="24">
        <v>0</v>
      </c>
      <c r="T7" s="24">
        <v>0</v>
      </c>
      <c r="U7" s="24">
        <v>0</v>
      </c>
      <c r="V7" s="24">
        <v>0</v>
      </c>
      <c r="W7" s="24">
        <v>0</v>
      </c>
      <c r="X7" s="24">
        <v>0</v>
      </c>
      <c r="Y7" s="24">
        <v>0</v>
      </c>
      <c r="Z7" s="24">
        <v>0</v>
      </c>
      <c r="AA7" s="24">
        <v>0</v>
      </c>
      <c r="AB7" s="24">
        <v>0</v>
      </c>
      <c r="AC7" s="24">
        <v>0</v>
      </c>
      <c r="AD7" s="24">
        <v>0</v>
      </c>
      <c r="AE7" s="24">
        <v>0</v>
      </c>
    </row>
    <row r="8" spans="1:31" x14ac:dyDescent="0.35">
      <c r="A8" s="28" t="s">
        <v>40</v>
      </c>
      <c r="B8" s="28" t="s">
        <v>20</v>
      </c>
      <c r="C8" s="24">
        <v>0</v>
      </c>
      <c r="D8" s="24">
        <v>0</v>
      </c>
      <c r="E8" s="24">
        <v>0</v>
      </c>
      <c r="F8" s="24">
        <v>0</v>
      </c>
      <c r="G8" s="24">
        <v>0</v>
      </c>
      <c r="H8" s="24">
        <v>0</v>
      </c>
      <c r="I8" s="24">
        <v>0</v>
      </c>
      <c r="J8" s="24">
        <v>0</v>
      </c>
      <c r="K8" s="24">
        <v>0</v>
      </c>
      <c r="L8" s="24">
        <v>0</v>
      </c>
      <c r="M8" s="24">
        <v>0</v>
      </c>
      <c r="N8" s="24">
        <v>0</v>
      </c>
      <c r="O8" s="24">
        <v>0</v>
      </c>
      <c r="P8" s="24">
        <v>0</v>
      </c>
      <c r="Q8" s="24">
        <v>0</v>
      </c>
      <c r="R8" s="24">
        <v>0</v>
      </c>
      <c r="S8" s="24">
        <v>0</v>
      </c>
      <c r="T8" s="24">
        <v>0</v>
      </c>
      <c r="U8" s="24">
        <v>0</v>
      </c>
      <c r="V8" s="24">
        <v>0</v>
      </c>
      <c r="W8" s="24">
        <v>0</v>
      </c>
      <c r="X8" s="24">
        <v>0</v>
      </c>
      <c r="Y8" s="24">
        <v>0</v>
      </c>
      <c r="Z8" s="24">
        <v>0</v>
      </c>
      <c r="AA8" s="24">
        <v>0</v>
      </c>
      <c r="AB8" s="24">
        <v>0</v>
      </c>
      <c r="AC8" s="24">
        <v>0</v>
      </c>
      <c r="AD8" s="24">
        <v>0</v>
      </c>
      <c r="AE8" s="24">
        <v>0</v>
      </c>
    </row>
    <row r="9" spans="1:31" x14ac:dyDescent="0.3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c r="AB9" s="24">
        <v>0</v>
      </c>
      <c r="AC9" s="24">
        <v>0</v>
      </c>
      <c r="AD9" s="24">
        <v>0</v>
      </c>
      <c r="AE9" s="24">
        <v>0</v>
      </c>
    </row>
    <row r="10" spans="1:31" x14ac:dyDescent="0.35">
      <c r="A10" s="28" t="s">
        <v>40</v>
      </c>
      <c r="B10" s="28" t="s">
        <v>66</v>
      </c>
      <c r="C10" s="24">
        <v>0</v>
      </c>
      <c r="D10" s="24">
        <v>0</v>
      </c>
      <c r="E10" s="24">
        <v>0</v>
      </c>
      <c r="F10" s="24">
        <v>0</v>
      </c>
      <c r="G10" s="24">
        <v>0</v>
      </c>
      <c r="H10" s="24">
        <v>0</v>
      </c>
      <c r="I10" s="24">
        <v>0</v>
      </c>
      <c r="J10" s="24">
        <v>0</v>
      </c>
      <c r="K10" s="24">
        <v>0</v>
      </c>
      <c r="L10" s="24">
        <v>0</v>
      </c>
      <c r="M10" s="24">
        <v>0</v>
      </c>
      <c r="N10" s="24">
        <v>0</v>
      </c>
      <c r="O10" s="24">
        <v>0</v>
      </c>
      <c r="P10" s="24">
        <v>0</v>
      </c>
      <c r="Q10" s="24">
        <v>0</v>
      </c>
      <c r="R10" s="24">
        <v>0</v>
      </c>
      <c r="S10" s="24">
        <v>0</v>
      </c>
      <c r="T10" s="24">
        <v>0</v>
      </c>
      <c r="U10" s="24">
        <v>0</v>
      </c>
      <c r="V10" s="24">
        <v>0</v>
      </c>
      <c r="W10" s="24">
        <v>0</v>
      </c>
      <c r="X10" s="24">
        <v>0</v>
      </c>
      <c r="Y10" s="24">
        <v>0</v>
      </c>
      <c r="Z10" s="24">
        <v>0</v>
      </c>
      <c r="AA10" s="24">
        <v>0</v>
      </c>
      <c r="AB10" s="24">
        <v>0</v>
      </c>
      <c r="AC10" s="24">
        <v>0</v>
      </c>
      <c r="AD10" s="24">
        <v>0</v>
      </c>
      <c r="AE10" s="24">
        <v>0</v>
      </c>
    </row>
    <row r="11" spans="1:31" x14ac:dyDescent="0.35">
      <c r="A11" s="28" t="s">
        <v>40</v>
      </c>
      <c r="B11" s="28" t="s">
        <v>65</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row>
    <row r="12" spans="1:31" x14ac:dyDescent="0.35">
      <c r="A12" s="28" t="s">
        <v>40</v>
      </c>
      <c r="B12" s="28" t="s">
        <v>69</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row>
    <row r="13" spans="1:31" x14ac:dyDescent="0.35">
      <c r="A13" s="28" t="s">
        <v>40</v>
      </c>
      <c r="B13" s="28" t="s">
        <v>68</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row>
    <row r="14" spans="1:31" x14ac:dyDescent="0.3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row>
    <row r="15" spans="1:31" x14ac:dyDescent="0.35">
      <c r="A15" s="28" t="s">
        <v>40</v>
      </c>
      <c r="B15" s="28" t="s">
        <v>73</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c r="AB15" s="24">
        <v>0</v>
      </c>
      <c r="AC15" s="24">
        <v>0</v>
      </c>
      <c r="AD15" s="24">
        <v>0</v>
      </c>
      <c r="AE15" s="24">
        <v>0</v>
      </c>
    </row>
    <row r="16" spans="1:31" x14ac:dyDescent="0.3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c r="AB16" s="24">
        <v>0</v>
      </c>
      <c r="AC16" s="24">
        <v>0</v>
      </c>
      <c r="AD16" s="24">
        <v>0</v>
      </c>
      <c r="AE16" s="24">
        <v>0</v>
      </c>
    </row>
    <row r="17" spans="1:31" x14ac:dyDescent="0.35">
      <c r="A17" s="31" t="s">
        <v>138</v>
      </c>
      <c r="B17" s="31"/>
      <c r="C17" s="32">
        <v>0</v>
      </c>
      <c r="D17" s="32">
        <v>0</v>
      </c>
      <c r="E17" s="32">
        <v>0</v>
      </c>
      <c r="F17" s="32">
        <v>257761.85099104786</v>
      </c>
      <c r="G17" s="32">
        <v>100026.44118338</v>
      </c>
      <c r="H17" s="32">
        <v>50090.202416004948</v>
      </c>
      <c r="I17" s="32">
        <v>21114.789362907239</v>
      </c>
      <c r="J17" s="32">
        <v>0</v>
      </c>
      <c r="K17" s="32">
        <v>27010.503436706142</v>
      </c>
      <c r="L17" s="32">
        <v>4545.6728904408801</v>
      </c>
      <c r="M17" s="32">
        <v>2302.8823594057585</v>
      </c>
      <c r="N17" s="32">
        <v>0</v>
      </c>
      <c r="O17" s="32">
        <v>0</v>
      </c>
      <c r="P17" s="32">
        <v>0</v>
      </c>
      <c r="Q17" s="32">
        <v>775.59134914293202</v>
      </c>
      <c r="R17" s="32">
        <v>360.29564408192363</v>
      </c>
      <c r="S17" s="32">
        <v>0</v>
      </c>
      <c r="T17" s="32">
        <v>0</v>
      </c>
      <c r="U17" s="32">
        <v>0</v>
      </c>
      <c r="V17" s="32">
        <v>0</v>
      </c>
      <c r="W17" s="32">
        <v>0</v>
      </c>
      <c r="X17" s="32">
        <v>0</v>
      </c>
      <c r="Y17" s="32">
        <v>0</v>
      </c>
      <c r="Z17" s="32">
        <v>0</v>
      </c>
      <c r="AA17" s="32">
        <v>0</v>
      </c>
      <c r="AB17" s="32">
        <v>0</v>
      </c>
      <c r="AC17" s="32">
        <v>0</v>
      </c>
      <c r="AD17" s="32">
        <v>0</v>
      </c>
      <c r="AE17" s="32">
        <v>0</v>
      </c>
    </row>
    <row r="18" spans="1:31" x14ac:dyDescent="0.35">
      <c r="A18" s="12"/>
      <c r="B18" s="12"/>
    </row>
    <row r="19" spans="1:31" x14ac:dyDescent="0.35">
      <c r="A19" s="18" t="s">
        <v>128</v>
      </c>
      <c r="B19" s="18" t="s">
        <v>129</v>
      </c>
      <c r="C19" s="18" t="s">
        <v>80</v>
      </c>
      <c r="D19" s="18" t="s">
        <v>89</v>
      </c>
      <c r="E19" s="18" t="s">
        <v>90</v>
      </c>
      <c r="F19" s="18" t="s">
        <v>91</v>
      </c>
      <c r="G19" s="18" t="s">
        <v>92</v>
      </c>
      <c r="H19" s="18" t="s">
        <v>93</v>
      </c>
      <c r="I19" s="18" t="s">
        <v>94</v>
      </c>
      <c r="J19" s="18" t="s">
        <v>95</v>
      </c>
      <c r="K19" s="18" t="s">
        <v>96</v>
      </c>
      <c r="L19" s="18" t="s">
        <v>97</v>
      </c>
      <c r="M19" s="18" t="s">
        <v>98</v>
      </c>
      <c r="N19" s="18" t="s">
        <v>99</v>
      </c>
      <c r="O19" s="18" t="s">
        <v>100</v>
      </c>
      <c r="P19" s="18" t="s">
        <v>101</v>
      </c>
      <c r="Q19" s="18" t="s">
        <v>102</v>
      </c>
      <c r="R19" s="18" t="s">
        <v>103</v>
      </c>
      <c r="S19" s="18" t="s">
        <v>104</v>
      </c>
      <c r="T19" s="18" t="s">
        <v>105</v>
      </c>
      <c r="U19" s="18" t="s">
        <v>106</v>
      </c>
      <c r="V19" s="18" t="s">
        <v>107</v>
      </c>
      <c r="W19" s="18" t="s">
        <v>108</v>
      </c>
      <c r="X19" s="18" t="s">
        <v>109</v>
      </c>
      <c r="Y19" s="18" t="s">
        <v>110</v>
      </c>
      <c r="Z19" s="18" t="s">
        <v>111</v>
      </c>
      <c r="AA19" s="18" t="s">
        <v>112</v>
      </c>
      <c r="AB19" s="18" t="s">
        <v>113</v>
      </c>
      <c r="AC19" s="18" t="s">
        <v>114</v>
      </c>
      <c r="AD19" s="18" t="s">
        <v>115</v>
      </c>
      <c r="AE19" s="18" t="s">
        <v>116</v>
      </c>
    </row>
    <row r="20" spans="1:31" x14ac:dyDescent="0.35">
      <c r="A20" s="28" t="s">
        <v>130</v>
      </c>
      <c r="B20" s="28" t="s">
        <v>64</v>
      </c>
      <c r="C20" s="24">
        <v>0</v>
      </c>
      <c r="D20" s="24">
        <v>0</v>
      </c>
      <c r="E20" s="24">
        <v>0</v>
      </c>
      <c r="F20" s="24">
        <v>26826.163337657628</v>
      </c>
      <c r="G20" s="24">
        <v>100026.44117913839</v>
      </c>
      <c r="H20" s="24">
        <v>0</v>
      </c>
      <c r="I20" s="24">
        <v>878.58642019067918</v>
      </c>
      <c r="J20" s="24">
        <v>0</v>
      </c>
      <c r="K20" s="24">
        <v>20934.12392020924</v>
      </c>
      <c r="L20" s="24">
        <v>4545.6728566652328</v>
      </c>
      <c r="M20" s="24">
        <v>2302.8823061553849</v>
      </c>
      <c r="N20" s="24">
        <v>0</v>
      </c>
      <c r="O20" s="24">
        <v>0</v>
      </c>
      <c r="P20" s="24">
        <v>0</v>
      </c>
      <c r="Q20" s="24">
        <v>0</v>
      </c>
      <c r="R20" s="24">
        <v>0</v>
      </c>
      <c r="S20" s="24">
        <v>0</v>
      </c>
      <c r="T20" s="24">
        <v>0</v>
      </c>
      <c r="U20" s="24">
        <v>0</v>
      </c>
      <c r="V20" s="24">
        <v>0</v>
      </c>
      <c r="W20" s="24">
        <v>0</v>
      </c>
      <c r="X20" s="24">
        <v>0</v>
      </c>
      <c r="Y20" s="24">
        <v>0</v>
      </c>
      <c r="Z20" s="24">
        <v>0</v>
      </c>
      <c r="AA20" s="24">
        <v>0</v>
      </c>
      <c r="AB20" s="24">
        <v>0</v>
      </c>
      <c r="AC20" s="24">
        <v>0</v>
      </c>
      <c r="AD20" s="24">
        <v>0</v>
      </c>
      <c r="AE20" s="24">
        <v>0</v>
      </c>
    </row>
    <row r="21" spans="1:31" x14ac:dyDescent="0.35">
      <c r="A21" s="28" t="s">
        <v>130</v>
      </c>
      <c r="B21" s="28" t="s">
        <v>71</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row>
    <row r="22" spans="1:31" x14ac:dyDescent="0.35">
      <c r="A22" s="28" t="s">
        <v>130</v>
      </c>
      <c r="B22" s="28" t="s">
        <v>20</v>
      </c>
      <c r="C22" s="24">
        <v>0</v>
      </c>
      <c r="D22" s="24">
        <v>0</v>
      </c>
      <c r="E22" s="24">
        <v>0</v>
      </c>
      <c r="F22" s="24">
        <v>0</v>
      </c>
      <c r="G22" s="24">
        <v>0</v>
      </c>
      <c r="H22" s="24">
        <v>0</v>
      </c>
      <c r="I22" s="24">
        <v>0</v>
      </c>
      <c r="J22" s="24">
        <v>0</v>
      </c>
      <c r="K22" s="24">
        <v>0</v>
      </c>
      <c r="L22" s="24">
        <v>0</v>
      </c>
      <c r="M22" s="24">
        <v>0</v>
      </c>
      <c r="N22" s="24">
        <v>0</v>
      </c>
      <c r="O22" s="24">
        <v>0</v>
      </c>
      <c r="P22" s="24">
        <v>0</v>
      </c>
      <c r="Q22" s="24">
        <v>0</v>
      </c>
      <c r="R22" s="24">
        <v>0</v>
      </c>
      <c r="S22" s="24">
        <v>0</v>
      </c>
      <c r="T22" s="24">
        <v>0</v>
      </c>
      <c r="U22" s="24">
        <v>0</v>
      </c>
      <c r="V22" s="24">
        <v>0</v>
      </c>
      <c r="W22" s="24">
        <v>0</v>
      </c>
      <c r="X22" s="24">
        <v>0</v>
      </c>
      <c r="Y22" s="24">
        <v>0</v>
      </c>
      <c r="Z22" s="24">
        <v>0</v>
      </c>
      <c r="AA22" s="24">
        <v>0</v>
      </c>
      <c r="AB22" s="24">
        <v>0</v>
      </c>
      <c r="AC22" s="24">
        <v>0</v>
      </c>
      <c r="AD22" s="24">
        <v>0</v>
      </c>
      <c r="AE22" s="24">
        <v>0</v>
      </c>
    </row>
    <row r="23" spans="1:31" x14ac:dyDescent="0.35">
      <c r="A23" s="28" t="s">
        <v>130</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row>
    <row r="24" spans="1:31" x14ac:dyDescent="0.35">
      <c r="A24" s="28" t="s">
        <v>130</v>
      </c>
      <c r="B24" s="28" t="s">
        <v>66</v>
      </c>
      <c r="C24" s="24">
        <v>0</v>
      </c>
      <c r="D24" s="24">
        <v>0</v>
      </c>
      <c r="E24" s="24">
        <v>0</v>
      </c>
      <c r="F24" s="24">
        <v>0</v>
      </c>
      <c r="G24" s="24">
        <v>0</v>
      </c>
      <c r="H24" s="24">
        <v>0</v>
      </c>
      <c r="I24" s="24">
        <v>0</v>
      </c>
      <c r="J24" s="24">
        <v>0</v>
      </c>
      <c r="K24" s="24">
        <v>0</v>
      </c>
      <c r="L24" s="24">
        <v>0</v>
      </c>
      <c r="M24" s="24">
        <v>0</v>
      </c>
      <c r="N24" s="24">
        <v>0</v>
      </c>
      <c r="O24" s="24">
        <v>0</v>
      </c>
      <c r="P24" s="24">
        <v>0</v>
      </c>
      <c r="Q24" s="24">
        <v>0</v>
      </c>
      <c r="R24" s="24">
        <v>0</v>
      </c>
      <c r="S24" s="24">
        <v>0</v>
      </c>
      <c r="T24" s="24">
        <v>0</v>
      </c>
      <c r="U24" s="24">
        <v>0</v>
      </c>
      <c r="V24" s="24">
        <v>0</v>
      </c>
      <c r="W24" s="24">
        <v>0</v>
      </c>
      <c r="X24" s="24">
        <v>0</v>
      </c>
      <c r="Y24" s="24">
        <v>0</v>
      </c>
      <c r="Z24" s="24">
        <v>0</v>
      </c>
      <c r="AA24" s="24">
        <v>0</v>
      </c>
      <c r="AB24" s="24">
        <v>0</v>
      </c>
      <c r="AC24" s="24">
        <v>0</v>
      </c>
      <c r="AD24" s="24">
        <v>0</v>
      </c>
      <c r="AE24" s="24">
        <v>0</v>
      </c>
    </row>
    <row r="25" spans="1:31" x14ac:dyDescent="0.35">
      <c r="A25" s="28" t="s">
        <v>130</v>
      </c>
      <c r="B25" s="28" t="s">
        <v>65</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c r="AB25" s="24">
        <v>0</v>
      </c>
      <c r="AC25" s="24">
        <v>0</v>
      </c>
      <c r="AD25" s="24">
        <v>0</v>
      </c>
      <c r="AE25" s="24">
        <v>0</v>
      </c>
    </row>
    <row r="26" spans="1:31" x14ac:dyDescent="0.35">
      <c r="A26" s="28" t="s">
        <v>130</v>
      </c>
      <c r="B26" s="28" t="s">
        <v>69</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c r="AB26" s="24">
        <v>0</v>
      </c>
      <c r="AC26" s="24">
        <v>0</v>
      </c>
      <c r="AD26" s="24">
        <v>0</v>
      </c>
      <c r="AE26" s="24">
        <v>0</v>
      </c>
    </row>
    <row r="27" spans="1:31" x14ac:dyDescent="0.35">
      <c r="A27" s="28" t="s">
        <v>130</v>
      </c>
      <c r="B27" s="28" t="s">
        <v>68</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c r="AB27" s="24">
        <v>0</v>
      </c>
      <c r="AC27" s="24">
        <v>0</v>
      </c>
      <c r="AD27" s="24">
        <v>0</v>
      </c>
      <c r="AE27" s="24">
        <v>0</v>
      </c>
    </row>
    <row r="28" spans="1:31" x14ac:dyDescent="0.35">
      <c r="A28" s="28" t="s">
        <v>130</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c r="AB28" s="24">
        <v>0</v>
      </c>
      <c r="AC28" s="24">
        <v>0</v>
      </c>
      <c r="AD28" s="24">
        <v>0</v>
      </c>
      <c r="AE28" s="24">
        <v>0</v>
      </c>
    </row>
    <row r="29" spans="1:31" x14ac:dyDescent="0.35">
      <c r="A29" s="28" t="s">
        <v>130</v>
      </c>
      <c r="B29" s="28" t="s">
        <v>73</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c r="AB29" s="24">
        <v>0</v>
      </c>
      <c r="AC29" s="24">
        <v>0</v>
      </c>
      <c r="AD29" s="24">
        <v>0</v>
      </c>
      <c r="AE29" s="24">
        <v>0</v>
      </c>
    </row>
    <row r="30" spans="1:31" x14ac:dyDescent="0.35">
      <c r="A30" s="28" t="s">
        <v>130</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c r="AB30" s="24">
        <v>0</v>
      </c>
      <c r="AC30" s="24">
        <v>0</v>
      </c>
      <c r="AD30" s="24">
        <v>0</v>
      </c>
      <c r="AE30" s="24">
        <v>0</v>
      </c>
    </row>
    <row r="31" spans="1:31" x14ac:dyDescent="0.35">
      <c r="A31" s="31" t="s">
        <v>138</v>
      </c>
      <c r="B31" s="31"/>
      <c r="C31" s="32">
        <v>0</v>
      </c>
      <c r="D31" s="32">
        <v>0</v>
      </c>
      <c r="E31" s="32">
        <v>0</v>
      </c>
      <c r="F31" s="32">
        <v>26826.163337657628</v>
      </c>
      <c r="G31" s="32">
        <v>100026.44117913839</v>
      </c>
      <c r="H31" s="32">
        <v>0</v>
      </c>
      <c r="I31" s="32">
        <v>878.58642019067918</v>
      </c>
      <c r="J31" s="32">
        <v>0</v>
      </c>
      <c r="K31" s="32">
        <v>20934.12392020924</v>
      </c>
      <c r="L31" s="32">
        <v>4545.6728566652328</v>
      </c>
      <c r="M31" s="32">
        <v>2302.8823061553849</v>
      </c>
      <c r="N31" s="32">
        <v>0</v>
      </c>
      <c r="O31" s="32">
        <v>0</v>
      </c>
      <c r="P31" s="32">
        <v>0</v>
      </c>
      <c r="Q31" s="32">
        <v>0</v>
      </c>
      <c r="R31" s="32">
        <v>0</v>
      </c>
      <c r="S31" s="32">
        <v>0</v>
      </c>
      <c r="T31" s="32">
        <v>0</v>
      </c>
      <c r="U31" s="32">
        <v>0</v>
      </c>
      <c r="V31" s="32">
        <v>0</v>
      </c>
      <c r="W31" s="32">
        <v>0</v>
      </c>
      <c r="X31" s="32">
        <v>0</v>
      </c>
      <c r="Y31" s="32">
        <v>0</v>
      </c>
      <c r="Z31" s="32">
        <v>0</v>
      </c>
      <c r="AA31" s="32">
        <v>0</v>
      </c>
      <c r="AB31" s="32">
        <v>0</v>
      </c>
      <c r="AC31" s="32">
        <v>0</v>
      </c>
      <c r="AD31" s="32">
        <v>0</v>
      </c>
      <c r="AE31" s="32">
        <v>0</v>
      </c>
    </row>
    <row r="33" spans="1:31" x14ac:dyDescent="0.35">
      <c r="A33" s="18" t="s">
        <v>128</v>
      </c>
      <c r="B33" s="18" t="s">
        <v>129</v>
      </c>
      <c r="C33" s="18" t="s">
        <v>80</v>
      </c>
      <c r="D33" s="18" t="s">
        <v>89</v>
      </c>
      <c r="E33" s="18" t="s">
        <v>90</v>
      </c>
      <c r="F33" s="18" t="s">
        <v>91</v>
      </c>
      <c r="G33" s="18" t="s">
        <v>92</v>
      </c>
      <c r="H33" s="18" t="s">
        <v>93</v>
      </c>
      <c r="I33" s="18" t="s">
        <v>94</v>
      </c>
      <c r="J33" s="18" t="s">
        <v>95</v>
      </c>
      <c r="K33" s="18" t="s">
        <v>96</v>
      </c>
      <c r="L33" s="18" t="s">
        <v>97</v>
      </c>
      <c r="M33" s="18" t="s">
        <v>98</v>
      </c>
      <c r="N33" s="18" t="s">
        <v>99</v>
      </c>
      <c r="O33" s="18" t="s">
        <v>100</v>
      </c>
      <c r="P33" s="18" t="s">
        <v>101</v>
      </c>
      <c r="Q33" s="18" t="s">
        <v>102</v>
      </c>
      <c r="R33" s="18" t="s">
        <v>103</v>
      </c>
      <c r="S33" s="18" t="s">
        <v>104</v>
      </c>
      <c r="T33" s="18" t="s">
        <v>105</v>
      </c>
      <c r="U33" s="18" t="s">
        <v>106</v>
      </c>
      <c r="V33" s="18" t="s">
        <v>107</v>
      </c>
      <c r="W33" s="18" t="s">
        <v>108</v>
      </c>
      <c r="X33" s="18" t="s">
        <v>109</v>
      </c>
      <c r="Y33" s="18" t="s">
        <v>110</v>
      </c>
      <c r="Z33" s="18" t="s">
        <v>111</v>
      </c>
      <c r="AA33" s="18" t="s">
        <v>112</v>
      </c>
      <c r="AB33" s="18" t="s">
        <v>113</v>
      </c>
      <c r="AC33" s="18" t="s">
        <v>114</v>
      </c>
      <c r="AD33" s="18" t="s">
        <v>115</v>
      </c>
      <c r="AE33" s="18" t="s">
        <v>116</v>
      </c>
    </row>
    <row r="34" spans="1:31" x14ac:dyDescent="0.35">
      <c r="A34" s="28" t="s">
        <v>131</v>
      </c>
      <c r="B34" s="28" t="s">
        <v>64</v>
      </c>
      <c r="C34" s="24">
        <v>0</v>
      </c>
      <c r="D34" s="24">
        <v>0</v>
      </c>
      <c r="E34" s="24">
        <v>0</v>
      </c>
      <c r="F34" s="24">
        <v>105220.3575804818</v>
      </c>
      <c r="G34" s="24">
        <v>4.2416111082207997E-6</v>
      </c>
      <c r="H34" s="24">
        <v>37638.914888389299</v>
      </c>
      <c r="I34" s="24">
        <v>3056.1519377868799</v>
      </c>
      <c r="J34" s="24">
        <v>0</v>
      </c>
      <c r="K34" s="24">
        <v>6076.3789235086788</v>
      </c>
      <c r="L34" s="24">
        <v>4.2174566150546596E-6</v>
      </c>
      <c r="M34" s="24">
        <v>1.3989494006798299E-5</v>
      </c>
      <c r="N34" s="24">
        <v>0</v>
      </c>
      <c r="O34" s="24">
        <v>0</v>
      </c>
      <c r="P34" s="24">
        <v>0</v>
      </c>
      <c r="Q34" s="24">
        <v>775.59134914293202</v>
      </c>
      <c r="R34" s="24">
        <v>360.29564408192363</v>
      </c>
      <c r="S34" s="24">
        <v>0</v>
      </c>
      <c r="T34" s="24">
        <v>0</v>
      </c>
      <c r="U34" s="24">
        <v>0</v>
      </c>
      <c r="V34" s="24">
        <v>0</v>
      </c>
      <c r="W34" s="24">
        <v>0</v>
      </c>
      <c r="X34" s="24">
        <v>0</v>
      </c>
      <c r="Y34" s="24">
        <v>0</v>
      </c>
      <c r="Z34" s="24">
        <v>0</v>
      </c>
      <c r="AA34" s="24">
        <v>0</v>
      </c>
      <c r="AB34" s="24">
        <v>0</v>
      </c>
      <c r="AC34" s="24">
        <v>0</v>
      </c>
      <c r="AD34" s="24">
        <v>0</v>
      </c>
      <c r="AE34" s="24">
        <v>0</v>
      </c>
    </row>
    <row r="35" spans="1:31" x14ac:dyDescent="0.35">
      <c r="A35" s="28" t="s">
        <v>131</v>
      </c>
      <c r="B35" s="28" t="s">
        <v>71</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c r="AB35" s="24">
        <v>0</v>
      </c>
      <c r="AC35" s="24">
        <v>0</v>
      </c>
      <c r="AD35" s="24">
        <v>0</v>
      </c>
      <c r="AE35" s="24">
        <v>0</v>
      </c>
    </row>
    <row r="36" spans="1:31" x14ac:dyDescent="0.35">
      <c r="A36" s="28" t="s">
        <v>131</v>
      </c>
      <c r="B36" s="28" t="s">
        <v>20</v>
      </c>
      <c r="C36" s="24">
        <v>0</v>
      </c>
      <c r="D36" s="24">
        <v>0</v>
      </c>
      <c r="E36" s="24">
        <v>0</v>
      </c>
      <c r="F36" s="24">
        <v>0</v>
      </c>
      <c r="G36" s="24">
        <v>0</v>
      </c>
      <c r="H36" s="24">
        <v>0</v>
      </c>
      <c r="I36" s="24">
        <v>0</v>
      </c>
      <c r="J36" s="24">
        <v>0</v>
      </c>
      <c r="K36" s="24">
        <v>0</v>
      </c>
      <c r="L36" s="24">
        <v>0</v>
      </c>
      <c r="M36" s="24">
        <v>0</v>
      </c>
      <c r="N36" s="24">
        <v>0</v>
      </c>
      <c r="O36" s="24">
        <v>0</v>
      </c>
      <c r="P36" s="24">
        <v>0</v>
      </c>
      <c r="Q36" s="24">
        <v>0</v>
      </c>
      <c r="R36" s="24">
        <v>0</v>
      </c>
      <c r="S36" s="24">
        <v>0</v>
      </c>
      <c r="T36" s="24">
        <v>0</v>
      </c>
      <c r="U36" s="24">
        <v>0</v>
      </c>
      <c r="V36" s="24">
        <v>0</v>
      </c>
      <c r="W36" s="24">
        <v>0</v>
      </c>
      <c r="X36" s="24">
        <v>0</v>
      </c>
      <c r="Y36" s="24">
        <v>0</v>
      </c>
      <c r="Z36" s="24">
        <v>0</v>
      </c>
      <c r="AA36" s="24">
        <v>0</v>
      </c>
      <c r="AB36" s="24">
        <v>0</v>
      </c>
      <c r="AC36" s="24">
        <v>0</v>
      </c>
      <c r="AD36" s="24">
        <v>0</v>
      </c>
      <c r="AE36" s="24">
        <v>0</v>
      </c>
    </row>
    <row r="37" spans="1:31" x14ac:dyDescent="0.35">
      <c r="A37" s="28" t="s">
        <v>131</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c r="AB37" s="24">
        <v>0</v>
      </c>
      <c r="AC37" s="24">
        <v>0</v>
      </c>
      <c r="AD37" s="24">
        <v>0</v>
      </c>
      <c r="AE37" s="24">
        <v>0</v>
      </c>
    </row>
    <row r="38" spans="1:31" x14ac:dyDescent="0.35">
      <c r="A38" s="28" t="s">
        <v>131</v>
      </c>
      <c r="B38" s="28" t="s">
        <v>66</v>
      </c>
      <c r="C38" s="24">
        <v>0</v>
      </c>
      <c r="D38" s="24">
        <v>0</v>
      </c>
      <c r="E38" s="24">
        <v>0</v>
      </c>
      <c r="F38" s="24">
        <v>0</v>
      </c>
      <c r="G38" s="24">
        <v>0</v>
      </c>
      <c r="H38" s="24">
        <v>0</v>
      </c>
      <c r="I38" s="24">
        <v>0</v>
      </c>
      <c r="J38" s="24">
        <v>0</v>
      </c>
      <c r="K38" s="24">
        <v>0</v>
      </c>
      <c r="L38" s="24">
        <v>0</v>
      </c>
      <c r="M38" s="24">
        <v>0</v>
      </c>
      <c r="N38" s="24">
        <v>0</v>
      </c>
      <c r="O38" s="24">
        <v>0</v>
      </c>
      <c r="P38" s="24">
        <v>0</v>
      </c>
      <c r="Q38" s="24">
        <v>0</v>
      </c>
      <c r="R38" s="24">
        <v>0</v>
      </c>
      <c r="S38" s="24">
        <v>0</v>
      </c>
      <c r="T38" s="24">
        <v>0</v>
      </c>
      <c r="U38" s="24">
        <v>0</v>
      </c>
      <c r="V38" s="24">
        <v>0</v>
      </c>
      <c r="W38" s="24">
        <v>0</v>
      </c>
      <c r="X38" s="24">
        <v>0</v>
      </c>
      <c r="Y38" s="24">
        <v>0</v>
      </c>
      <c r="Z38" s="24">
        <v>0</v>
      </c>
      <c r="AA38" s="24">
        <v>0</v>
      </c>
      <c r="AB38" s="24">
        <v>0</v>
      </c>
      <c r="AC38" s="24">
        <v>0</v>
      </c>
      <c r="AD38" s="24">
        <v>0</v>
      </c>
      <c r="AE38" s="24">
        <v>0</v>
      </c>
    </row>
    <row r="39" spans="1:31" x14ac:dyDescent="0.35">
      <c r="A39" s="28" t="s">
        <v>131</v>
      </c>
      <c r="B39" s="28" t="s">
        <v>65</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c r="AB39" s="24">
        <v>0</v>
      </c>
      <c r="AC39" s="24">
        <v>0</v>
      </c>
      <c r="AD39" s="24">
        <v>0</v>
      </c>
      <c r="AE39" s="24">
        <v>0</v>
      </c>
    </row>
    <row r="40" spans="1:31" x14ac:dyDescent="0.35">
      <c r="A40" s="28" t="s">
        <v>131</v>
      </c>
      <c r="B40" s="28" t="s">
        <v>69</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c r="AB40" s="24">
        <v>0</v>
      </c>
      <c r="AC40" s="24">
        <v>0</v>
      </c>
      <c r="AD40" s="24">
        <v>0</v>
      </c>
      <c r="AE40" s="24">
        <v>0</v>
      </c>
    </row>
    <row r="41" spans="1:31" x14ac:dyDescent="0.35">
      <c r="A41" s="28" t="s">
        <v>131</v>
      </c>
      <c r="B41" s="28" t="s">
        <v>68</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c r="AB41" s="24">
        <v>0</v>
      </c>
      <c r="AC41" s="24">
        <v>0</v>
      </c>
      <c r="AD41" s="24">
        <v>0</v>
      </c>
      <c r="AE41" s="24">
        <v>0</v>
      </c>
    </row>
    <row r="42" spans="1:31" x14ac:dyDescent="0.35">
      <c r="A42" s="28" t="s">
        <v>131</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c r="AB42" s="24">
        <v>0</v>
      </c>
      <c r="AC42" s="24">
        <v>0</v>
      </c>
      <c r="AD42" s="24">
        <v>0</v>
      </c>
      <c r="AE42" s="24">
        <v>0</v>
      </c>
    </row>
    <row r="43" spans="1:31" x14ac:dyDescent="0.35">
      <c r="A43" s="28" t="s">
        <v>131</v>
      </c>
      <c r="B43" s="28" t="s">
        <v>73</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c r="AB43" s="24">
        <v>0</v>
      </c>
      <c r="AC43" s="24">
        <v>0</v>
      </c>
      <c r="AD43" s="24">
        <v>0</v>
      </c>
      <c r="AE43" s="24">
        <v>0</v>
      </c>
    </row>
    <row r="44" spans="1:31" x14ac:dyDescent="0.35">
      <c r="A44" s="28" t="s">
        <v>131</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c r="AB44" s="24">
        <v>0</v>
      </c>
      <c r="AC44" s="24">
        <v>0</v>
      </c>
      <c r="AD44" s="24">
        <v>0</v>
      </c>
      <c r="AE44" s="24">
        <v>0</v>
      </c>
    </row>
    <row r="45" spans="1:31" x14ac:dyDescent="0.35">
      <c r="A45" s="31" t="s">
        <v>138</v>
      </c>
      <c r="B45" s="31"/>
      <c r="C45" s="32">
        <v>0</v>
      </c>
      <c r="D45" s="32">
        <v>0</v>
      </c>
      <c r="E45" s="32">
        <v>0</v>
      </c>
      <c r="F45" s="32">
        <v>105220.3575804818</v>
      </c>
      <c r="G45" s="32">
        <v>4.2416111082207997E-6</v>
      </c>
      <c r="H45" s="32">
        <v>37638.914888389299</v>
      </c>
      <c r="I45" s="32">
        <v>3056.1519377868799</v>
      </c>
      <c r="J45" s="32">
        <v>0</v>
      </c>
      <c r="K45" s="32">
        <v>6076.3789235086788</v>
      </c>
      <c r="L45" s="32">
        <v>4.2174566150546596E-6</v>
      </c>
      <c r="M45" s="32">
        <v>1.3989494006798299E-5</v>
      </c>
      <c r="N45" s="32">
        <v>0</v>
      </c>
      <c r="O45" s="32">
        <v>0</v>
      </c>
      <c r="P45" s="32">
        <v>0</v>
      </c>
      <c r="Q45" s="32">
        <v>775.59134914293202</v>
      </c>
      <c r="R45" s="32">
        <v>360.29564408192363</v>
      </c>
      <c r="S45" s="32">
        <v>0</v>
      </c>
      <c r="T45" s="32">
        <v>0</v>
      </c>
      <c r="U45" s="32">
        <v>0</v>
      </c>
      <c r="V45" s="32">
        <v>0</v>
      </c>
      <c r="W45" s="32">
        <v>0</v>
      </c>
      <c r="X45" s="32">
        <v>0</v>
      </c>
      <c r="Y45" s="32">
        <v>0</v>
      </c>
      <c r="Z45" s="32">
        <v>0</v>
      </c>
      <c r="AA45" s="32">
        <v>0</v>
      </c>
      <c r="AB45" s="32">
        <v>0</v>
      </c>
      <c r="AC45" s="32">
        <v>0</v>
      </c>
      <c r="AD45" s="32">
        <v>0</v>
      </c>
      <c r="AE45" s="32">
        <v>0</v>
      </c>
    </row>
    <row r="47" spans="1:31" x14ac:dyDescent="0.35">
      <c r="A47" s="18" t="s">
        <v>128</v>
      </c>
      <c r="B47" s="18" t="s">
        <v>129</v>
      </c>
      <c r="C47" s="18" t="s">
        <v>80</v>
      </c>
      <c r="D47" s="18" t="s">
        <v>89</v>
      </c>
      <c r="E47" s="18" t="s">
        <v>90</v>
      </c>
      <c r="F47" s="18" t="s">
        <v>91</v>
      </c>
      <c r="G47" s="18" t="s">
        <v>92</v>
      </c>
      <c r="H47" s="18" t="s">
        <v>93</v>
      </c>
      <c r="I47" s="18" t="s">
        <v>94</v>
      </c>
      <c r="J47" s="18" t="s">
        <v>95</v>
      </c>
      <c r="K47" s="18" t="s">
        <v>96</v>
      </c>
      <c r="L47" s="18" t="s">
        <v>97</v>
      </c>
      <c r="M47" s="18" t="s">
        <v>98</v>
      </c>
      <c r="N47" s="18" t="s">
        <v>99</v>
      </c>
      <c r="O47" s="18" t="s">
        <v>100</v>
      </c>
      <c r="P47" s="18" t="s">
        <v>101</v>
      </c>
      <c r="Q47" s="18" t="s">
        <v>102</v>
      </c>
      <c r="R47" s="18" t="s">
        <v>103</v>
      </c>
      <c r="S47" s="18" t="s">
        <v>104</v>
      </c>
      <c r="T47" s="18" t="s">
        <v>105</v>
      </c>
      <c r="U47" s="18" t="s">
        <v>106</v>
      </c>
      <c r="V47" s="18" t="s">
        <v>107</v>
      </c>
      <c r="W47" s="18" t="s">
        <v>108</v>
      </c>
      <c r="X47" s="18" t="s">
        <v>109</v>
      </c>
      <c r="Y47" s="18" t="s">
        <v>110</v>
      </c>
      <c r="Z47" s="18" t="s">
        <v>111</v>
      </c>
      <c r="AA47" s="18" t="s">
        <v>112</v>
      </c>
      <c r="AB47" s="18" t="s">
        <v>113</v>
      </c>
      <c r="AC47" s="18" t="s">
        <v>114</v>
      </c>
      <c r="AD47" s="18" t="s">
        <v>115</v>
      </c>
      <c r="AE47" s="18" t="s">
        <v>116</v>
      </c>
    </row>
    <row r="48" spans="1:31" x14ac:dyDescent="0.35">
      <c r="A48" s="28" t="s">
        <v>132</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c r="AB48" s="24">
        <v>0</v>
      </c>
      <c r="AC48" s="24">
        <v>0</v>
      </c>
      <c r="AD48" s="24">
        <v>0</v>
      </c>
      <c r="AE48" s="24">
        <v>0</v>
      </c>
    </row>
    <row r="49" spans="1:31" x14ac:dyDescent="0.35">
      <c r="A49" s="28" t="s">
        <v>132</v>
      </c>
      <c r="B49" s="28" t="s">
        <v>71</v>
      </c>
      <c r="C49" s="24">
        <v>0</v>
      </c>
      <c r="D49" s="24">
        <v>0</v>
      </c>
      <c r="E49" s="24">
        <v>0</v>
      </c>
      <c r="F49" s="24">
        <v>125715.33007290843</v>
      </c>
      <c r="G49" s="24">
        <v>0</v>
      </c>
      <c r="H49" s="24">
        <v>12451.287527615648</v>
      </c>
      <c r="I49" s="24">
        <v>17180.051004929679</v>
      </c>
      <c r="J49" s="24">
        <v>0</v>
      </c>
      <c r="K49" s="24">
        <v>5.9298822245802598E-4</v>
      </c>
      <c r="L49" s="24">
        <v>2.9558190344123598E-5</v>
      </c>
      <c r="M49" s="24">
        <v>3.9260879570498501E-5</v>
      </c>
      <c r="N49" s="24">
        <v>0</v>
      </c>
      <c r="O49" s="24">
        <v>0</v>
      </c>
      <c r="P49" s="24">
        <v>0</v>
      </c>
      <c r="Q49" s="24">
        <v>0</v>
      </c>
      <c r="R49" s="24">
        <v>0</v>
      </c>
      <c r="S49" s="24">
        <v>0</v>
      </c>
      <c r="T49" s="24">
        <v>0</v>
      </c>
      <c r="U49" s="24">
        <v>0</v>
      </c>
      <c r="V49" s="24">
        <v>0</v>
      </c>
      <c r="W49" s="24">
        <v>0</v>
      </c>
      <c r="X49" s="24">
        <v>0</v>
      </c>
      <c r="Y49" s="24">
        <v>0</v>
      </c>
      <c r="Z49" s="24">
        <v>0</v>
      </c>
      <c r="AA49" s="24">
        <v>0</v>
      </c>
      <c r="AB49" s="24">
        <v>0</v>
      </c>
      <c r="AC49" s="24">
        <v>0</v>
      </c>
      <c r="AD49" s="24">
        <v>0</v>
      </c>
      <c r="AE49" s="24">
        <v>0</v>
      </c>
    </row>
    <row r="50" spans="1:31" x14ac:dyDescent="0.35">
      <c r="A50" s="28" t="s">
        <v>132</v>
      </c>
      <c r="B50" s="28" t="s">
        <v>20</v>
      </c>
      <c r="C50" s="24">
        <v>0</v>
      </c>
      <c r="D50" s="24">
        <v>0</v>
      </c>
      <c r="E50" s="24">
        <v>0</v>
      </c>
      <c r="F50" s="24">
        <v>0</v>
      </c>
      <c r="G50" s="24">
        <v>0</v>
      </c>
      <c r="H50" s="24">
        <v>0</v>
      </c>
      <c r="I50" s="24">
        <v>0</v>
      </c>
      <c r="J50" s="24">
        <v>0</v>
      </c>
      <c r="K50" s="24">
        <v>0</v>
      </c>
      <c r="L50" s="24">
        <v>0</v>
      </c>
      <c r="M50" s="24">
        <v>0</v>
      </c>
      <c r="N50" s="24">
        <v>0</v>
      </c>
      <c r="O50" s="24">
        <v>0</v>
      </c>
      <c r="P50" s="24">
        <v>0</v>
      </c>
      <c r="Q50" s="24">
        <v>0</v>
      </c>
      <c r="R50" s="24">
        <v>0</v>
      </c>
      <c r="S50" s="24">
        <v>0</v>
      </c>
      <c r="T50" s="24">
        <v>0</v>
      </c>
      <c r="U50" s="24">
        <v>0</v>
      </c>
      <c r="V50" s="24">
        <v>0</v>
      </c>
      <c r="W50" s="24">
        <v>0</v>
      </c>
      <c r="X50" s="24">
        <v>0</v>
      </c>
      <c r="Y50" s="24">
        <v>0</v>
      </c>
      <c r="Z50" s="24">
        <v>0</v>
      </c>
      <c r="AA50" s="24">
        <v>0</v>
      </c>
      <c r="AB50" s="24">
        <v>0</v>
      </c>
      <c r="AC50" s="24">
        <v>0</v>
      </c>
      <c r="AD50" s="24">
        <v>0</v>
      </c>
      <c r="AE50" s="24">
        <v>0</v>
      </c>
    </row>
    <row r="51" spans="1:31" x14ac:dyDescent="0.35">
      <c r="A51" s="28" t="s">
        <v>132</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c r="AB51" s="24">
        <v>0</v>
      </c>
      <c r="AC51" s="24">
        <v>0</v>
      </c>
      <c r="AD51" s="24">
        <v>0</v>
      </c>
      <c r="AE51" s="24">
        <v>0</v>
      </c>
    </row>
    <row r="52" spans="1:31" x14ac:dyDescent="0.35">
      <c r="A52" s="28" t="s">
        <v>132</v>
      </c>
      <c r="B52" s="28" t="s">
        <v>66</v>
      </c>
      <c r="C52" s="24">
        <v>0</v>
      </c>
      <c r="D52" s="24">
        <v>0</v>
      </c>
      <c r="E52" s="24">
        <v>0</v>
      </c>
      <c r="F52" s="24">
        <v>0</v>
      </c>
      <c r="G52" s="24">
        <v>0</v>
      </c>
      <c r="H52" s="24">
        <v>0</v>
      </c>
      <c r="I52" s="24">
        <v>0</v>
      </c>
      <c r="J52" s="24">
        <v>0</v>
      </c>
      <c r="K52" s="24">
        <v>0</v>
      </c>
      <c r="L52" s="24">
        <v>0</v>
      </c>
      <c r="M52" s="24">
        <v>0</v>
      </c>
      <c r="N52" s="24">
        <v>0</v>
      </c>
      <c r="O52" s="24">
        <v>0</v>
      </c>
      <c r="P52" s="24">
        <v>0</v>
      </c>
      <c r="Q52" s="24">
        <v>0</v>
      </c>
      <c r="R52" s="24">
        <v>0</v>
      </c>
      <c r="S52" s="24">
        <v>0</v>
      </c>
      <c r="T52" s="24">
        <v>0</v>
      </c>
      <c r="U52" s="24">
        <v>0</v>
      </c>
      <c r="V52" s="24">
        <v>0</v>
      </c>
      <c r="W52" s="24">
        <v>0</v>
      </c>
      <c r="X52" s="24">
        <v>0</v>
      </c>
      <c r="Y52" s="24">
        <v>0</v>
      </c>
      <c r="Z52" s="24">
        <v>0</v>
      </c>
      <c r="AA52" s="24">
        <v>0</v>
      </c>
      <c r="AB52" s="24">
        <v>0</v>
      </c>
      <c r="AC52" s="24">
        <v>0</v>
      </c>
      <c r="AD52" s="24">
        <v>0</v>
      </c>
      <c r="AE52" s="24">
        <v>0</v>
      </c>
    </row>
    <row r="53" spans="1:31" x14ac:dyDescent="0.35">
      <c r="A53" s="28" t="s">
        <v>132</v>
      </c>
      <c r="B53" s="28" t="s">
        <v>65</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c r="AB53" s="24">
        <v>0</v>
      </c>
      <c r="AC53" s="24">
        <v>0</v>
      </c>
      <c r="AD53" s="24">
        <v>0</v>
      </c>
      <c r="AE53" s="24">
        <v>0</v>
      </c>
    </row>
    <row r="54" spans="1:31" x14ac:dyDescent="0.35">
      <c r="A54" s="28" t="s">
        <v>132</v>
      </c>
      <c r="B54" s="28" t="s">
        <v>69</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c r="AB54" s="24">
        <v>0</v>
      </c>
      <c r="AC54" s="24">
        <v>0</v>
      </c>
      <c r="AD54" s="24">
        <v>0</v>
      </c>
      <c r="AE54" s="24">
        <v>0</v>
      </c>
    </row>
    <row r="55" spans="1:31" x14ac:dyDescent="0.35">
      <c r="A55" s="28" t="s">
        <v>132</v>
      </c>
      <c r="B55" s="28" t="s">
        <v>68</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c r="AB55" s="24">
        <v>0</v>
      </c>
      <c r="AC55" s="24">
        <v>0</v>
      </c>
      <c r="AD55" s="24">
        <v>0</v>
      </c>
      <c r="AE55" s="24">
        <v>0</v>
      </c>
    </row>
    <row r="56" spans="1:31" x14ac:dyDescent="0.35">
      <c r="A56" s="28" t="s">
        <v>132</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c r="AB56" s="24">
        <v>0</v>
      </c>
      <c r="AC56" s="24">
        <v>0</v>
      </c>
      <c r="AD56" s="24">
        <v>0</v>
      </c>
      <c r="AE56" s="24">
        <v>0</v>
      </c>
    </row>
    <row r="57" spans="1:31" x14ac:dyDescent="0.35">
      <c r="A57" s="28" t="s">
        <v>132</v>
      </c>
      <c r="B57" s="28" t="s">
        <v>73</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c r="AB57" s="24">
        <v>0</v>
      </c>
      <c r="AC57" s="24">
        <v>0</v>
      </c>
      <c r="AD57" s="24">
        <v>0</v>
      </c>
      <c r="AE57" s="24">
        <v>0</v>
      </c>
    </row>
    <row r="58" spans="1:31" x14ac:dyDescent="0.35">
      <c r="A58" s="28" t="s">
        <v>132</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c r="AB58" s="24">
        <v>0</v>
      </c>
      <c r="AC58" s="24">
        <v>0</v>
      </c>
      <c r="AD58" s="24">
        <v>0</v>
      </c>
      <c r="AE58" s="24">
        <v>0</v>
      </c>
    </row>
    <row r="59" spans="1:31" x14ac:dyDescent="0.35">
      <c r="A59" s="31" t="s">
        <v>138</v>
      </c>
      <c r="B59" s="31"/>
      <c r="C59" s="32">
        <v>0</v>
      </c>
      <c r="D59" s="32">
        <v>0</v>
      </c>
      <c r="E59" s="32">
        <v>0</v>
      </c>
      <c r="F59" s="32">
        <v>125715.33007290843</v>
      </c>
      <c r="G59" s="32">
        <v>0</v>
      </c>
      <c r="H59" s="32">
        <v>12451.287527615648</v>
      </c>
      <c r="I59" s="32">
        <v>17180.051004929679</v>
      </c>
      <c r="J59" s="32">
        <v>0</v>
      </c>
      <c r="K59" s="32">
        <v>5.9298822245802598E-4</v>
      </c>
      <c r="L59" s="32">
        <v>2.9558190344123598E-5</v>
      </c>
      <c r="M59" s="32">
        <v>3.9260879570498501E-5</v>
      </c>
      <c r="N59" s="32">
        <v>0</v>
      </c>
      <c r="O59" s="32">
        <v>0</v>
      </c>
      <c r="P59" s="32">
        <v>0</v>
      </c>
      <c r="Q59" s="32">
        <v>0</v>
      </c>
      <c r="R59" s="32">
        <v>0</v>
      </c>
      <c r="S59" s="32">
        <v>0</v>
      </c>
      <c r="T59" s="32">
        <v>0</v>
      </c>
      <c r="U59" s="32">
        <v>0</v>
      </c>
      <c r="V59" s="32">
        <v>0</v>
      </c>
      <c r="W59" s="32">
        <v>0</v>
      </c>
      <c r="X59" s="32">
        <v>0</v>
      </c>
      <c r="Y59" s="32">
        <v>0</v>
      </c>
      <c r="Z59" s="32">
        <v>0</v>
      </c>
      <c r="AA59" s="32">
        <v>0</v>
      </c>
      <c r="AB59" s="32">
        <v>0</v>
      </c>
      <c r="AC59" s="32">
        <v>0</v>
      </c>
      <c r="AD59" s="32">
        <v>0</v>
      </c>
      <c r="AE59" s="32">
        <v>0</v>
      </c>
    </row>
    <row r="61" spans="1:31" x14ac:dyDescent="0.35">
      <c r="A61" s="18" t="s">
        <v>128</v>
      </c>
      <c r="B61" s="18" t="s">
        <v>129</v>
      </c>
      <c r="C61" s="18" t="s">
        <v>80</v>
      </c>
      <c r="D61" s="18" t="s">
        <v>89</v>
      </c>
      <c r="E61" s="18" t="s">
        <v>90</v>
      </c>
      <c r="F61" s="18" t="s">
        <v>91</v>
      </c>
      <c r="G61" s="18" t="s">
        <v>92</v>
      </c>
      <c r="H61" s="18" t="s">
        <v>93</v>
      </c>
      <c r="I61" s="18" t="s">
        <v>94</v>
      </c>
      <c r="J61" s="18" t="s">
        <v>95</v>
      </c>
      <c r="K61" s="18" t="s">
        <v>96</v>
      </c>
      <c r="L61" s="18" t="s">
        <v>97</v>
      </c>
      <c r="M61" s="18" t="s">
        <v>98</v>
      </c>
      <c r="N61" s="18" t="s">
        <v>99</v>
      </c>
      <c r="O61" s="18" t="s">
        <v>100</v>
      </c>
      <c r="P61" s="18" t="s">
        <v>101</v>
      </c>
      <c r="Q61" s="18" t="s">
        <v>102</v>
      </c>
      <c r="R61" s="18" t="s">
        <v>103</v>
      </c>
      <c r="S61" s="18" t="s">
        <v>104</v>
      </c>
      <c r="T61" s="18" t="s">
        <v>105</v>
      </c>
      <c r="U61" s="18" t="s">
        <v>106</v>
      </c>
      <c r="V61" s="18" t="s">
        <v>107</v>
      </c>
      <c r="W61" s="18" t="s">
        <v>108</v>
      </c>
      <c r="X61" s="18" t="s">
        <v>109</v>
      </c>
      <c r="Y61" s="18" t="s">
        <v>110</v>
      </c>
      <c r="Z61" s="18" t="s">
        <v>111</v>
      </c>
      <c r="AA61" s="18" t="s">
        <v>112</v>
      </c>
      <c r="AB61" s="18" t="s">
        <v>113</v>
      </c>
      <c r="AC61" s="18" t="s">
        <v>114</v>
      </c>
      <c r="AD61" s="18" t="s">
        <v>115</v>
      </c>
      <c r="AE61" s="18" t="s">
        <v>116</v>
      </c>
    </row>
    <row r="62" spans="1:31" x14ac:dyDescent="0.35">
      <c r="A62" s="28" t="s">
        <v>133</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row>
    <row r="63" spans="1:31" x14ac:dyDescent="0.35">
      <c r="A63" s="28" t="s">
        <v>133</v>
      </c>
      <c r="B63" s="28" t="s">
        <v>71</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c r="AB63" s="24">
        <v>0</v>
      </c>
      <c r="AC63" s="24">
        <v>0</v>
      </c>
      <c r="AD63" s="24">
        <v>0</v>
      </c>
      <c r="AE63" s="24">
        <v>0</v>
      </c>
    </row>
    <row r="64" spans="1:31" x14ac:dyDescent="0.35">
      <c r="A64" s="28" t="s">
        <v>133</v>
      </c>
      <c r="B64" s="28" t="s">
        <v>20</v>
      </c>
      <c r="C64" s="24">
        <v>0</v>
      </c>
      <c r="D64" s="24">
        <v>0</v>
      </c>
      <c r="E64" s="24">
        <v>0</v>
      </c>
      <c r="F64" s="24">
        <v>0</v>
      </c>
      <c r="G64" s="24">
        <v>0</v>
      </c>
      <c r="H64" s="24">
        <v>0</v>
      </c>
      <c r="I64" s="24">
        <v>0</v>
      </c>
      <c r="J64" s="24">
        <v>0</v>
      </c>
      <c r="K64" s="24">
        <v>0</v>
      </c>
      <c r="L64" s="24">
        <v>0</v>
      </c>
      <c r="M64" s="24">
        <v>0</v>
      </c>
      <c r="N64" s="24">
        <v>0</v>
      </c>
      <c r="O64" s="24">
        <v>0</v>
      </c>
      <c r="P64" s="24">
        <v>0</v>
      </c>
      <c r="Q64" s="24">
        <v>0</v>
      </c>
      <c r="R64" s="24">
        <v>0</v>
      </c>
      <c r="S64" s="24">
        <v>0</v>
      </c>
      <c r="T64" s="24">
        <v>0</v>
      </c>
      <c r="U64" s="24">
        <v>0</v>
      </c>
      <c r="V64" s="24">
        <v>0</v>
      </c>
      <c r="W64" s="24">
        <v>0</v>
      </c>
      <c r="X64" s="24">
        <v>0</v>
      </c>
      <c r="Y64" s="24">
        <v>0</v>
      </c>
      <c r="Z64" s="24">
        <v>0</v>
      </c>
      <c r="AA64" s="24">
        <v>0</v>
      </c>
      <c r="AB64" s="24">
        <v>0</v>
      </c>
      <c r="AC64" s="24">
        <v>0</v>
      </c>
      <c r="AD64" s="24">
        <v>0</v>
      </c>
      <c r="AE64" s="24">
        <v>0</v>
      </c>
    </row>
    <row r="65" spans="1:31" x14ac:dyDescent="0.35">
      <c r="A65" s="28" t="s">
        <v>133</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c r="AB65" s="24">
        <v>0</v>
      </c>
      <c r="AC65" s="24">
        <v>0</v>
      </c>
      <c r="AD65" s="24">
        <v>0</v>
      </c>
      <c r="AE65" s="24">
        <v>0</v>
      </c>
    </row>
    <row r="66" spans="1:31" x14ac:dyDescent="0.35">
      <c r="A66" s="28" t="s">
        <v>133</v>
      </c>
      <c r="B66" s="28" t="s">
        <v>66</v>
      </c>
      <c r="C66" s="24">
        <v>0</v>
      </c>
      <c r="D66" s="24">
        <v>0</v>
      </c>
      <c r="E66" s="24">
        <v>0</v>
      </c>
      <c r="F66" s="24">
        <v>0</v>
      </c>
      <c r="G66" s="24">
        <v>0</v>
      </c>
      <c r="H66" s="24">
        <v>0</v>
      </c>
      <c r="I66" s="24">
        <v>0</v>
      </c>
      <c r="J66" s="24">
        <v>0</v>
      </c>
      <c r="K66" s="24">
        <v>0</v>
      </c>
      <c r="L66" s="24">
        <v>0</v>
      </c>
      <c r="M66" s="24">
        <v>0</v>
      </c>
      <c r="N66" s="24">
        <v>0</v>
      </c>
      <c r="O66" s="24">
        <v>0</v>
      </c>
      <c r="P66" s="24">
        <v>0</v>
      </c>
      <c r="Q66" s="24">
        <v>0</v>
      </c>
      <c r="R66" s="24">
        <v>0</v>
      </c>
      <c r="S66" s="24">
        <v>0</v>
      </c>
      <c r="T66" s="24">
        <v>0</v>
      </c>
      <c r="U66" s="24">
        <v>0</v>
      </c>
      <c r="V66" s="24">
        <v>0</v>
      </c>
      <c r="W66" s="24">
        <v>0</v>
      </c>
      <c r="X66" s="24">
        <v>0</v>
      </c>
      <c r="Y66" s="24">
        <v>0</v>
      </c>
      <c r="Z66" s="24">
        <v>0</v>
      </c>
      <c r="AA66" s="24">
        <v>0</v>
      </c>
      <c r="AB66" s="24">
        <v>0</v>
      </c>
      <c r="AC66" s="24">
        <v>0</v>
      </c>
      <c r="AD66" s="24">
        <v>0</v>
      </c>
      <c r="AE66" s="24">
        <v>0</v>
      </c>
    </row>
    <row r="67" spans="1:31" x14ac:dyDescent="0.35">
      <c r="A67" s="28" t="s">
        <v>133</v>
      </c>
      <c r="B67" s="28" t="s">
        <v>65</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c r="AB67" s="24">
        <v>0</v>
      </c>
      <c r="AC67" s="24">
        <v>0</v>
      </c>
      <c r="AD67" s="24">
        <v>0</v>
      </c>
      <c r="AE67" s="24">
        <v>0</v>
      </c>
    </row>
    <row r="68" spans="1:31" x14ac:dyDescent="0.35">
      <c r="A68" s="28" t="s">
        <v>133</v>
      </c>
      <c r="B68" s="28" t="s">
        <v>69</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c r="AB68" s="24">
        <v>0</v>
      </c>
      <c r="AC68" s="24">
        <v>0</v>
      </c>
      <c r="AD68" s="24">
        <v>0</v>
      </c>
      <c r="AE68" s="24">
        <v>0</v>
      </c>
    </row>
    <row r="69" spans="1:31" x14ac:dyDescent="0.35">
      <c r="A69" s="28" t="s">
        <v>133</v>
      </c>
      <c r="B69" s="28" t="s">
        <v>68</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c r="AB69" s="24">
        <v>0</v>
      </c>
      <c r="AC69" s="24">
        <v>0</v>
      </c>
      <c r="AD69" s="24">
        <v>0</v>
      </c>
      <c r="AE69" s="24">
        <v>0</v>
      </c>
    </row>
    <row r="70" spans="1:31" x14ac:dyDescent="0.35">
      <c r="A70" s="28" t="s">
        <v>133</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c r="AB70" s="24">
        <v>0</v>
      </c>
      <c r="AC70" s="24">
        <v>0</v>
      </c>
      <c r="AD70" s="24">
        <v>0</v>
      </c>
      <c r="AE70" s="24">
        <v>0</v>
      </c>
    </row>
    <row r="71" spans="1:31" x14ac:dyDescent="0.35">
      <c r="A71" s="28" t="s">
        <v>133</v>
      </c>
      <c r="B71" s="28" t="s">
        <v>73</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c r="AB71" s="24">
        <v>0</v>
      </c>
      <c r="AC71" s="24">
        <v>0</v>
      </c>
      <c r="AD71" s="24">
        <v>0</v>
      </c>
      <c r="AE71" s="24">
        <v>0</v>
      </c>
    </row>
    <row r="72" spans="1:31" x14ac:dyDescent="0.35">
      <c r="A72" s="28" t="s">
        <v>133</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c r="AB72" s="24">
        <v>0</v>
      </c>
      <c r="AC72" s="24">
        <v>0</v>
      </c>
      <c r="AD72" s="24">
        <v>0</v>
      </c>
      <c r="AE72" s="24">
        <v>0</v>
      </c>
    </row>
    <row r="73" spans="1:31" x14ac:dyDescent="0.35">
      <c r="A73" s="31" t="s">
        <v>138</v>
      </c>
      <c r="B73" s="31"/>
      <c r="C73" s="32">
        <v>0</v>
      </c>
      <c r="D73" s="32">
        <v>0</v>
      </c>
      <c r="E73" s="32">
        <v>0</v>
      </c>
      <c r="F73" s="32">
        <v>0</v>
      </c>
      <c r="G73" s="32">
        <v>0</v>
      </c>
      <c r="H73" s="32">
        <v>0</v>
      </c>
      <c r="I73" s="32">
        <v>0</v>
      </c>
      <c r="J73" s="32">
        <v>0</v>
      </c>
      <c r="K73" s="32">
        <v>0</v>
      </c>
      <c r="L73" s="32">
        <v>0</v>
      </c>
      <c r="M73" s="32">
        <v>0</v>
      </c>
      <c r="N73" s="32">
        <v>0</v>
      </c>
      <c r="O73" s="32">
        <v>0</v>
      </c>
      <c r="P73" s="32">
        <v>0</v>
      </c>
      <c r="Q73" s="32">
        <v>0</v>
      </c>
      <c r="R73" s="32">
        <v>0</v>
      </c>
      <c r="S73" s="32">
        <v>0</v>
      </c>
      <c r="T73" s="32">
        <v>0</v>
      </c>
      <c r="U73" s="32">
        <v>0</v>
      </c>
      <c r="V73" s="32">
        <v>0</v>
      </c>
      <c r="W73" s="32">
        <v>0</v>
      </c>
      <c r="X73" s="32">
        <v>0</v>
      </c>
      <c r="Y73" s="32">
        <v>0</v>
      </c>
      <c r="Z73" s="32">
        <v>0</v>
      </c>
      <c r="AA73" s="32">
        <v>0</v>
      </c>
      <c r="AB73" s="32">
        <v>0</v>
      </c>
      <c r="AC73" s="32">
        <v>0</v>
      </c>
      <c r="AD73" s="32">
        <v>0</v>
      </c>
      <c r="AE73" s="32">
        <v>0</v>
      </c>
    </row>
    <row r="75" spans="1:31" x14ac:dyDescent="0.35">
      <c r="A75" s="18" t="s">
        <v>128</v>
      </c>
      <c r="B75" s="18" t="s">
        <v>129</v>
      </c>
      <c r="C75" s="18" t="s">
        <v>80</v>
      </c>
      <c r="D75" s="18" t="s">
        <v>89</v>
      </c>
      <c r="E75" s="18" t="s">
        <v>90</v>
      </c>
      <c r="F75" s="18" t="s">
        <v>91</v>
      </c>
      <c r="G75" s="18" t="s">
        <v>92</v>
      </c>
      <c r="H75" s="18" t="s">
        <v>93</v>
      </c>
      <c r="I75" s="18" t="s">
        <v>94</v>
      </c>
      <c r="J75" s="18" t="s">
        <v>95</v>
      </c>
      <c r="K75" s="18" t="s">
        <v>96</v>
      </c>
      <c r="L75" s="18" t="s">
        <v>97</v>
      </c>
      <c r="M75" s="18" t="s">
        <v>98</v>
      </c>
      <c r="N75" s="18" t="s">
        <v>99</v>
      </c>
      <c r="O75" s="18" t="s">
        <v>100</v>
      </c>
      <c r="P75" s="18" t="s">
        <v>101</v>
      </c>
      <c r="Q75" s="18" t="s">
        <v>102</v>
      </c>
      <c r="R75" s="18" t="s">
        <v>103</v>
      </c>
      <c r="S75" s="18" t="s">
        <v>104</v>
      </c>
      <c r="T75" s="18" t="s">
        <v>105</v>
      </c>
      <c r="U75" s="18" t="s">
        <v>106</v>
      </c>
      <c r="V75" s="18" t="s">
        <v>107</v>
      </c>
      <c r="W75" s="18" t="s">
        <v>108</v>
      </c>
      <c r="X75" s="18" t="s">
        <v>109</v>
      </c>
      <c r="Y75" s="18" t="s">
        <v>110</v>
      </c>
      <c r="Z75" s="18" t="s">
        <v>111</v>
      </c>
      <c r="AA75" s="18" t="s">
        <v>112</v>
      </c>
      <c r="AB75" s="18" t="s">
        <v>113</v>
      </c>
      <c r="AC75" s="18" t="s">
        <v>114</v>
      </c>
      <c r="AD75" s="18" t="s">
        <v>115</v>
      </c>
      <c r="AE75" s="18" t="s">
        <v>116</v>
      </c>
    </row>
    <row r="76" spans="1:31" x14ac:dyDescent="0.35">
      <c r="A76" s="28" t="s">
        <v>134</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x14ac:dyDescent="0.35">
      <c r="A77" s="28" t="s">
        <v>134</v>
      </c>
      <c r="B77" s="28" t="s">
        <v>71</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c r="AB77" s="24">
        <v>0</v>
      </c>
      <c r="AC77" s="24">
        <v>0</v>
      </c>
      <c r="AD77" s="24">
        <v>0</v>
      </c>
      <c r="AE77" s="24">
        <v>0</v>
      </c>
    </row>
    <row r="78" spans="1:31" x14ac:dyDescent="0.35">
      <c r="A78" s="28" t="s">
        <v>134</v>
      </c>
      <c r="B78" s="28" t="s">
        <v>20</v>
      </c>
      <c r="C78" s="24">
        <v>0</v>
      </c>
      <c r="D78" s="24">
        <v>0</v>
      </c>
      <c r="E78" s="24">
        <v>0</v>
      </c>
      <c r="F78" s="24">
        <v>0</v>
      </c>
      <c r="G78" s="24">
        <v>0</v>
      </c>
      <c r="H78" s="24">
        <v>0</v>
      </c>
      <c r="I78" s="24">
        <v>0</v>
      </c>
      <c r="J78" s="24">
        <v>0</v>
      </c>
      <c r="K78" s="24">
        <v>0</v>
      </c>
      <c r="L78" s="24">
        <v>0</v>
      </c>
      <c r="M78" s="24">
        <v>0</v>
      </c>
      <c r="N78" s="24">
        <v>0</v>
      </c>
      <c r="O78" s="24">
        <v>0</v>
      </c>
      <c r="P78" s="24">
        <v>0</v>
      </c>
      <c r="Q78" s="24">
        <v>0</v>
      </c>
      <c r="R78" s="24">
        <v>0</v>
      </c>
      <c r="S78" s="24">
        <v>0</v>
      </c>
      <c r="T78" s="24">
        <v>0</v>
      </c>
      <c r="U78" s="24">
        <v>0</v>
      </c>
      <c r="V78" s="24">
        <v>0</v>
      </c>
      <c r="W78" s="24">
        <v>0</v>
      </c>
      <c r="X78" s="24">
        <v>0</v>
      </c>
      <c r="Y78" s="24">
        <v>0</v>
      </c>
      <c r="Z78" s="24">
        <v>0</v>
      </c>
      <c r="AA78" s="24">
        <v>0</v>
      </c>
      <c r="AB78" s="24">
        <v>0</v>
      </c>
      <c r="AC78" s="24">
        <v>0</v>
      </c>
      <c r="AD78" s="24">
        <v>0</v>
      </c>
      <c r="AE78" s="24">
        <v>0</v>
      </c>
    </row>
    <row r="79" spans="1:31" x14ac:dyDescent="0.35">
      <c r="A79" s="28" t="s">
        <v>134</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c r="AB79" s="24">
        <v>0</v>
      </c>
      <c r="AC79" s="24">
        <v>0</v>
      </c>
      <c r="AD79" s="24">
        <v>0</v>
      </c>
      <c r="AE79" s="24">
        <v>0</v>
      </c>
    </row>
    <row r="80" spans="1:31" x14ac:dyDescent="0.35">
      <c r="A80" s="28" t="s">
        <v>134</v>
      </c>
      <c r="B80" s="28" t="s">
        <v>66</v>
      </c>
      <c r="C80" s="24">
        <v>0</v>
      </c>
      <c r="D80" s="24">
        <v>0</v>
      </c>
      <c r="E80" s="24">
        <v>0</v>
      </c>
      <c r="F80" s="24">
        <v>0</v>
      </c>
      <c r="G80" s="24">
        <v>0</v>
      </c>
      <c r="H80" s="24">
        <v>0</v>
      </c>
      <c r="I80" s="24">
        <v>0</v>
      </c>
      <c r="J80" s="24">
        <v>0</v>
      </c>
      <c r="K80" s="24">
        <v>0</v>
      </c>
      <c r="L80" s="24">
        <v>0</v>
      </c>
      <c r="M80" s="24">
        <v>0</v>
      </c>
      <c r="N80" s="24">
        <v>0</v>
      </c>
      <c r="O80" s="24">
        <v>0</v>
      </c>
      <c r="P80" s="24">
        <v>0</v>
      </c>
      <c r="Q80" s="24">
        <v>0</v>
      </c>
      <c r="R80" s="24">
        <v>0</v>
      </c>
      <c r="S80" s="24">
        <v>0</v>
      </c>
      <c r="T80" s="24">
        <v>0</v>
      </c>
      <c r="U80" s="24">
        <v>0</v>
      </c>
      <c r="V80" s="24">
        <v>0</v>
      </c>
      <c r="W80" s="24">
        <v>0</v>
      </c>
      <c r="X80" s="24">
        <v>0</v>
      </c>
      <c r="Y80" s="24">
        <v>0</v>
      </c>
      <c r="Z80" s="24">
        <v>0</v>
      </c>
      <c r="AA80" s="24">
        <v>0</v>
      </c>
      <c r="AB80" s="24">
        <v>0</v>
      </c>
      <c r="AC80" s="24">
        <v>0</v>
      </c>
      <c r="AD80" s="24">
        <v>0</v>
      </c>
      <c r="AE80" s="24">
        <v>0</v>
      </c>
    </row>
    <row r="81" spans="1:31" x14ac:dyDescent="0.35">
      <c r="A81" s="28" t="s">
        <v>134</v>
      </c>
      <c r="B81" s="28" t="s">
        <v>65</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c r="AB81" s="24">
        <v>0</v>
      </c>
      <c r="AC81" s="24">
        <v>0</v>
      </c>
      <c r="AD81" s="24">
        <v>0</v>
      </c>
      <c r="AE81" s="24">
        <v>0</v>
      </c>
    </row>
    <row r="82" spans="1:31" x14ac:dyDescent="0.35">
      <c r="A82" s="28" t="s">
        <v>134</v>
      </c>
      <c r="B82" s="28" t="s">
        <v>69</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c r="AB82" s="24">
        <v>0</v>
      </c>
      <c r="AC82" s="24">
        <v>0</v>
      </c>
      <c r="AD82" s="24">
        <v>0</v>
      </c>
      <c r="AE82" s="24">
        <v>0</v>
      </c>
    </row>
    <row r="83" spans="1:31" x14ac:dyDescent="0.35">
      <c r="A83" s="28" t="s">
        <v>134</v>
      </c>
      <c r="B83" s="28" t="s">
        <v>68</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c r="AB83" s="24">
        <v>0</v>
      </c>
      <c r="AC83" s="24">
        <v>0</v>
      </c>
      <c r="AD83" s="24">
        <v>0</v>
      </c>
      <c r="AE83" s="24">
        <v>0</v>
      </c>
    </row>
    <row r="84" spans="1:31" x14ac:dyDescent="0.35">
      <c r="A84" s="28" t="s">
        <v>134</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c r="AB84" s="24">
        <v>0</v>
      </c>
      <c r="AC84" s="24">
        <v>0</v>
      </c>
      <c r="AD84" s="24">
        <v>0</v>
      </c>
      <c r="AE84" s="24">
        <v>0</v>
      </c>
    </row>
    <row r="85" spans="1:31" x14ac:dyDescent="0.35">
      <c r="A85" s="28" t="s">
        <v>134</v>
      </c>
      <c r="B85" s="28" t="s">
        <v>73</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c r="AB85" s="24">
        <v>0</v>
      </c>
      <c r="AC85" s="24">
        <v>0</v>
      </c>
      <c r="AD85" s="24">
        <v>0</v>
      </c>
      <c r="AE85" s="24">
        <v>0</v>
      </c>
    </row>
    <row r="86" spans="1:31" x14ac:dyDescent="0.35">
      <c r="A86" s="28" t="s">
        <v>134</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c r="AB86" s="24">
        <v>0</v>
      </c>
      <c r="AC86" s="24">
        <v>0</v>
      </c>
      <c r="AD86" s="24">
        <v>0</v>
      </c>
      <c r="AE86" s="24">
        <v>0</v>
      </c>
    </row>
    <row r="87" spans="1:31" x14ac:dyDescent="0.35">
      <c r="A87" s="31" t="s">
        <v>138</v>
      </c>
      <c r="B87" s="31"/>
      <c r="C87" s="32">
        <v>0</v>
      </c>
      <c r="D87" s="32">
        <v>0</v>
      </c>
      <c r="E87" s="32">
        <v>0</v>
      </c>
      <c r="F87" s="32">
        <v>0</v>
      </c>
      <c r="G87" s="32">
        <v>0</v>
      </c>
      <c r="H87" s="32">
        <v>0</v>
      </c>
      <c r="I87" s="32">
        <v>0</v>
      </c>
      <c r="J87" s="32">
        <v>0</v>
      </c>
      <c r="K87" s="32">
        <v>0</v>
      </c>
      <c r="L87" s="32">
        <v>0</v>
      </c>
      <c r="M87" s="32">
        <v>0</v>
      </c>
      <c r="N87" s="32">
        <v>0</v>
      </c>
      <c r="O87" s="32">
        <v>0</v>
      </c>
      <c r="P87" s="32">
        <v>0</v>
      </c>
      <c r="Q87" s="32">
        <v>0</v>
      </c>
      <c r="R87" s="32">
        <v>0</v>
      </c>
      <c r="S87" s="32">
        <v>0</v>
      </c>
      <c r="T87" s="32">
        <v>0</v>
      </c>
      <c r="U87" s="32">
        <v>0</v>
      </c>
      <c r="V87" s="32">
        <v>0</v>
      </c>
      <c r="W87" s="32">
        <v>0</v>
      </c>
      <c r="X87" s="32">
        <v>0</v>
      </c>
      <c r="Y87" s="32">
        <v>0</v>
      </c>
      <c r="Z87" s="32">
        <v>0</v>
      </c>
      <c r="AA87" s="32">
        <v>0</v>
      </c>
      <c r="AB87" s="32">
        <v>0</v>
      </c>
      <c r="AC87" s="32">
        <v>0</v>
      </c>
      <c r="AD87" s="32">
        <v>0</v>
      </c>
      <c r="AE87" s="32">
        <v>0</v>
      </c>
    </row>
    <row r="89" spans="1:31" collapsed="1" x14ac:dyDescent="0.35"/>
  </sheetData>
  <sheetProtection algorithmName="SHA-512" hashValue="W1T1sYOHhEEo7C2m8B9dMzPlPS//ixdDX3Rtb9T+YJfVemckcqv8ZrAKV5BiFLi+PYR4zbWKPTEp9vwL9zHQ5w==" saltValue="yLYZik3qJob1qjPYTMTirw=="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5A5A56-D70D-4D8D-A056-63DBAC0B69E4}">
  <sheetPr codeName="Sheet25">
    <tabColor theme="7" tint="0.39997558519241921"/>
  </sheetPr>
  <dimension ref="A1:AE11"/>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165</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151</v>
      </c>
      <c r="B2" s="17" t="s">
        <v>152</v>
      </c>
    </row>
    <row r="3" spans="1:31" x14ac:dyDescent="0.35">
      <c r="B3" s="17"/>
    </row>
    <row r="4" spans="1:31" x14ac:dyDescent="0.35">
      <c r="A4" s="17" t="s">
        <v>127</v>
      </c>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130</v>
      </c>
      <c r="B6" s="28" t="s">
        <v>74</v>
      </c>
      <c r="C6" s="24">
        <v>7.03916023818226E-4</v>
      </c>
      <c r="D6" s="24">
        <v>1908.3144105347815</v>
      </c>
      <c r="E6" s="24">
        <v>8879.2587136202073</v>
      </c>
      <c r="F6" s="24">
        <v>15289.813837379686</v>
      </c>
      <c r="G6" s="24">
        <v>21242.039020437001</v>
      </c>
      <c r="H6" s="24">
        <v>28754.042876927837</v>
      </c>
      <c r="I6" s="24">
        <v>32446.201239736874</v>
      </c>
      <c r="J6" s="24">
        <v>38602.755239493716</v>
      </c>
      <c r="K6" s="24">
        <v>44348.868791421191</v>
      </c>
      <c r="L6" s="24">
        <v>49622.529228887615</v>
      </c>
      <c r="M6" s="24">
        <v>81057.31750075832</v>
      </c>
      <c r="N6" s="24">
        <v>77872.562339117299</v>
      </c>
      <c r="O6" s="24">
        <v>75021.736445844013</v>
      </c>
      <c r="P6" s="24">
        <v>72275.276044467013</v>
      </c>
      <c r="Q6" s="24">
        <v>69816.558777039725</v>
      </c>
      <c r="R6" s="24">
        <v>67073.454850227543</v>
      </c>
      <c r="S6" s="24">
        <v>64617.971995479973</v>
      </c>
      <c r="T6" s="24">
        <v>62848.666277575801</v>
      </c>
      <c r="U6" s="24">
        <v>60710.630848539913</v>
      </c>
      <c r="V6" s="24">
        <v>58325.301196425993</v>
      </c>
      <c r="W6" s="24">
        <v>67263.054266061823</v>
      </c>
      <c r="X6" s="24">
        <v>86506.734825205189</v>
      </c>
      <c r="Y6" s="24">
        <v>85025.506475360016</v>
      </c>
      <c r="Z6" s="24">
        <v>81684.840524799729</v>
      </c>
      <c r="AA6" s="24">
        <v>79521.407162150092</v>
      </c>
      <c r="AB6" s="24">
        <v>86931.432162868223</v>
      </c>
      <c r="AC6" s="24">
        <v>87232.635587049779</v>
      </c>
      <c r="AD6" s="24">
        <v>83805.251177701401</v>
      </c>
      <c r="AE6" s="24">
        <v>83195.355096319705</v>
      </c>
    </row>
    <row r="7" spans="1:31" x14ac:dyDescent="0.35">
      <c r="A7" s="28" t="s">
        <v>131</v>
      </c>
      <c r="B7" s="28" t="s">
        <v>74</v>
      </c>
      <c r="C7" s="24">
        <v>7.4796454530647136E-4</v>
      </c>
      <c r="D7" s="24">
        <v>7.8113715615425391E-4</v>
      </c>
      <c r="E7" s="24">
        <v>8.3193850952628916E-4</v>
      </c>
      <c r="F7" s="24">
        <v>9.7841529056444127E-4</v>
      </c>
      <c r="G7" s="24">
        <v>1.0288687632792517E-3</v>
      </c>
      <c r="H7" s="24">
        <v>1.3220543309800899E-3</v>
      </c>
      <c r="I7" s="24">
        <v>1.3034107406631008E-3</v>
      </c>
      <c r="J7" s="24">
        <v>1.6881370485051614E-3</v>
      </c>
      <c r="K7" s="24">
        <v>1.68143205856112E-3</v>
      </c>
      <c r="L7" s="24">
        <v>1.6198903713843466E-3</v>
      </c>
      <c r="M7" s="24">
        <v>1.5647973651645249E-3</v>
      </c>
      <c r="N7" s="24">
        <v>1.5047563053628202E-3</v>
      </c>
      <c r="O7" s="24">
        <v>1.4496828688645045E-3</v>
      </c>
      <c r="P7" s="24">
        <v>1.3992826021832214E-3</v>
      </c>
      <c r="Q7" s="24">
        <v>1.3561477761003403E-3</v>
      </c>
      <c r="R7" s="24">
        <v>1.3399166590640182E-3</v>
      </c>
      <c r="S7" s="24">
        <v>15140.026161746224</v>
      </c>
      <c r="T7" s="24">
        <v>14585.767033555441</v>
      </c>
      <c r="U7" s="24">
        <v>14089.576922281707</v>
      </c>
      <c r="V7" s="24">
        <v>13535.995159973865</v>
      </c>
      <c r="W7" s="24">
        <v>13040.457878715737</v>
      </c>
      <c r="X7" s="24">
        <v>16294.017876846925</v>
      </c>
      <c r="Y7" s="24">
        <v>26852.249065620337</v>
      </c>
      <c r="Z7" s="24">
        <v>25797.219873190716</v>
      </c>
      <c r="AA7" s="24">
        <v>26912.304686062031</v>
      </c>
      <c r="AB7" s="24">
        <v>67744.038684138679</v>
      </c>
      <c r="AC7" s="24">
        <v>65439.468620522937</v>
      </c>
      <c r="AD7" s="24">
        <v>62868.341279707754</v>
      </c>
      <c r="AE7" s="24">
        <v>74512.144527184035</v>
      </c>
    </row>
    <row r="8" spans="1:31" x14ac:dyDescent="0.35">
      <c r="A8" s="28" t="s">
        <v>132</v>
      </c>
      <c r="B8" s="28" t="s">
        <v>74</v>
      </c>
      <c r="C8" s="24">
        <v>1.3490249902836228E-4</v>
      </c>
      <c r="D8" s="24">
        <v>1.2996387204929118E-4</v>
      </c>
      <c r="E8" s="24">
        <v>1.2554265868508822E-4</v>
      </c>
      <c r="F8" s="24">
        <v>1.2061006724755729E-4</v>
      </c>
      <c r="G8" s="24">
        <v>1.161946699321146E-4</v>
      </c>
      <c r="H8" s="24">
        <v>1.119409152879525E-4</v>
      </c>
      <c r="I8" s="24">
        <v>1.081328210624697E-4</v>
      </c>
      <c r="J8" s="24">
        <v>1.03884264971056E-4</v>
      </c>
      <c r="K8" s="24">
        <v>1.0008118024407011E-4</v>
      </c>
      <c r="L8" s="24">
        <v>9.6417322121273484E-5</v>
      </c>
      <c r="M8" s="24">
        <v>9.3137321715148106E-5</v>
      </c>
      <c r="N8" s="24">
        <v>8.9477941227125412E-5</v>
      </c>
      <c r="O8" s="24">
        <v>8.6202255618935997E-5</v>
      </c>
      <c r="P8" s="24">
        <v>8.3046489133342991E-5</v>
      </c>
      <c r="Q8" s="24">
        <v>8.0221348255212797E-5</v>
      </c>
      <c r="R8" s="24">
        <v>7.7069438460921992E-5</v>
      </c>
      <c r="S8" s="24">
        <v>7.4248014018926005E-5</v>
      </c>
      <c r="T8" s="24">
        <v>7.1529878715152303E-5</v>
      </c>
      <c r="U8" s="24">
        <v>6.9096518961178708E-5</v>
      </c>
      <c r="V8" s="24">
        <v>176.81857296234523</v>
      </c>
      <c r="W8" s="24">
        <v>170.34544760403011</v>
      </c>
      <c r="X8" s="24">
        <v>826.53690213062828</v>
      </c>
      <c r="Y8" s="24">
        <v>2171.8921543587435</v>
      </c>
      <c r="Z8" s="24">
        <v>2086.5581597397477</v>
      </c>
      <c r="AA8" s="24">
        <v>4724.5179145458542</v>
      </c>
      <c r="AB8" s="24">
        <v>4552.1479316756131</v>
      </c>
      <c r="AC8" s="24">
        <v>9698.57868384014</v>
      </c>
      <c r="AD8" s="24">
        <v>14184.241959371011</v>
      </c>
      <c r="AE8" s="24">
        <v>15447.524745720353</v>
      </c>
    </row>
    <row r="9" spans="1:31" x14ac:dyDescent="0.35">
      <c r="A9" s="28" t="s">
        <v>133</v>
      </c>
      <c r="B9" s="28" t="s">
        <v>74</v>
      </c>
      <c r="C9" s="24">
        <v>6.2450532677494827E-4</v>
      </c>
      <c r="D9" s="24">
        <v>6.4043906468778239E-4</v>
      </c>
      <c r="E9" s="24">
        <v>7.8025458952789718E-4</v>
      </c>
      <c r="F9" s="24">
        <v>7.7626177913243119E-4</v>
      </c>
      <c r="G9" s="24">
        <v>7.4784371873431467E-4</v>
      </c>
      <c r="H9" s="24">
        <v>7.2046601118944955E-4</v>
      </c>
      <c r="I9" s="24">
        <v>7.0204042125190198E-4</v>
      </c>
      <c r="J9" s="24">
        <v>7.3113840647207366E-4</v>
      </c>
      <c r="K9" s="24">
        <v>7.1357074794853889E-4</v>
      </c>
      <c r="L9" s="24">
        <v>7.0090061984379257E-4</v>
      </c>
      <c r="M9" s="24">
        <v>6.8136894132832086E-4</v>
      </c>
      <c r="N9" s="24">
        <v>6.8551243896369947E-4</v>
      </c>
      <c r="O9" s="24">
        <v>6.6893518898692057E-4</v>
      </c>
      <c r="P9" s="24">
        <v>6.9760840859350978E-4</v>
      </c>
      <c r="Q9" s="24">
        <v>6.9070116960776875E-4</v>
      </c>
      <c r="R9" s="24">
        <v>8.985682989842566E-4</v>
      </c>
      <c r="S9" s="24">
        <v>2290.0240815612851</v>
      </c>
      <c r="T9" s="24">
        <v>2206.1894880353975</v>
      </c>
      <c r="U9" s="24">
        <v>5976.0804871371711</v>
      </c>
      <c r="V9" s="24">
        <v>6378.7288344104472</v>
      </c>
      <c r="W9" s="24">
        <v>6145.2108963623077</v>
      </c>
      <c r="X9" s="24">
        <v>6553.138477629298</v>
      </c>
      <c r="Y9" s="24">
        <v>6330.2089422002045</v>
      </c>
      <c r="Z9" s="24">
        <v>6081.4940386977514</v>
      </c>
      <c r="AA9" s="24">
        <v>5858.8575228269574</v>
      </c>
      <c r="AB9" s="24">
        <v>9184.0644428886917</v>
      </c>
      <c r="AC9" s="24">
        <v>8871.6339384139228</v>
      </c>
      <c r="AD9" s="24">
        <v>8523.0669423137442</v>
      </c>
      <c r="AE9" s="24">
        <v>10131.519973312365</v>
      </c>
    </row>
    <row r="10" spans="1:31" x14ac:dyDescent="0.35">
      <c r="A10" s="28" t="s">
        <v>134</v>
      </c>
      <c r="B10" s="28" t="s">
        <v>74</v>
      </c>
      <c r="C10" s="24">
        <v>0</v>
      </c>
      <c r="D10" s="24">
        <v>0</v>
      </c>
      <c r="E10" s="24">
        <v>0</v>
      </c>
      <c r="F10" s="24">
        <v>0</v>
      </c>
      <c r="G10" s="24">
        <v>0</v>
      </c>
      <c r="H10" s="24">
        <v>0</v>
      </c>
      <c r="I10" s="24">
        <v>0</v>
      </c>
      <c r="J10" s="24">
        <v>0</v>
      </c>
      <c r="K10" s="24">
        <v>0</v>
      </c>
      <c r="L10" s="24">
        <v>0</v>
      </c>
      <c r="M10" s="24">
        <v>0</v>
      </c>
      <c r="N10" s="24">
        <v>1.84905280616412E-6</v>
      </c>
      <c r="O10" s="24">
        <v>4.9514250697415197E-6</v>
      </c>
      <c r="P10" s="24">
        <v>6.3226343281927102E-5</v>
      </c>
      <c r="Q10" s="24">
        <v>6.2387036489299698E-5</v>
      </c>
      <c r="R10" s="24">
        <v>1.6594543073706399E-4</v>
      </c>
      <c r="S10" s="24">
        <v>278.46787015117599</v>
      </c>
      <c r="T10" s="24">
        <v>690.05858366000609</v>
      </c>
      <c r="U10" s="24">
        <v>1083.3588853813701</v>
      </c>
      <c r="V10" s="24">
        <v>1443.72187829221</v>
      </c>
      <c r="W10" s="24">
        <v>1390.8688631904599</v>
      </c>
      <c r="X10" s="24">
        <v>1339.95073682827</v>
      </c>
      <c r="Y10" s="24">
        <v>1294.3672372631499</v>
      </c>
      <c r="Z10" s="24">
        <v>1243.5113384123902</v>
      </c>
      <c r="AA10" s="24">
        <v>1197.9878033489401</v>
      </c>
      <c r="AB10" s="24">
        <v>1154.1308331013201</v>
      </c>
      <c r="AC10" s="24">
        <v>1114.8687013805002</v>
      </c>
      <c r="AD10" s="24">
        <v>1071.0653291403501</v>
      </c>
      <c r="AE10" s="24">
        <v>1031.8548462439001</v>
      </c>
    </row>
    <row r="11" spans="1:31" x14ac:dyDescent="0.35">
      <c r="A11" s="22" t="s">
        <v>40</v>
      </c>
      <c r="B11" s="22" t="s">
        <v>153</v>
      </c>
      <c r="C11" s="32">
        <v>2.2112883949280083E-3</v>
      </c>
      <c r="D11" s="32">
        <v>1908.3159620748743</v>
      </c>
      <c r="E11" s="32">
        <v>8879.2604513559654</v>
      </c>
      <c r="F11" s="32">
        <v>15289.815712666823</v>
      </c>
      <c r="G11" s="32">
        <v>21242.040913344154</v>
      </c>
      <c r="H11" s="32">
        <v>28754.045031389091</v>
      </c>
      <c r="I11" s="32">
        <v>32446.20335332086</v>
      </c>
      <c r="J11" s="32">
        <v>38602.757762653433</v>
      </c>
      <c r="K11" s="32">
        <v>44348.871286505178</v>
      </c>
      <c r="L11" s="32">
        <v>49622.531646095929</v>
      </c>
      <c r="M11" s="32">
        <v>81057.319840061944</v>
      </c>
      <c r="N11" s="32">
        <v>77872.564620713034</v>
      </c>
      <c r="O11" s="32">
        <v>75021.738655615743</v>
      </c>
      <c r="P11" s="32">
        <v>72275.278287630848</v>
      </c>
      <c r="Q11" s="32">
        <v>69816.560966497069</v>
      </c>
      <c r="R11" s="32">
        <v>67073.457331727361</v>
      </c>
      <c r="S11" s="32">
        <v>82326.490183186674</v>
      </c>
      <c r="T11" s="32">
        <v>80330.681454356527</v>
      </c>
      <c r="U11" s="32">
        <v>81859.647212436685</v>
      </c>
      <c r="V11" s="32">
        <v>79860.565642064874</v>
      </c>
      <c r="W11" s="32">
        <v>88009.937351934364</v>
      </c>
      <c r="X11" s="32">
        <v>111520.3788186403</v>
      </c>
      <c r="Y11" s="32">
        <v>121674.22387480245</v>
      </c>
      <c r="Z11" s="32">
        <v>116893.62393484033</v>
      </c>
      <c r="AA11" s="32">
        <v>118215.07508893387</v>
      </c>
      <c r="AB11" s="32">
        <v>169565.81405467249</v>
      </c>
      <c r="AC11" s="32">
        <v>172357.18553120727</v>
      </c>
      <c r="AD11" s="32">
        <v>170451.96668823427</v>
      </c>
      <c r="AE11" s="32">
        <v>184318.39918878034</v>
      </c>
    </row>
  </sheetData>
  <sheetProtection algorithmName="SHA-512" hashValue="/b08vYbzXG8wzdCbFlaYp68JKOKPEiA6RM4TND/GF8Ww8LAkk5znM4YAK2yD09lEhpSJDuQ0MdwXlyBuTaxYxA==" saltValue="APfaKTYPNJr5j1pscEndUA==" spinCount="100000" sheet="1" objects="1" scenarios="1"/>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AB0CC-1B02-4BC8-A289-FC122381DA31}">
  <sheetPr codeName="Sheet26">
    <tabColor theme="7" tint="0.39997558519241921"/>
  </sheetPr>
  <dimension ref="A1:AE11"/>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166</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67</v>
      </c>
      <c r="B2" s="17" t="s">
        <v>142</v>
      </c>
    </row>
    <row r="4" spans="1:31" x14ac:dyDescent="0.35">
      <c r="A4" s="17" t="s">
        <v>127</v>
      </c>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130</v>
      </c>
      <c r="B6" s="28" t="s">
        <v>67</v>
      </c>
      <c r="C6" s="24">
        <v>1.7976794000000001E-3</v>
      </c>
      <c r="D6" s="24">
        <v>1.7925405200000001E-3</v>
      </c>
      <c r="E6" s="24">
        <v>1.8036911499999999E-3</v>
      </c>
      <c r="F6" s="24">
        <v>1.81218463E-3</v>
      </c>
      <c r="G6" s="24">
        <v>1.8380201999999991E-3</v>
      </c>
      <c r="H6" s="24">
        <v>1.8303770100000004E-3</v>
      </c>
      <c r="I6" s="24">
        <v>1.8257750699999999E-3</v>
      </c>
      <c r="J6" s="24">
        <v>1.83020139E-3</v>
      </c>
      <c r="K6" s="24">
        <v>1.82126204E-3</v>
      </c>
      <c r="L6" s="24">
        <v>1.8212170600000002E-3</v>
      </c>
      <c r="M6" s="24">
        <v>1.8035104900000001E-3</v>
      </c>
      <c r="N6" s="24">
        <v>1.82265697E-3</v>
      </c>
      <c r="O6" s="24">
        <v>1.8113517199999998E-3</v>
      </c>
      <c r="P6" s="24">
        <v>1.829056279999999E-3</v>
      </c>
      <c r="Q6" s="24">
        <v>1.80960541E-3</v>
      </c>
      <c r="R6" s="24">
        <v>1.8101232500000002E-3</v>
      </c>
      <c r="S6" s="24">
        <v>1.8591342199999999E-3</v>
      </c>
      <c r="T6" s="24">
        <v>1.8854101100000001E-3</v>
      </c>
      <c r="U6" s="24">
        <v>5450.9932210443194</v>
      </c>
      <c r="V6" s="24">
        <v>14.450471924519997</v>
      </c>
      <c r="W6" s="24">
        <v>14150.865521641601</v>
      </c>
      <c r="X6" s="24">
        <v>1.9158014500000001E-3</v>
      </c>
      <c r="Y6" s="24">
        <v>8543.0844849999994</v>
      </c>
      <c r="Z6" s="24">
        <v>7773.1945313873493</v>
      </c>
      <c r="AA6" s="24">
        <v>8783.3415933537999</v>
      </c>
      <c r="AB6" s="24">
        <v>8187.4633594353791</v>
      </c>
      <c r="AC6" s="24">
        <v>190.83871566844002</v>
      </c>
      <c r="AD6" s="24">
        <v>7115.3581011654996</v>
      </c>
      <c r="AE6" s="24">
        <v>10.362459812480001</v>
      </c>
    </row>
    <row r="7" spans="1:31" x14ac:dyDescent="0.35">
      <c r="A7" s="28" t="s">
        <v>131</v>
      </c>
      <c r="B7" s="28" t="s">
        <v>67</v>
      </c>
      <c r="C7" s="24">
        <v>1.7949205799999998E-3</v>
      </c>
      <c r="D7" s="24">
        <v>1.7904862199999998E-3</v>
      </c>
      <c r="E7" s="24">
        <v>1.7970099399999991E-3</v>
      </c>
      <c r="F7" s="24">
        <v>1.8122150299999999E-3</v>
      </c>
      <c r="G7" s="24">
        <v>1.82596915E-3</v>
      </c>
      <c r="H7" s="24">
        <v>44.011474043730004</v>
      </c>
      <c r="I7" s="24">
        <v>1.8310646399999988E-3</v>
      </c>
      <c r="J7" s="24">
        <v>14706.403699999999</v>
      </c>
      <c r="K7" s="24">
        <v>1.8168721399999998E-3</v>
      </c>
      <c r="L7" s="24">
        <v>1.8155434399999991E-3</v>
      </c>
      <c r="M7" s="24">
        <v>1.8104214399999989E-3</v>
      </c>
      <c r="N7" s="24">
        <v>1.8219547600000002E-3</v>
      </c>
      <c r="O7" s="24">
        <v>5931.8039719999997</v>
      </c>
      <c r="P7" s="24">
        <v>44.501348155159995</v>
      </c>
      <c r="Q7" s="24">
        <v>2516.9412379999999</v>
      </c>
      <c r="R7" s="24">
        <v>51.461620146959795</v>
      </c>
      <c r="S7" s="24">
        <v>24041.074519999998</v>
      </c>
      <c r="T7" s="24">
        <v>39.621178155860001</v>
      </c>
      <c r="U7" s="24">
        <v>1086.0802647895398</v>
      </c>
      <c r="V7" s="24">
        <v>3174.929772</v>
      </c>
      <c r="W7" s="24">
        <v>1944.03615805446</v>
      </c>
      <c r="X7" s="24">
        <v>2884.1795230000002</v>
      </c>
      <c r="Y7" s="24">
        <v>3152.5830420000002</v>
      </c>
      <c r="Z7" s="24">
        <v>6721.3787499999999</v>
      </c>
      <c r="AA7" s="24">
        <v>2383.0031869999998</v>
      </c>
      <c r="AB7" s="24">
        <v>32375.617129999999</v>
      </c>
      <c r="AC7" s="24">
        <v>40.036614320279902</v>
      </c>
      <c r="AD7" s="24">
        <v>914.16337220726996</v>
      </c>
      <c r="AE7" s="24">
        <v>5029.8528495353794</v>
      </c>
    </row>
    <row r="8" spans="1:31" x14ac:dyDescent="0.35">
      <c r="A8" s="28" t="s">
        <v>132</v>
      </c>
      <c r="B8" s="28" t="s">
        <v>67</v>
      </c>
      <c r="C8" s="24">
        <v>1.7659492899999979E-3</v>
      </c>
      <c r="D8" s="24">
        <v>1.7619894999999998E-3</v>
      </c>
      <c r="E8" s="24">
        <v>1.76895011E-3</v>
      </c>
      <c r="F8" s="24">
        <v>1.7975165099999985E-3</v>
      </c>
      <c r="G8" s="24">
        <v>1.8187956599999982E-3</v>
      </c>
      <c r="H8" s="24">
        <v>1.8063304799999999E-3</v>
      </c>
      <c r="I8" s="24">
        <v>1.7983541600000001E-3</v>
      </c>
      <c r="J8" s="24">
        <v>1.79410399E-3</v>
      </c>
      <c r="K8" s="24">
        <v>1.7827209999999999E-3</v>
      </c>
      <c r="L8" s="24">
        <v>1.78223328E-3</v>
      </c>
      <c r="M8" s="24">
        <v>1.77472445E-3</v>
      </c>
      <c r="N8" s="24">
        <v>1.785114519999999E-3</v>
      </c>
      <c r="O8" s="24">
        <v>1.77814935E-3</v>
      </c>
      <c r="P8" s="24">
        <v>1.7989998800000001E-3</v>
      </c>
      <c r="Q8" s="24">
        <v>1.7834393600000002E-3</v>
      </c>
      <c r="R8" s="24">
        <v>260.54315256150005</v>
      </c>
      <c r="S8" s="24">
        <v>1.82212943E-3</v>
      </c>
      <c r="T8" s="24">
        <v>1.8405434300000001E-3</v>
      </c>
      <c r="U8" s="24">
        <v>976.37571206958</v>
      </c>
      <c r="V8" s="24">
        <v>503.63049660356</v>
      </c>
      <c r="W8" s="24">
        <v>5428.2046636500008</v>
      </c>
      <c r="X8" s="24">
        <v>1.8671488899999998E-3</v>
      </c>
      <c r="Y8" s="24">
        <v>875.07146124545</v>
      </c>
      <c r="Z8" s="24">
        <v>3607.0969487150801</v>
      </c>
      <c r="AA8" s="24">
        <v>4836.8678289356194</v>
      </c>
      <c r="AB8" s="24">
        <v>287.02841364749997</v>
      </c>
      <c r="AC8" s="24">
        <v>421.02685509486997</v>
      </c>
      <c r="AD8" s="24">
        <v>2958.34831348117</v>
      </c>
      <c r="AE8" s="24">
        <v>3132.3533279999997</v>
      </c>
    </row>
    <row r="9" spans="1:31" x14ac:dyDescent="0.35">
      <c r="A9" s="28" t="s">
        <v>133</v>
      </c>
      <c r="B9" s="28" t="s">
        <v>67</v>
      </c>
      <c r="C9" s="24">
        <v>1.7782523400000001E-3</v>
      </c>
      <c r="D9" s="24">
        <v>1.7706856700000001E-3</v>
      </c>
      <c r="E9" s="24">
        <v>1.8243735099999991E-3</v>
      </c>
      <c r="F9" s="24">
        <v>1.8079546999999999E-3</v>
      </c>
      <c r="G9" s="24">
        <v>1.8343788599999998E-3</v>
      </c>
      <c r="H9" s="24">
        <v>1.8196993799999999E-3</v>
      </c>
      <c r="I9" s="24">
        <v>1.81352052E-3</v>
      </c>
      <c r="J9" s="24">
        <v>1.8158832799999999E-3</v>
      </c>
      <c r="K9" s="24">
        <v>1.8051419100000002E-3</v>
      </c>
      <c r="L9" s="24">
        <v>1.80540579E-3</v>
      </c>
      <c r="M9" s="24">
        <v>1.7954286499999989E-3</v>
      </c>
      <c r="N9" s="24">
        <v>1.8111938799999997E-3</v>
      </c>
      <c r="O9" s="24">
        <v>1.8002331999999999E-3</v>
      </c>
      <c r="P9" s="24">
        <v>1.82063307E-3</v>
      </c>
      <c r="Q9" s="24">
        <v>27.558969118090005</v>
      </c>
      <c r="R9" s="24">
        <v>2469.4559601564501</v>
      </c>
      <c r="S9" s="24">
        <v>591.04083869144995</v>
      </c>
      <c r="T9" s="24">
        <v>17.86403153174</v>
      </c>
      <c r="U9" s="24">
        <v>2239.5284196936</v>
      </c>
      <c r="V9" s="24">
        <v>1381.3003019754999</v>
      </c>
      <c r="W9" s="24">
        <v>3377.2360019130001</v>
      </c>
      <c r="X9" s="24">
        <v>1.88539283E-3</v>
      </c>
      <c r="Y9" s="24">
        <v>1558.9880490518799</v>
      </c>
      <c r="Z9" s="24">
        <v>2104.21938546816</v>
      </c>
      <c r="AA9" s="24">
        <v>3344.8884695223001</v>
      </c>
      <c r="AB9" s="24">
        <v>1356.7552414019901</v>
      </c>
      <c r="AC9" s="24">
        <v>249.62688809278001</v>
      </c>
      <c r="AD9" s="24">
        <v>1250.7768016891998</v>
      </c>
      <c r="AE9" s="24">
        <v>8.6222652910700006</v>
      </c>
    </row>
    <row r="10" spans="1:31" x14ac:dyDescent="0.35">
      <c r="A10" s="28" t="s">
        <v>134</v>
      </c>
      <c r="B10" s="28" t="s">
        <v>67</v>
      </c>
      <c r="C10" s="24">
        <v>1.4691400900000001E-3</v>
      </c>
      <c r="D10" s="24">
        <v>1.4671007400000003E-3</v>
      </c>
      <c r="E10" s="24">
        <v>1.4723150599999988E-3</v>
      </c>
      <c r="F10" s="24">
        <v>1.46848534E-3</v>
      </c>
      <c r="G10" s="24">
        <v>1.4679350500000001E-3</v>
      </c>
      <c r="H10" s="24">
        <v>1.4651483900000001E-3</v>
      </c>
      <c r="I10" s="24">
        <v>1.471302109999999E-3</v>
      </c>
      <c r="J10" s="24">
        <v>1.4678671199999998E-3</v>
      </c>
      <c r="K10" s="24">
        <v>1.47486736E-3</v>
      </c>
      <c r="L10" s="24">
        <v>1.4749942599999999E-3</v>
      </c>
      <c r="M10" s="24">
        <v>1.47397054E-3</v>
      </c>
      <c r="N10" s="24">
        <v>1.47340878E-3</v>
      </c>
      <c r="O10" s="24">
        <v>1.4717713500000001E-3</v>
      </c>
      <c r="P10" s="24">
        <v>1.47105113E-3</v>
      </c>
      <c r="Q10" s="24">
        <v>1.4710170100000002E-3</v>
      </c>
      <c r="R10" s="24">
        <v>1.4669459700000003E-3</v>
      </c>
      <c r="S10" s="24">
        <v>1.4689443100000001E-3</v>
      </c>
      <c r="T10" s="24">
        <v>1.4675174400000002E-3</v>
      </c>
      <c r="U10" s="24">
        <v>436.8576477606</v>
      </c>
      <c r="V10" s="24">
        <v>1.46869742E-3</v>
      </c>
      <c r="W10" s="24">
        <v>509.21256103765</v>
      </c>
      <c r="X10" s="24">
        <v>1.4720416100000003E-3</v>
      </c>
      <c r="Y10" s="24">
        <v>1.478871389999999E-3</v>
      </c>
      <c r="Z10" s="24">
        <v>1.4656463799999999E-3</v>
      </c>
      <c r="AA10" s="24">
        <v>1.4628522699999989E-3</v>
      </c>
      <c r="AB10" s="24">
        <v>1.46511665E-3</v>
      </c>
      <c r="AC10" s="24">
        <v>10.417267869639998</v>
      </c>
      <c r="AD10" s="24">
        <v>84.774387683040018</v>
      </c>
      <c r="AE10" s="24">
        <v>1.4711923899999989E-3</v>
      </c>
    </row>
    <row r="11" spans="1:31" x14ac:dyDescent="0.35">
      <c r="A11" s="22" t="s">
        <v>40</v>
      </c>
      <c r="B11" s="22" t="s">
        <v>153</v>
      </c>
      <c r="C11" s="32">
        <v>8.6059416999999978E-3</v>
      </c>
      <c r="D11" s="32">
        <v>8.5828026500000005E-3</v>
      </c>
      <c r="E11" s="32">
        <v>8.6663397699999964E-3</v>
      </c>
      <c r="F11" s="32">
        <v>8.6983562099999991E-3</v>
      </c>
      <c r="G11" s="32">
        <v>8.7850989199999979E-3</v>
      </c>
      <c r="H11" s="32">
        <v>44.018395598990004</v>
      </c>
      <c r="I11" s="32">
        <v>8.7400164999999978E-3</v>
      </c>
      <c r="J11" s="32">
        <v>14706.410608055779</v>
      </c>
      <c r="K11" s="32">
        <v>8.7008644499999999E-3</v>
      </c>
      <c r="L11" s="32">
        <v>8.699393829999999E-3</v>
      </c>
      <c r="M11" s="32">
        <v>8.6580555699999982E-3</v>
      </c>
      <c r="N11" s="32">
        <v>8.7143289099999993E-3</v>
      </c>
      <c r="O11" s="32">
        <v>5931.8108335056195</v>
      </c>
      <c r="P11" s="32">
        <v>44.508267895519992</v>
      </c>
      <c r="Q11" s="32">
        <v>2544.5052711798699</v>
      </c>
      <c r="R11" s="32">
        <v>2781.46400993413</v>
      </c>
      <c r="S11" s="32">
        <v>24632.120508899407</v>
      </c>
      <c r="T11" s="32">
        <v>57.490403158580001</v>
      </c>
      <c r="U11" s="32">
        <v>10189.83526535764</v>
      </c>
      <c r="V11" s="32">
        <v>5074.3125112010002</v>
      </c>
      <c r="W11" s="32">
        <v>25409.554906296711</v>
      </c>
      <c r="X11" s="32">
        <v>2884.1866633847808</v>
      </c>
      <c r="Y11" s="32">
        <v>14129.72851616872</v>
      </c>
      <c r="Z11" s="32">
        <v>20205.891081216971</v>
      </c>
      <c r="AA11" s="32">
        <v>19348.10254166399</v>
      </c>
      <c r="AB11" s="32">
        <v>42206.865609601518</v>
      </c>
      <c r="AC11" s="32">
        <v>911.94634104600982</v>
      </c>
      <c r="AD11" s="32">
        <v>12323.420976226182</v>
      </c>
      <c r="AE11" s="32">
        <v>8181.1923738313189</v>
      </c>
    </row>
  </sheetData>
  <sheetProtection algorithmName="SHA-512" hashValue="ZPWlip9hQyC5ebcmyT0Ejv3nMyz5mMHMBhEqe+sOg6c65Ywn49e6/p3baN3kyH85MOe7Po82J/Gjn1rj9wr7Bw==" saltValue="RoHus0l4F7qfxFhaiv+kEA==" spinCount="100000" sheet="1" objects="1" scenarios="1"/>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9D70A2-CF37-4EFB-AD1A-002BADCE9F9E}">
  <sheetPr codeName="Sheet27">
    <tabColor theme="7" tint="0.39997558519241921"/>
  </sheetPr>
  <dimension ref="A1:AE11"/>
  <sheetViews>
    <sheetView zoomScale="85" zoomScaleNormal="85" workbookViewId="0"/>
  </sheetViews>
  <sheetFormatPr defaultColWidth="9.1796875" defaultRowHeight="14.5" x14ac:dyDescent="0.35"/>
  <cols>
    <col min="1" max="1" width="16" style="27" customWidth="1"/>
    <col min="2" max="2" width="30.54296875" style="27" customWidth="1"/>
    <col min="3" max="31" width="9.453125" style="27" customWidth="1"/>
    <col min="32" max="16384" width="9.1796875" style="27"/>
  </cols>
  <sheetData>
    <row r="1" spans="1:31" ht="23.25" customHeight="1" x14ac:dyDescent="0.35">
      <c r="A1" s="26" t="s">
        <v>167</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75</v>
      </c>
      <c r="B2" s="17" t="s">
        <v>142</v>
      </c>
    </row>
    <row r="4" spans="1:31" x14ac:dyDescent="0.35">
      <c r="A4" s="17" t="s">
        <v>127</v>
      </c>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130</v>
      </c>
      <c r="B6" s="28" t="s">
        <v>75</v>
      </c>
      <c r="C6" s="24">
        <v>0</v>
      </c>
      <c r="D6" s="24">
        <v>0</v>
      </c>
      <c r="E6" s="24">
        <v>0</v>
      </c>
      <c r="F6" s="24">
        <v>0</v>
      </c>
      <c r="G6" s="24">
        <v>0</v>
      </c>
      <c r="H6" s="24">
        <v>0</v>
      </c>
      <c r="I6" s="24">
        <v>0</v>
      </c>
      <c r="J6" s="24">
        <v>0</v>
      </c>
      <c r="K6" s="24">
        <v>0</v>
      </c>
      <c r="L6" s="24">
        <v>0</v>
      </c>
      <c r="M6" s="24">
        <v>0</v>
      </c>
      <c r="N6" s="24">
        <v>0</v>
      </c>
      <c r="O6" s="24">
        <v>0</v>
      </c>
      <c r="P6" s="24">
        <v>0</v>
      </c>
      <c r="Q6" s="24">
        <v>0</v>
      </c>
      <c r="R6" s="24">
        <v>0</v>
      </c>
      <c r="S6" s="24">
        <v>0</v>
      </c>
      <c r="T6" s="24">
        <v>0</v>
      </c>
      <c r="U6" s="24">
        <v>0</v>
      </c>
      <c r="V6" s="24">
        <v>0</v>
      </c>
      <c r="W6" s="24">
        <v>0</v>
      </c>
      <c r="X6" s="24">
        <v>0</v>
      </c>
      <c r="Y6" s="24">
        <v>0</v>
      </c>
      <c r="Z6" s="24">
        <v>0</v>
      </c>
      <c r="AA6" s="24">
        <v>0</v>
      </c>
      <c r="AB6" s="24">
        <v>0</v>
      </c>
      <c r="AC6" s="24">
        <v>0</v>
      </c>
      <c r="AD6" s="24">
        <v>0</v>
      </c>
      <c r="AE6" s="24">
        <v>0</v>
      </c>
    </row>
    <row r="7" spans="1:31" x14ac:dyDescent="0.35">
      <c r="A7" s="28" t="s">
        <v>131</v>
      </c>
      <c r="B7" s="28" t="s">
        <v>75</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6.0187198404652797E-7</v>
      </c>
      <c r="AB7" s="24">
        <v>5.7983813560214799E-7</v>
      </c>
      <c r="AC7" s="24">
        <v>5.6011274520113793E-7</v>
      </c>
      <c r="AD7" s="24">
        <v>5.3810582452598008E-7</v>
      </c>
      <c r="AE7" s="24">
        <v>5.1840638261986395E-7</v>
      </c>
    </row>
    <row r="8" spans="1:31" x14ac:dyDescent="0.35">
      <c r="A8" s="28" t="s">
        <v>132</v>
      </c>
      <c r="B8" s="28" t="s">
        <v>75</v>
      </c>
      <c r="C8" s="24">
        <v>0</v>
      </c>
      <c r="D8" s="24">
        <v>0</v>
      </c>
      <c r="E8" s="24">
        <v>0</v>
      </c>
      <c r="F8" s="24">
        <v>10090.6716420586</v>
      </c>
      <c r="G8" s="24">
        <v>9721.26363577749</v>
      </c>
      <c r="H8" s="24">
        <v>10601.223914751901</v>
      </c>
      <c r="I8" s="24">
        <v>11694.9911858128</v>
      </c>
      <c r="J8" s="24">
        <v>11235.493083818299</v>
      </c>
      <c r="K8" s="24">
        <v>10824.174467287401</v>
      </c>
      <c r="L8" s="24">
        <v>10427.9137572535</v>
      </c>
      <c r="M8" s="24">
        <v>10073.168773610299</v>
      </c>
      <c r="N8" s="24">
        <v>9677.39233744179</v>
      </c>
      <c r="O8" s="24">
        <v>9323.1140162173997</v>
      </c>
      <c r="P8" s="24">
        <v>8981.8054211871095</v>
      </c>
      <c r="Q8" s="24">
        <v>8676.2552899339498</v>
      </c>
      <c r="R8" s="24">
        <v>8335.3638112827703</v>
      </c>
      <c r="S8" s="24">
        <v>8403.2134548367503</v>
      </c>
      <c r="T8" s="24">
        <v>8095.5813725710104</v>
      </c>
      <c r="U8" s="24">
        <v>7820.1795090297701</v>
      </c>
      <c r="V8" s="24">
        <v>7512.9233867665498</v>
      </c>
      <c r="W8" s="24">
        <v>7237.88381080008</v>
      </c>
      <c r="X8" s="24">
        <v>6972.9131207324199</v>
      </c>
      <c r="Y8" s="24">
        <v>6735.7030700414007</v>
      </c>
      <c r="Z8" s="24">
        <v>6471.0562030957399</v>
      </c>
      <c r="AA8" s="24">
        <v>6234.1581991456897</v>
      </c>
      <c r="AB8" s="24">
        <v>6005.9327615455795</v>
      </c>
      <c r="AC8" s="24">
        <v>5801.6182122086002</v>
      </c>
      <c r="AD8" s="24">
        <v>5573.67169267395</v>
      </c>
      <c r="AE8" s="24">
        <v>5369.6259151764398</v>
      </c>
    </row>
    <row r="9" spans="1:31" x14ac:dyDescent="0.35">
      <c r="A9" s="28" t="s">
        <v>133</v>
      </c>
      <c r="B9" s="28" t="s">
        <v>75</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c r="AB9" s="24">
        <v>0</v>
      </c>
      <c r="AC9" s="24">
        <v>0</v>
      </c>
      <c r="AD9" s="24">
        <v>0</v>
      </c>
      <c r="AE9" s="24">
        <v>0</v>
      </c>
    </row>
    <row r="10" spans="1:31" x14ac:dyDescent="0.35">
      <c r="A10" s="28" t="s">
        <v>134</v>
      </c>
      <c r="B10" s="28" t="s">
        <v>75</v>
      </c>
      <c r="C10" s="24">
        <v>1050.1042780555001</v>
      </c>
      <c r="D10" s="24">
        <v>1556.88103816034</v>
      </c>
      <c r="E10" s="24">
        <v>1574.13396843143</v>
      </c>
      <c r="F10" s="24">
        <v>640.43104999999991</v>
      </c>
      <c r="G10" s="24">
        <v>778.85311000000002</v>
      </c>
      <c r="H10" s="24">
        <v>2231.7497699999999</v>
      </c>
      <c r="I10" s="24">
        <v>2008.54395</v>
      </c>
      <c r="J10" s="24">
        <v>2149.6397179999999</v>
      </c>
      <c r="K10" s="24">
        <v>2517.4646399999997</v>
      </c>
      <c r="L10" s="24">
        <v>2711.8987139999995</v>
      </c>
      <c r="M10" s="24">
        <v>3338.2507000000001</v>
      </c>
      <c r="N10" s="24">
        <v>3102.3290200000001</v>
      </c>
      <c r="O10" s="24">
        <v>3202.8331600000001</v>
      </c>
      <c r="P10" s="24">
        <v>3231.2265519999996</v>
      </c>
      <c r="Q10" s="24">
        <v>3471.9535099999998</v>
      </c>
      <c r="R10" s="24">
        <v>3541.5110730000001</v>
      </c>
      <c r="S10" s="24">
        <v>3209.9953860000001</v>
      </c>
      <c r="T10" s="24">
        <v>3160.6167170000003</v>
      </c>
      <c r="U10" s="24">
        <v>3029.823234</v>
      </c>
      <c r="V10" s="24">
        <v>3085.3882259999996</v>
      </c>
      <c r="W10" s="24">
        <v>2887.4023839999995</v>
      </c>
      <c r="X10" s="24">
        <v>2659.981115</v>
      </c>
      <c r="Y10" s="24">
        <v>2353.1318780000001</v>
      </c>
      <c r="Z10" s="24">
        <v>2567.0721680000001</v>
      </c>
      <c r="AA10" s="24">
        <v>2476.2322749999998</v>
      </c>
      <c r="AB10" s="24">
        <v>2276.4213799999998</v>
      </c>
      <c r="AC10" s="24">
        <v>2225.7604649999998</v>
      </c>
      <c r="AD10" s="24">
        <v>2047.444105</v>
      </c>
      <c r="AE10" s="24">
        <v>1829.4764499999999</v>
      </c>
    </row>
    <row r="11" spans="1:31" x14ac:dyDescent="0.35">
      <c r="A11" s="22" t="s">
        <v>40</v>
      </c>
      <c r="B11" s="22" t="s">
        <v>153</v>
      </c>
      <c r="C11" s="32">
        <v>1050.1042780555001</v>
      </c>
      <c r="D11" s="32">
        <v>1556.88103816034</v>
      </c>
      <c r="E11" s="32">
        <v>1574.13396843143</v>
      </c>
      <c r="F11" s="32">
        <v>10731.102692058599</v>
      </c>
      <c r="G11" s="32">
        <v>10500.11674577749</v>
      </c>
      <c r="H11" s="32">
        <v>12832.973684751902</v>
      </c>
      <c r="I11" s="32">
        <v>13703.535135812799</v>
      </c>
      <c r="J11" s="32">
        <v>13385.132801818299</v>
      </c>
      <c r="K11" s="32">
        <v>13341.639107287401</v>
      </c>
      <c r="L11" s="32">
        <v>13139.812471253499</v>
      </c>
      <c r="M11" s="32">
        <v>13411.4194736103</v>
      </c>
      <c r="N11" s="32">
        <v>12779.721357441791</v>
      </c>
      <c r="O11" s="32">
        <v>12525.9471762174</v>
      </c>
      <c r="P11" s="32">
        <v>12213.03197318711</v>
      </c>
      <c r="Q11" s="32">
        <v>12148.208799933949</v>
      </c>
      <c r="R11" s="32">
        <v>11876.87488428277</v>
      </c>
      <c r="S11" s="32">
        <v>11613.208840836751</v>
      </c>
      <c r="T11" s="32">
        <v>11256.198089571011</v>
      </c>
      <c r="U11" s="32">
        <v>10850.00274302977</v>
      </c>
      <c r="V11" s="32">
        <v>10598.311612766549</v>
      </c>
      <c r="W11" s="32">
        <v>10125.286194800079</v>
      </c>
      <c r="X11" s="32">
        <v>9632.8942357324195</v>
      </c>
      <c r="Y11" s="32">
        <v>9088.8349480413999</v>
      </c>
      <c r="Z11" s="32">
        <v>9038.1283710957396</v>
      </c>
      <c r="AA11" s="32">
        <v>8710.3904747475608</v>
      </c>
      <c r="AB11" s="32">
        <v>8282.3541421254176</v>
      </c>
      <c r="AC11" s="32">
        <v>8027.3786777687128</v>
      </c>
      <c r="AD11" s="32">
        <v>7621.1157982120567</v>
      </c>
      <c r="AE11" s="32">
        <v>7199.1023656948464</v>
      </c>
    </row>
  </sheetData>
  <sheetProtection algorithmName="SHA-512" hashValue="xF3WlqD69dZHq7Nc4Q2KByC5p/EugImujqMT7oWghaFYdTldFmrebgKZAg6fp82jO2gxJKMtBtLWUjoTTr/aMw==" saltValue="gZi86ICbi37sKOylWJZocg==" spinCount="100000" sheet="1" objects="1" scenarios="1"/>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3B6B29-F266-4E9E-ABC3-6E87065EC169}">
  <sheetPr codeName="Sheet91">
    <tabColor theme="7" tint="0.39997558519241921"/>
  </sheetPr>
  <dimension ref="A1:AE11"/>
  <sheetViews>
    <sheetView zoomScale="85" zoomScaleNormal="85" workbookViewId="0"/>
  </sheetViews>
  <sheetFormatPr defaultColWidth="9.1796875" defaultRowHeight="14.5" x14ac:dyDescent="0.35"/>
  <cols>
    <col min="1" max="1" width="16" style="27" customWidth="1"/>
    <col min="2" max="2" width="30.54296875" style="27" customWidth="1"/>
    <col min="3" max="32" width="9.453125" style="27" customWidth="1"/>
    <col min="33" max="16384" width="9.1796875" style="27"/>
  </cols>
  <sheetData>
    <row r="1" spans="1:31" ht="23.25" customHeight="1" x14ac:dyDescent="0.35">
      <c r="A1" s="26" t="s">
        <v>168</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row>
    <row r="2" spans="1:31" x14ac:dyDescent="0.35">
      <c r="A2" s="27" t="s">
        <v>79</v>
      </c>
      <c r="B2" s="17" t="s">
        <v>142</v>
      </c>
    </row>
    <row r="4" spans="1:31" x14ac:dyDescent="0.35">
      <c r="A4" s="17" t="s">
        <v>127</v>
      </c>
    </row>
    <row r="5" spans="1:31" x14ac:dyDescent="0.35">
      <c r="A5" s="18" t="s">
        <v>128</v>
      </c>
      <c r="B5" s="18" t="s">
        <v>129</v>
      </c>
      <c r="C5" s="18" t="s">
        <v>80</v>
      </c>
      <c r="D5" s="18" t="s">
        <v>89</v>
      </c>
      <c r="E5" s="18" t="s">
        <v>90</v>
      </c>
      <c r="F5" s="18" t="s">
        <v>91</v>
      </c>
      <c r="G5" s="18" t="s">
        <v>92</v>
      </c>
      <c r="H5" s="18" t="s">
        <v>93</v>
      </c>
      <c r="I5" s="18" t="s">
        <v>94</v>
      </c>
      <c r="J5" s="18" t="s">
        <v>95</v>
      </c>
      <c r="K5" s="18" t="s">
        <v>96</v>
      </c>
      <c r="L5" s="18" t="s">
        <v>97</v>
      </c>
      <c r="M5" s="18" t="s">
        <v>98</v>
      </c>
      <c r="N5" s="18" t="s">
        <v>99</v>
      </c>
      <c r="O5" s="18" t="s">
        <v>100</v>
      </c>
      <c r="P5" s="18" t="s">
        <v>101</v>
      </c>
      <c r="Q5" s="18" t="s">
        <v>102</v>
      </c>
      <c r="R5" s="18" t="s">
        <v>103</v>
      </c>
      <c r="S5" s="18" t="s">
        <v>104</v>
      </c>
      <c r="T5" s="18" t="s">
        <v>105</v>
      </c>
      <c r="U5" s="18" t="s">
        <v>106</v>
      </c>
      <c r="V5" s="18" t="s">
        <v>107</v>
      </c>
      <c r="W5" s="18" t="s">
        <v>108</v>
      </c>
      <c r="X5" s="18" t="s">
        <v>109</v>
      </c>
      <c r="Y5" s="18" t="s">
        <v>110</v>
      </c>
      <c r="Z5" s="18" t="s">
        <v>111</v>
      </c>
      <c r="AA5" s="18" t="s">
        <v>112</v>
      </c>
      <c r="AB5" s="18" t="s">
        <v>113</v>
      </c>
      <c r="AC5" s="18" t="s">
        <v>114</v>
      </c>
      <c r="AD5" s="18" t="s">
        <v>115</v>
      </c>
      <c r="AE5" s="18" t="s">
        <v>116</v>
      </c>
    </row>
    <row r="6" spans="1:31" x14ac:dyDescent="0.35">
      <c r="A6" s="28" t="s">
        <v>130</v>
      </c>
      <c r="B6" s="28" t="s">
        <v>79</v>
      </c>
      <c r="C6" s="24">
        <v>5.0469672857522602E-5</v>
      </c>
      <c r="D6" s="24">
        <v>214.10864920963769</v>
      </c>
      <c r="E6" s="24">
        <v>996.23331495732486</v>
      </c>
      <c r="F6" s="24">
        <v>1715.483582789157</v>
      </c>
      <c r="G6" s="24">
        <v>2383.3102132411373</v>
      </c>
      <c r="H6" s="24">
        <v>3226.1406158526161</v>
      </c>
      <c r="I6" s="24">
        <v>3640.3926975305621</v>
      </c>
      <c r="J6" s="24">
        <v>4331.1445731582899</v>
      </c>
      <c r="K6" s="24">
        <v>4975.8459170068709</v>
      </c>
      <c r="L6" s="24">
        <v>5567.5390514626861</v>
      </c>
      <c r="M6" s="24">
        <v>9665.2734699303674</v>
      </c>
      <c r="N6" s="24">
        <v>9285.5233064519816</v>
      </c>
      <c r="O6" s="24">
        <v>8945.5908645304007</v>
      </c>
      <c r="P6" s="24">
        <v>8618.1029624863404</v>
      </c>
      <c r="Q6" s="24">
        <v>8324.9255481050259</v>
      </c>
      <c r="R6" s="24">
        <v>7997.8378722745119</v>
      </c>
      <c r="S6" s="24">
        <v>7705.0461302289114</v>
      </c>
      <c r="T6" s="24">
        <v>7533.6185200402479</v>
      </c>
      <c r="U6" s="24">
        <v>7277.3339573075837</v>
      </c>
      <c r="V6" s="24">
        <v>6991.4064567766318</v>
      </c>
      <c r="W6" s="24">
        <v>8379.2016629927348</v>
      </c>
      <c r="X6" s="24">
        <v>10600.521943404752</v>
      </c>
      <c r="Y6" s="24">
        <v>10456.878033576399</v>
      </c>
      <c r="Z6" s="24">
        <v>10046.025598483347</v>
      </c>
      <c r="AA6" s="24">
        <v>9801.0106338601217</v>
      </c>
      <c r="AB6" s="24">
        <v>11341.436016370842</v>
      </c>
      <c r="AC6" s="24">
        <v>11430.372053636031</v>
      </c>
      <c r="AD6" s="24">
        <v>10981.270880945704</v>
      </c>
      <c r="AE6" s="24">
        <v>10865.354817358409</v>
      </c>
    </row>
    <row r="7" spans="1:31" x14ac:dyDescent="0.35">
      <c r="A7" s="28" t="s">
        <v>131</v>
      </c>
      <c r="B7" s="28" t="s">
        <v>79</v>
      </c>
      <c r="C7" s="24">
        <v>3.3958081542850052E-4</v>
      </c>
      <c r="D7" s="24">
        <v>3.4326576902629733E-4</v>
      </c>
      <c r="E7" s="24">
        <v>3.4046593145619638E-4</v>
      </c>
      <c r="F7" s="24">
        <v>1119.3876841899307</v>
      </c>
      <c r="G7" s="24">
        <v>1078.4082796187413</v>
      </c>
      <c r="H7" s="24">
        <v>1212.0836291485803</v>
      </c>
      <c r="I7" s="24">
        <v>1170.85003528675</v>
      </c>
      <c r="J7" s="24">
        <v>1124.8473166028102</v>
      </c>
      <c r="K7" s="24">
        <v>1083.6679556841405</v>
      </c>
      <c r="L7" s="24">
        <v>1043.9961049709059</v>
      </c>
      <c r="M7" s="24">
        <v>1008.4806231782097</v>
      </c>
      <c r="N7" s="24">
        <v>968.85725579930499</v>
      </c>
      <c r="O7" s="24">
        <v>933.38849416166477</v>
      </c>
      <c r="P7" s="24">
        <v>899.21820352641214</v>
      </c>
      <c r="Q7" s="24">
        <v>868.62789090883962</v>
      </c>
      <c r="R7" s="24">
        <v>834.49936284378839</v>
      </c>
      <c r="S7" s="24">
        <v>1975.7067543873259</v>
      </c>
      <c r="T7" s="24">
        <v>1903.3783786644503</v>
      </c>
      <c r="U7" s="24">
        <v>1838.6277540065564</v>
      </c>
      <c r="V7" s="24">
        <v>1949.8905983612444</v>
      </c>
      <c r="W7" s="24">
        <v>1878.5073270820994</v>
      </c>
      <c r="X7" s="24">
        <v>1859.1673570956364</v>
      </c>
      <c r="Y7" s="24">
        <v>2272.6367568111914</v>
      </c>
      <c r="Z7" s="24">
        <v>2183.3444908174938</v>
      </c>
      <c r="AA7" s="24">
        <v>2280.3668953290389</v>
      </c>
      <c r="AB7" s="24">
        <v>3797.9129992455623</v>
      </c>
      <c r="AC7" s="24">
        <v>3668.7126035939218</v>
      </c>
      <c r="AD7" s="24">
        <v>3524.5682900447428</v>
      </c>
      <c r="AE7" s="24">
        <v>4564.1660858683917</v>
      </c>
    </row>
    <row r="8" spans="1:31" x14ac:dyDescent="0.35">
      <c r="A8" s="28" t="s">
        <v>132</v>
      </c>
      <c r="B8" s="28" t="s">
        <v>79</v>
      </c>
      <c r="C8" s="24">
        <v>7.2811230091458776E-5</v>
      </c>
      <c r="D8" s="24">
        <v>7.3938347182302637E-5</v>
      </c>
      <c r="E8" s="24">
        <v>7.4418997197435579E-5</v>
      </c>
      <c r="F8" s="24">
        <v>1.0304473861767779E-4</v>
      </c>
      <c r="G8" s="24">
        <v>9.9272387995162075E-5</v>
      </c>
      <c r="H8" s="24">
        <v>9.5638138836244674E-5</v>
      </c>
      <c r="I8" s="24">
        <v>9.3326007987623469E-5</v>
      </c>
      <c r="J8" s="24">
        <v>9.2705191146064174E-5</v>
      </c>
      <c r="K8" s="24">
        <v>9.1404173118523526E-5</v>
      </c>
      <c r="L8" s="24">
        <v>9.1442564817215469E-5</v>
      </c>
      <c r="M8" s="24">
        <v>8.9432451242352803E-5</v>
      </c>
      <c r="N8" s="24">
        <v>9.2378684074687184E-5</v>
      </c>
      <c r="O8" s="24">
        <v>9.0873320608448219E-5</v>
      </c>
      <c r="P8" s="24">
        <v>9.5677176049625248E-5</v>
      </c>
      <c r="Q8" s="24">
        <v>9.4229100605227174E-5</v>
      </c>
      <c r="R8" s="24">
        <v>1.0564823413694441E-4</v>
      </c>
      <c r="S8" s="24">
        <v>1.7927341840163918E-4</v>
      </c>
      <c r="T8" s="24">
        <v>2.6757581470856953E-4</v>
      </c>
      <c r="U8" s="24">
        <v>3.0401002249101817E-4</v>
      </c>
      <c r="V8" s="24">
        <v>290.43145055920024</v>
      </c>
      <c r="W8" s="24">
        <v>279.79908656124564</v>
      </c>
      <c r="X8" s="24">
        <v>395.90759548973949</v>
      </c>
      <c r="Y8" s="24">
        <v>863.35103055286618</v>
      </c>
      <c r="Z8" s="24">
        <v>829.42982886287757</v>
      </c>
      <c r="AA8" s="24">
        <v>1966.3730876281763</v>
      </c>
      <c r="AB8" s="24">
        <v>1894.5728111112965</v>
      </c>
      <c r="AC8" s="24">
        <v>3452.7025511766292</v>
      </c>
      <c r="AD8" s="24">
        <v>4778.5670060268112</v>
      </c>
      <c r="AE8" s="24">
        <v>4925.8393578894802</v>
      </c>
    </row>
    <row r="9" spans="1:31" x14ac:dyDescent="0.35">
      <c r="A9" s="28" t="s">
        <v>133</v>
      </c>
      <c r="B9" s="28" t="s">
        <v>79</v>
      </c>
      <c r="C9" s="24">
        <v>1.3671177716193046E-4</v>
      </c>
      <c r="D9" s="24">
        <v>1.446395550573993E-4</v>
      </c>
      <c r="E9" s="24">
        <v>1.7871385394244659E-4</v>
      </c>
      <c r="F9" s="24">
        <v>1.8284937195802871E-4</v>
      </c>
      <c r="G9" s="24">
        <v>1.7615546452145672E-4</v>
      </c>
      <c r="H9" s="24">
        <v>1.6970661341890225E-4</v>
      </c>
      <c r="I9" s="24">
        <v>1.6595706077570199E-4</v>
      </c>
      <c r="J9" s="24">
        <v>1.6858353222850016E-4</v>
      </c>
      <c r="K9" s="24">
        <v>1.6621405243646918E-4</v>
      </c>
      <c r="L9" s="24">
        <v>1.6556207259725374E-4</v>
      </c>
      <c r="M9" s="24">
        <v>1.6124488663973586E-4</v>
      </c>
      <c r="N9" s="24">
        <v>1.66754872389972E-4</v>
      </c>
      <c r="O9" s="24">
        <v>1.6338434827553177E-4</v>
      </c>
      <c r="P9" s="24">
        <v>1.7314064144987603E-4</v>
      </c>
      <c r="Q9" s="24">
        <v>1.7071907136519186E-4</v>
      </c>
      <c r="R9" s="24">
        <v>2.2556344551567998E-4</v>
      </c>
      <c r="S9" s="24">
        <v>732.36627005460275</v>
      </c>
      <c r="T9" s="24">
        <v>1503.1122348647807</v>
      </c>
      <c r="U9" s="24">
        <v>2038.6864459667554</v>
      </c>
      <c r="V9" s="24">
        <v>2113.6107970918692</v>
      </c>
      <c r="W9" s="24">
        <v>2036.2339183980534</v>
      </c>
      <c r="X9" s="24">
        <v>2127.795066018336</v>
      </c>
      <c r="Y9" s="24">
        <v>2200.8183601449082</v>
      </c>
      <c r="Z9" s="24">
        <v>2114.3484565642848</v>
      </c>
      <c r="AA9" s="24">
        <v>2113.785216259485</v>
      </c>
      <c r="AB9" s="24">
        <v>2359.4812101333223</v>
      </c>
      <c r="AC9" s="24">
        <v>2664.9451742538254</v>
      </c>
      <c r="AD9" s="24">
        <v>2730.3838372650816</v>
      </c>
      <c r="AE9" s="24">
        <v>2777.205131167178</v>
      </c>
    </row>
    <row r="10" spans="1:31" x14ac:dyDescent="0.35">
      <c r="A10" s="28" t="s">
        <v>134</v>
      </c>
      <c r="B10" s="28" t="s">
        <v>79</v>
      </c>
      <c r="C10" s="24">
        <v>5.3054000657408905E-5</v>
      </c>
      <c r="D10" s="24">
        <v>5.4653263338862997E-5</v>
      </c>
      <c r="E10" s="24">
        <v>165.05270401486166</v>
      </c>
      <c r="F10" s="24">
        <v>316.84056004261851</v>
      </c>
      <c r="G10" s="24">
        <v>453.15089796729995</v>
      </c>
      <c r="H10" s="24">
        <v>579.05626953425701</v>
      </c>
      <c r="I10" s="24">
        <v>697.00491740486302</v>
      </c>
      <c r="J10" s="24">
        <v>801.85851214650904</v>
      </c>
      <c r="K10" s="24">
        <v>899.901295114454</v>
      </c>
      <c r="L10" s="24">
        <v>989.69115401006411</v>
      </c>
      <c r="M10" s="24">
        <v>1105.9239703506721</v>
      </c>
      <c r="N10" s="24">
        <v>1252.3063065179711</v>
      </c>
      <c r="O10" s="24">
        <v>1389.3457541817011</v>
      </c>
      <c r="P10" s="24">
        <v>1514.672825599079</v>
      </c>
      <c r="Q10" s="24">
        <v>1633.341192656359</v>
      </c>
      <c r="R10" s="24">
        <v>1732.6759009719531</v>
      </c>
      <c r="S10" s="24">
        <v>1830.721089261365</v>
      </c>
      <c r="T10" s="24">
        <v>1921.4450197006861</v>
      </c>
      <c r="U10" s="24">
        <v>2011.9506882875971</v>
      </c>
      <c r="V10" s="24">
        <v>2083.5930711272349</v>
      </c>
      <c r="W10" s="24">
        <v>2007.3150997880189</v>
      </c>
      <c r="X10" s="24">
        <v>1933.8295781801119</v>
      </c>
      <c r="Y10" s="24">
        <v>1868.0430404267609</v>
      </c>
      <c r="Z10" s="24">
        <v>1794.6473261519723</v>
      </c>
      <c r="AA10" s="24">
        <v>1728.9473297346458</v>
      </c>
      <c r="AB10" s="24">
        <v>1665.6525354237947</v>
      </c>
      <c r="AC10" s="24">
        <v>1608.9890555380741</v>
      </c>
      <c r="AD10" s="24">
        <v>1545.7716143786031</v>
      </c>
      <c r="AE10" s="24">
        <v>1489.1826745647672</v>
      </c>
    </row>
    <row r="11" spans="1:31" x14ac:dyDescent="0.35">
      <c r="A11" s="22" t="s">
        <v>40</v>
      </c>
      <c r="B11" s="22" t="s">
        <v>153</v>
      </c>
      <c r="C11" s="32">
        <v>6.5262749619682129E-4</v>
      </c>
      <c r="D11" s="32">
        <v>214.1092657065723</v>
      </c>
      <c r="E11" s="32">
        <v>1161.2866125709693</v>
      </c>
      <c r="F11" s="32">
        <v>3151.7121129158168</v>
      </c>
      <c r="G11" s="32">
        <v>3914.869666255031</v>
      </c>
      <c r="H11" s="32">
        <v>5017.280779880206</v>
      </c>
      <c r="I11" s="32">
        <v>5508.247909505244</v>
      </c>
      <c r="J11" s="32">
        <v>6257.8506631963337</v>
      </c>
      <c r="K11" s="32">
        <v>6959.415425423691</v>
      </c>
      <c r="L11" s="32">
        <v>7601.2265674482933</v>
      </c>
      <c r="M11" s="32">
        <v>11779.678314136587</v>
      </c>
      <c r="N11" s="32">
        <v>11506.687127902815</v>
      </c>
      <c r="O11" s="32">
        <v>11268.325367131434</v>
      </c>
      <c r="P11" s="32">
        <v>11031.994260429648</v>
      </c>
      <c r="Q11" s="32">
        <v>10826.894896618396</v>
      </c>
      <c r="R11" s="32">
        <v>10565.013467301935</v>
      </c>
      <c r="S11" s="32">
        <v>12243.840423205624</v>
      </c>
      <c r="T11" s="32">
        <v>12861.55442084598</v>
      </c>
      <c r="U11" s="32">
        <v>13166.599149578515</v>
      </c>
      <c r="V11" s="32">
        <v>13428.932373916181</v>
      </c>
      <c r="W11" s="32">
        <v>14581.057094822152</v>
      </c>
      <c r="X11" s="32">
        <v>16917.221540188577</v>
      </c>
      <c r="Y11" s="32">
        <v>17661.727221512127</v>
      </c>
      <c r="Z11" s="32">
        <v>16967.795700879975</v>
      </c>
      <c r="AA11" s="32">
        <v>17890.48316281147</v>
      </c>
      <c r="AB11" s="32">
        <v>21059.055572284815</v>
      </c>
      <c r="AC11" s="32">
        <v>22825.721438198481</v>
      </c>
      <c r="AD11" s="32">
        <v>23560.56162866094</v>
      </c>
      <c r="AE11" s="32">
        <v>24621.748066848228</v>
      </c>
    </row>
  </sheetData>
  <sheetProtection algorithmName="SHA-512" hashValue="BqPNM+oZBnTbq7/etUg9HNjRREvlSbA0njbodONtN3vMfx52ba8S4mnJia83Y960+rfe9TZ7vyiduPwoVbEaVg==" saltValue="T4kTbTt9fn1e5Mk3S7bzSA=="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Cover</vt:lpstr>
      <vt:lpstr>Release notice</vt:lpstr>
      <vt:lpstr>Version notes</vt:lpstr>
      <vt:lpstr>Abbreviations and notes</vt:lpstr>
      <vt:lpstr>---Compare options---</vt:lpstr>
      <vt:lpstr>BaseCase_CF</vt:lpstr>
      <vt:lpstr>BaseCase_Generation</vt:lpstr>
      <vt:lpstr>BaseCase_Capacity</vt:lpstr>
      <vt:lpstr>BaseCase_VOM Cost</vt:lpstr>
      <vt:lpstr>BaseCase_FOM Cost</vt:lpstr>
      <vt:lpstr>BaseCase_Fuel Cost</vt:lpstr>
      <vt:lpstr>BaseCase_Build Cost</vt:lpstr>
      <vt:lpstr>BaseCase_REHAB Cost</vt:lpstr>
      <vt:lpstr>BaseCase_REZ Tx Cost</vt:lpstr>
      <vt:lpstr>BaseCase_USE+DSP Cost</vt:lpstr>
      <vt:lpstr>BaseCase_SyncCon Cost</vt:lpstr>
      <vt:lpstr>BaseCase_System Strength Cost</vt:lpstr>
      <vt:lpstr>Marinus_CF</vt:lpstr>
      <vt:lpstr>Marinus_Generation</vt:lpstr>
      <vt:lpstr>Marinus_Capacity</vt:lpstr>
      <vt:lpstr>Marinus_VOM Cost</vt:lpstr>
      <vt:lpstr>Marinus_FOM Cost</vt:lpstr>
      <vt:lpstr>Marinus_Fuel Cost</vt:lpstr>
      <vt:lpstr>Marinus_Build Cost</vt:lpstr>
      <vt:lpstr>Marinus_REHAB Cost</vt:lpstr>
      <vt:lpstr>Marinus_REZ Tx Cost</vt:lpstr>
      <vt:lpstr>Marinus_USE+DSP Cost</vt:lpstr>
      <vt:lpstr>Marinus_SyncCon Cost</vt:lpstr>
      <vt:lpstr>Marinus_System Strength Cost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Damien Slinger</dc:creator>
  <cp:lastModifiedBy>Damien Slinger</cp:lastModifiedBy>
  <dcterms:created xsi:type="dcterms:W3CDTF">2021-06-22T00:37:47Z</dcterms:created>
  <dcterms:modified xsi:type="dcterms:W3CDTF">2021-06-22T00:40:03Z</dcterms:modified>
</cp:coreProperties>
</file>