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Y:\TasNetworks\7. Marinus PACR 2021\Annual outcome workbooks\Final workbooks\"/>
    </mc:Choice>
  </mc:AlternateContent>
  <bookViews>
    <workbookView xWindow="0" yWindow="0" windowWidth="11280" windowHeight="2910"/>
  </bookViews>
  <sheets>
    <sheet name="Cover" sheetId="1" r:id="rId1"/>
    <sheet name="Release notice" sheetId="2" r:id="rId2"/>
    <sheet name="Version notes" sheetId="3" r:id="rId3"/>
    <sheet name="Abbreviations and notes" sheetId="4" r:id="rId4"/>
    <sheet name="---Compare options---" sheetId="7" r:id="rId5"/>
    <sheet name="BaseCase_CF" sheetId="8" r:id="rId6"/>
    <sheet name="BaseCase_Generation" sheetId="9" r:id="rId7"/>
    <sheet name="BaseCase_Capacity" sheetId="10" r:id="rId8"/>
    <sheet name="BaseCase_VOM Cost" sheetId="11" r:id="rId9"/>
    <sheet name="BaseCase_FOM Cost" sheetId="12" r:id="rId10"/>
    <sheet name="BaseCase_Fuel Cost" sheetId="13" r:id="rId11"/>
    <sheet name="BaseCase_Build Cost" sheetId="14" r:id="rId12"/>
    <sheet name="BaseCase_REHAB Cost" sheetId="15" r:id="rId13"/>
    <sheet name="BaseCase_REZ Tx Cost" sheetId="16" r:id="rId14"/>
    <sheet name="BaseCase_USE+DSP Cost" sheetId="17" r:id="rId15"/>
    <sheet name="BaseCase_SyncCon Cost" sheetId="18" r:id="rId16"/>
    <sheet name="BaseCase_System Strength Cost" sheetId="19" r:id="rId17"/>
    <sheet name="Marinus_CF" sheetId="20" r:id="rId18"/>
    <sheet name="Marinus_Generation" sheetId="21" r:id="rId19"/>
    <sheet name="Marinus_Capacity" sheetId="22" r:id="rId20"/>
    <sheet name="Marinus_VOM Cost" sheetId="23" r:id="rId21"/>
    <sheet name="Marinus_FOM Cost" sheetId="24" r:id="rId22"/>
    <sheet name="Marinus_Fuel Cost" sheetId="25" r:id="rId23"/>
    <sheet name="Marinus_Build Cost" sheetId="26" r:id="rId24"/>
    <sheet name="Marinus_REHAB Cost" sheetId="27" r:id="rId25"/>
    <sheet name="Marinus_REZ Tx Cost" sheetId="28" r:id="rId26"/>
    <sheet name="Marinus_USE+DSP Cost" sheetId="29" r:id="rId27"/>
    <sheet name="Marinus_SyncCon Cost" sheetId="30" r:id="rId28"/>
    <sheet name="Marinus_System Strength Cost" sheetId="31" r:id="rId29"/>
  </sheets>
  <externalReferences>
    <externalReference r:id="rId30"/>
    <externalReference r:id="rId31"/>
    <externalReference r:id="rId32"/>
    <externalReference r:id="rId33"/>
  </externalReferences>
  <definedNames>
    <definedName name="_xlnm._FilterDatabase" localSheetId="3" hidden="1">'Abbreviations and notes'!$A$2:$B$22</definedName>
    <definedName name="_xlnm._FilterDatabase" localSheetId="11" hidden="1">'BaseCase_Build Cost'!$A$5:$AE$5</definedName>
    <definedName name="_xlnm._FilterDatabase" localSheetId="7" hidden="1">BaseCase_Capacity!$A$5:$AE$17</definedName>
    <definedName name="_xlnm._FilterDatabase" localSheetId="5" hidden="1">BaseCase_CF!$A$5:$AE$17</definedName>
    <definedName name="_xlnm._FilterDatabase" localSheetId="9" hidden="1">'BaseCase_FOM Cost'!$A$1:$AE$5</definedName>
    <definedName name="_xlnm._FilterDatabase" localSheetId="10" hidden="1">'BaseCase_Fuel Cost'!$A$5:$AE$5</definedName>
    <definedName name="_xlnm._FilterDatabase" localSheetId="6" hidden="1">BaseCase_Generation!$A$5:$AE$17</definedName>
    <definedName name="_xlnm._FilterDatabase" localSheetId="12" hidden="1">'BaseCase_REHAB Cost'!$A$5:$AE$5</definedName>
    <definedName name="_xlnm._FilterDatabase" localSheetId="13" hidden="1">'BaseCase_REZ Tx Cost'!$A$5:$AE$5</definedName>
    <definedName name="_xlnm._FilterDatabase" localSheetId="14" hidden="1">'BaseCase_USE+DSP Cost'!$A$5:$AE$5</definedName>
    <definedName name="_xlnm._FilterDatabase" localSheetId="8" hidden="1">'BaseCase_VOM Cost'!$A$5:$AE$5</definedName>
    <definedName name="_xlnm._FilterDatabase" localSheetId="23" hidden="1">'Marinus_Build Cost'!$A$5:$AE$5</definedName>
    <definedName name="_xlnm._FilterDatabase" localSheetId="19" hidden="1">Marinus_Capacity!$A$5:$AE$17</definedName>
    <definedName name="_xlnm._FilterDatabase" localSheetId="17" hidden="1">Marinus_CF!$A$5:$AE$17</definedName>
    <definedName name="_xlnm._FilterDatabase" localSheetId="21" hidden="1">'Marinus_FOM Cost'!$A$1:$AE$5</definedName>
    <definedName name="_xlnm._FilterDatabase" localSheetId="22" hidden="1">'Marinus_Fuel Cost'!$A$5:$AE$5</definedName>
    <definedName name="_xlnm._FilterDatabase" localSheetId="18" hidden="1">Marinus_Generation!$A$5:$AE$17</definedName>
    <definedName name="_xlnm._FilterDatabase" localSheetId="24" hidden="1">'Marinus_REHAB Cost'!$A$5:$AE$5</definedName>
    <definedName name="_xlnm._FilterDatabase" localSheetId="25" hidden="1">'Marinus_REZ Tx Cost'!$A$5:$AE$5</definedName>
    <definedName name="_xlnm._FilterDatabase" localSheetId="26" hidden="1">'Marinus_USE+DSP Cost'!$A$5:$AE$5</definedName>
    <definedName name="_xlnm._FilterDatabase" localSheetId="20" hidden="1">'Marinus_VOM Cost'!$A$5:$AE$5</definedName>
    <definedName name="asd">'[2]M27_30_REZ Tx Cost'!$C$9:$W$9</definedName>
    <definedName name="asdf">'[2]M27_30_SyncCon Cost'!$C$5:$W$5</definedName>
    <definedName name="AsGen">[3]Macro!$U$6</definedName>
    <definedName name="BaseCase_NEM_Build" localSheetId="7">#REF!</definedName>
    <definedName name="BaseCase_NEM_Build" localSheetId="6">#REF!</definedName>
    <definedName name="BaseCase_NEM_Build" localSheetId="19">#REF!</definedName>
    <definedName name="BaseCase_NEM_Build" localSheetId="18">#REF!</definedName>
    <definedName name="BaseCase_NEM_Build">#REF!</definedName>
    <definedName name="BaseCase_NEM_DSP" localSheetId="7">#REF!</definedName>
    <definedName name="BaseCase_NEM_DSP" localSheetId="6">#REF!</definedName>
    <definedName name="BaseCase_NEM_DSP" localSheetId="19">#REF!</definedName>
    <definedName name="BaseCase_NEM_DSP" localSheetId="18">#REF!</definedName>
    <definedName name="BaseCase_NEM_DSP">#REF!</definedName>
    <definedName name="BaseCase_NEM_DSP1">'[2]BaseCase_USE+DSP Cost'!$C$9:$W$9</definedName>
    <definedName name="BaseCase_NEM_FOM" localSheetId="7">#REF!</definedName>
    <definedName name="BaseCase_NEM_FOM" localSheetId="6">#REF!</definedName>
    <definedName name="BaseCase_NEM_FOM" localSheetId="19">#REF!</definedName>
    <definedName name="BaseCase_NEM_FOM" localSheetId="18">#REF!</definedName>
    <definedName name="BaseCase_NEM_FOM">#REF!</definedName>
    <definedName name="BaseCase_NEM_Fuel" localSheetId="7">#REF!</definedName>
    <definedName name="BaseCase_NEM_Fuel" localSheetId="6">#REF!</definedName>
    <definedName name="BaseCase_NEM_Fuel" localSheetId="19">#REF!</definedName>
    <definedName name="BaseCase_NEM_Fuel" localSheetId="18">#REF!</definedName>
    <definedName name="BaseCase_NEM_Fuel">#REF!</definedName>
    <definedName name="BaseCase_NEM_REHAB" localSheetId="7">#REF!</definedName>
    <definedName name="BaseCase_NEM_REHAB" localSheetId="6">#REF!</definedName>
    <definedName name="BaseCase_NEM_REHAB" localSheetId="19">#REF!</definedName>
    <definedName name="BaseCase_NEM_REHAB" localSheetId="18">#REF!</definedName>
    <definedName name="BaseCase_NEM_REHAB">#REF!</definedName>
    <definedName name="BaseCase_NEM_REZ" localSheetId="7">#REF!</definedName>
    <definedName name="BaseCase_NEM_REZ" localSheetId="6">#REF!</definedName>
    <definedName name="BaseCase_NEM_REZ" localSheetId="19">#REF!</definedName>
    <definedName name="BaseCase_NEM_REZ" localSheetId="18">#REF!</definedName>
    <definedName name="BaseCase_NEM_REZ">#REF!</definedName>
    <definedName name="BaseCase_NEM_SyncCon" localSheetId="7">#REF!</definedName>
    <definedName name="BaseCase_NEM_SyncCon" localSheetId="6">#REF!</definedName>
    <definedName name="BaseCase_NEM_SyncCon" localSheetId="19">#REF!</definedName>
    <definedName name="BaseCase_NEM_SyncCon" localSheetId="18">#REF!</definedName>
    <definedName name="BaseCase_NEM_SyncCon">#REF!</definedName>
    <definedName name="BaseCase_NEM_VOM" localSheetId="7">#REF!</definedName>
    <definedName name="BaseCase_NEM_VOM" localSheetId="6">#REF!</definedName>
    <definedName name="BaseCase_NEM_VOM" localSheetId="19">#REF!</definedName>
    <definedName name="BaseCase_NEM_VOM" localSheetId="18">#REF!</definedName>
    <definedName name="BaseCase_NEM_VOM">#REF!</definedName>
    <definedName name="CaseNames">[3]Macro!$D$3:$D$16</definedName>
    <definedName name="CIQWBGuid" hidden="1">"32a91085-3057-4656-87d2-f3c7894ddc12"</definedName>
    <definedName name="CompareCases1">[3]Macro!$B$18:$B$25</definedName>
    <definedName name="d">'[2]BaseCase_REZ Tx Cost'!$C$9:$W$9</definedName>
    <definedName name="DurationSkip">[3]Macro!$B$34</definedName>
    <definedName name="e">'[4]BaseCase_USE+DSP Cost'!$C$9:$W$9</definedName>
    <definedName name="EndYear">[3]Macro!$B$28</definedName>
    <definedName name="Existing">[3]Macro!$Z$9</definedName>
    <definedName name="f">'[2]BaseCase_SyncCon Cost'!$C$5:$W$5</definedName>
    <definedName name="fg">#REF!</definedName>
    <definedName name="FilesToCopy">[3]Macro!$B$47:$B$67</definedName>
    <definedName name="Folders">[3]Macro!$B$3:$B$16</definedName>
    <definedName name="Inflation">[3]Macro!$B$29</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42419.6529050926</definedName>
    <definedName name="IQ_NAMES_REVISION_DATE__1" hidden="1">42118.6535879629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M27_30_NEM_Build" localSheetId="7">#REF!</definedName>
    <definedName name="M27_30_NEM_Build" localSheetId="6">#REF!</definedName>
    <definedName name="M27_30_NEM_Build" localSheetId="19">#REF!</definedName>
    <definedName name="M27_30_NEM_Build" localSheetId="18">#REF!</definedName>
    <definedName name="M27_30_NEM_Build">#REF!</definedName>
    <definedName name="M27_30_NEM_DSP" localSheetId="7">#REF!</definedName>
    <definedName name="M27_30_NEM_DSP" localSheetId="6">#REF!</definedName>
    <definedName name="M27_30_NEM_DSP" localSheetId="19">#REF!</definedName>
    <definedName name="M27_30_NEM_DSP" localSheetId="18">#REF!</definedName>
    <definedName name="M27_30_NEM_DSP">#REF!</definedName>
    <definedName name="M27_30_NEM_FOM" localSheetId="7">#REF!</definedName>
    <definedName name="M27_30_NEM_FOM" localSheetId="6">#REF!</definedName>
    <definedName name="M27_30_NEM_FOM" localSheetId="19">#REF!</definedName>
    <definedName name="M27_30_NEM_FOM" localSheetId="18">#REF!</definedName>
    <definedName name="M27_30_NEM_FOM">#REF!</definedName>
    <definedName name="M27_30_NEM_Fuel" localSheetId="7">#REF!</definedName>
    <definedName name="M27_30_NEM_Fuel" localSheetId="6">#REF!</definedName>
    <definedName name="M27_30_NEM_Fuel" localSheetId="19">#REF!</definedName>
    <definedName name="M27_30_NEM_Fuel" localSheetId="18">#REF!</definedName>
    <definedName name="M27_30_NEM_Fuel">#REF!</definedName>
    <definedName name="M27_30_NEM_REHAB" localSheetId="7">#REF!</definedName>
    <definedName name="M27_30_NEM_REHAB" localSheetId="6">#REF!</definedName>
    <definedName name="M27_30_NEM_REHAB" localSheetId="19">#REF!</definedName>
    <definedName name="M27_30_NEM_REHAB" localSheetId="18">#REF!</definedName>
    <definedName name="M27_30_NEM_REHAB">#REF!</definedName>
    <definedName name="M27_30_NEM_REZ" localSheetId="7">#REF!</definedName>
    <definedName name="M27_30_NEM_REZ" localSheetId="5">#REF!</definedName>
    <definedName name="M27_30_NEM_REZ" localSheetId="6">#REF!</definedName>
    <definedName name="M27_30_NEM_REZ" localSheetId="19">#REF!</definedName>
    <definedName name="M27_30_NEM_REZ" localSheetId="17">#REF!</definedName>
    <definedName name="M27_30_NEM_REZ" localSheetId="18">#REF!</definedName>
    <definedName name="M27_30_NEM_REZ">#REF!</definedName>
    <definedName name="M27_30_NEM_SyncCon" localSheetId="7">#REF!</definedName>
    <definedName name="M27_30_NEM_SyncCon" localSheetId="6">#REF!</definedName>
    <definedName name="M27_30_NEM_SyncCon" localSheetId="19">#REF!</definedName>
    <definedName name="M27_30_NEM_SyncCon" localSheetId="18">#REF!</definedName>
    <definedName name="M27_30_NEM_SyncCon">#REF!</definedName>
    <definedName name="M27_30_NEM_VOM" localSheetId="7">#REF!</definedName>
    <definedName name="M27_30_NEM_VOM" localSheetId="6">#REF!</definedName>
    <definedName name="M27_30_NEM_VOM" localSheetId="19">#REF!</definedName>
    <definedName name="M27_30_NEM_VOM" localSheetId="18">#REF!</definedName>
    <definedName name="M27_30_NEM_VOM">#REF!</definedName>
    <definedName name="NE">[3]Macro!$AA$9</definedName>
    <definedName name="NEM_Links">[3]Macro!$G$5:$G$14</definedName>
    <definedName name="NEMNodes">[3]Macro!$K$5:$K$10</definedName>
    <definedName name="NEMorSWIS">[3]Macro!$B$31</definedName>
    <definedName name="NEMRegions">[3]Macro!$J$5:$J$10</definedName>
    <definedName name="NEMREZs">[3]Macro!$L$5:$L$39</definedName>
    <definedName name="NodeDisplay">[3]Macro!$K$3</definedName>
    <definedName name="NPVasof">[3]Macro!$B$33</definedName>
    <definedName name="REZDisplay">[3]Macro!$L$3</definedName>
    <definedName name="RooftopPV">[3]Macro!$W$4</definedName>
    <definedName name="SentOut">[3]Macro!$U$7</definedName>
    <definedName name="sfdg">'[2]M27_30_USE+DSP Cost'!$C$9:$W$9</definedName>
    <definedName name="StartYear">#REF!</definedName>
    <definedName name="StartYear1">'[2]!!DELETE ME!! - Data checks'!$A$5</definedName>
    <definedName name="TimePerYear">[3]Macro!$B$36</definedName>
    <definedName name="Timestep">[3]Macro!$B$30</definedName>
    <definedName name="Tol">[3]Macro!$B$32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K46" i="7" l="1"/>
  <c r="AJ46" i="7"/>
  <c r="AI46" i="7"/>
  <c r="AH46" i="7"/>
  <c r="AG46" i="7"/>
  <c r="AF46" i="7"/>
  <c r="AE46" i="7"/>
  <c r="AD46" i="7"/>
  <c r="AC46" i="7"/>
  <c r="AB46" i="7"/>
  <c r="AA46" i="7"/>
  <c r="Z46" i="7"/>
  <c r="Y46" i="7"/>
  <c r="X46" i="7"/>
  <c r="W46" i="7"/>
  <c r="V46" i="7"/>
  <c r="U46" i="7"/>
  <c r="T46" i="7"/>
  <c r="S46" i="7"/>
  <c r="R46" i="7"/>
  <c r="Q46" i="7"/>
  <c r="P46" i="7"/>
  <c r="O46" i="7"/>
  <c r="N46" i="7"/>
  <c r="M46" i="7"/>
  <c r="L46" i="7"/>
  <c r="K46" i="7"/>
  <c r="J46" i="7"/>
  <c r="I46" i="7"/>
  <c r="A43" i="7"/>
  <c r="AK25" i="7"/>
  <c r="AJ25" i="7"/>
  <c r="AI25" i="7"/>
  <c r="AH25" i="7"/>
  <c r="AG25" i="7"/>
  <c r="AF25" i="7"/>
  <c r="AE25" i="7"/>
  <c r="AD25" i="7"/>
  <c r="AC25" i="7"/>
  <c r="AB25" i="7"/>
  <c r="AA25" i="7"/>
  <c r="Z25" i="7"/>
  <c r="Y25" i="7"/>
  <c r="X25" i="7"/>
  <c r="W25" i="7"/>
  <c r="V25" i="7"/>
  <c r="U25" i="7"/>
  <c r="T25" i="7"/>
  <c r="S25" i="7"/>
  <c r="R25" i="7"/>
  <c r="Q25" i="7"/>
  <c r="P25" i="7"/>
  <c r="O25" i="7"/>
  <c r="N25" i="7"/>
  <c r="M25" i="7"/>
  <c r="L25" i="7"/>
  <c r="K25" i="7"/>
  <c r="J25" i="7"/>
  <c r="I25" i="7"/>
  <c r="A22" i="7"/>
  <c r="E15" i="7"/>
  <c r="E14" i="7"/>
  <c r="E13" i="7"/>
  <c r="E11" i="7"/>
  <c r="E10" i="7"/>
  <c r="E9" i="7"/>
  <c r="E8" i="7"/>
  <c r="A3" i="7"/>
  <c r="J1" i="7"/>
  <c r="K1" i="7" l="1"/>
  <c r="J60" i="7"/>
  <c r="L1" i="7" l="1"/>
  <c r="K59" i="7"/>
  <c r="J39" i="7"/>
  <c r="K29" i="7"/>
  <c r="I36" i="7"/>
  <c r="I55" i="7"/>
  <c r="K27" i="7"/>
  <c r="J47" i="7"/>
  <c r="K13" i="7"/>
  <c r="I7" i="7"/>
  <c r="J56" i="7"/>
  <c r="J59" i="7"/>
  <c r="K14" i="7"/>
  <c r="I13" i="7"/>
  <c r="K32" i="7"/>
  <c r="K56" i="7"/>
  <c r="K8" i="7"/>
  <c r="J34" i="7"/>
  <c r="K15" i="7"/>
  <c r="I15" i="7"/>
  <c r="J14" i="7"/>
  <c r="J29" i="7"/>
  <c r="J50" i="7"/>
  <c r="I52" i="7"/>
  <c r="I31" i="7"/>
  <c r="I9" i="7"/>
  <c r="J10" i="7"/>
  <c r="I32" i="7"/>
  <c r="I53" i="7"/>
  <c r="I14" i="7"/>
  <c r="I39" i="7"/>
  <c r="J28" i="7"/>
  <c r="J55" i="7"/>
  <c r="I38" i="7"/>
  <c r="J53" i="7"/>
  <c r="J49" i="7"/>
  <c r="J7" i="7"/>
  <c r="J32" i="7"/>
  <c r="J52" i="7"/>
  <c r="I40" i="7"/>
  <c r="I54" i="7"/>
  <c r="K60" i="7"/>
  <c r="I30" i="7"/>
  <c r="J26" i="7"/>
  <c r="J57" i="7"/>
  <c r="J30" i="7"/>
  <c r="I33" i="7"/>
  <c r="K53" i="7"/>
  <c r="I49" i="7"/>
  <c r="K28" i="7"/>
  <c r="J11" i="7"/>
  <c r="J13" i="7"/>
  <c r="J61" i="7"/>
  <c r="K57" i="7"/>
  <c r="K48" i="7"/>
  <c r="I50" i="7"/>
  <c r="I47" i="7"/>
  <c r="I8" i="7"/>
  <c r="K33" i="7"/>
  <c r="K47" i="7"/>
  <c r="J9" i="7"/>
  <c r="I57" i="7"/>
  <c r="K50" i="7"/>
  <c r="K31" i="7"/>
  <c r="I28" i="7"/>
  <c r="J51" i="7"/>
  <c r="K11" i="7"/>
  <c r="J31" i="7"/>
  <c r="I51" i="7"/>
  <c r="J33" i="7"/>
  <c r="K7" i="7"/>
  <c r="J27" i="7"/>
  <c r="K9" i="7"/>
  <c r="K49" i="7"/>
  <c r="K30" i="7"/>
  <c r="J8" i="7"/>
  <c r="J35" i="7"/>
  <c r="K39" i="7"/>
  <c r="I59" i="7"/>
  <c r="K38" i="7"/>
  <c r="J38" i="7"/>
  <c r="I60" i="7"/>
  <c r="K52" i="7"/>
  <c r="I29" i="7"/>
  <c r="J36" i="7"/>
  <c r="K35" i="7"/>
  <c r="K12" i="7"/>
  <c r="I34" i="7"/>
  <c r="I27" i="7"/>
  <c r="J15" i="7"/>
  <c r="K34" i="7"/>
  <c r="J48" i="7"/>
  <c r="I11" i="7"/>
  <c r="K26" i="7"/>
  <c r="K36" i="7"/>
  <c r="I26" i="7"/>
  <c r="K55" i="7"/>
  <c r="J12" i="7"/>
  <c r="K54" i="7"/>
  <c r="I61" i="7"/>
  <c r="K40" i="7"/>
  <c r="J54" i="7"/>
  <c r="I56" i="7"/>
  <c r="I10" i="7"/>
  <c r="K51" i="7"/>
  <c r="K61" i="7"/>
  <c r="I12" i="7"/>
  <c r="I48" i="7"/>
  <c r="K10" i="7"/>
  <c r="I35" i="7"/>
  <c r="J40" i="7"/>
  <c r="I16" i="7" l="1"/>
  <c r="J16" i="7" s="1"/>
  <c r="K16" i="7" s="1"/>
  <c r="M1" i="7"/>
  <c r="L57" i="7"/>
  <c r="L59" i="7"/>
  <c r="L15" i="7"/>
  <c r="L54" i="7"/>
  <c r="L32" i="7"/>
  <c r="L35" i="7"/>
  <c r="L29" i="7"/>
  <c r="L33" i="7"/>
  <c r="L56" i="7"/>
  <c r="L31" i="7"/>
  <c r="L7" i="7"/>
  <c r="L9" i="7"/>
  <c r="L38" i="7"/>
  <c r="L47" i="7"/>
  <c r="L60" i="7"/>
  <c r="L61" i="7"/>
  <c r="L52" i="7"/>
  <c r="L30" i="7"/>
  <c r="L34" i="7"/>
  <c r="L27" i="7"/>
  <c r="L40" i="7"/>
  <c r="L49" i="7"/>
  <c r="L53" i="7"/>
  <c r="L50" i="7"/>
  <c r="L12" i="7"/>
  <c r="L51" i="7"/>
  <c r="L39" i="7"/>
  <c r="L28" i="7"/>
  <c r="L55" i="7"/>
  <c r="L26" i="7"/>
  <c r="L36" i="7"/>
  <c r="L48" i="7"/>
  <c r="L13" i="7"/>
  <c r="L10" i="7"/>
  <c r="L14" i="7"/>
  <c r="L11" i="7"/>
  <c r="L8" i="7"/>
  <c r="N1" i="7" l="1"/>
  <c r="L16" i="7"/>
  <c r="M40" i="7"/>
  <c r="M28" i="7"/>
  <c r="M57" i="7"/>
  <c r="M38" i="7"/>
  <c r="M51" i="7"/>
  <c r="M56" i="7"/>
  <c r="M59" i="7"/>
  <c r="M47" i="7"/>
  <c r="M53" i="7"/>
  <c r="M34" i="7"/>
  <c r="M35" i="7"/>
  <c r="M13" i="7"/>
  <c r="M14" i="7"/>
  <c r="M8" i="7"/>
  <c r="M15" i="7"/>
  <c r="M39" i="7"/>
  <c r="M31" i="7"/>
  <c r="M55" i="7"/>
  <c r="M60" i="7"/>
  <c r="M27" i="7"/>
  <c r="M49" i="7"/>
  <c r="M12" i="7"/>
  <c r="M50" i="7"/>
  <c r="M29" i="7"/>
  <c r="M7" i="7"/>
  <c r="M11" i="7"/>
  <c r="M9" i="7"/>
  <c r="M33" i="7"/>
  <c r="M52" i="7"/>
  <c r="M30" i="7"/>
  <c r="M26" i="7"/>
  <c r="M36" i="7"/>
  <c r="M61" i="7"/>
  <c r="M10" i="7"/>
  <c r="M48" i="7"/>
  <c r="M54" i="7"/>
  <c r="M32" i="7"/>
  <c r="M16" i="7" l="1"/>
  <c r="O1" i="7"/>
  <c r="N34" i="7"/>
  <c r="N38" i="7"/>
  <c r="N15" i="7"/>
  <c r="N54" i="7"/>
  <c r="N51" i="7"/>
  <c r="N7" i="7"/>
  <c r="N57" i="7"/>
  <c r="N48" i="7"/>
  <c r="N29" i="7"/>
  <c r="N11" i="7"/>
  <c r="N9" i="7"/>
  <c r="N27" i="7"/>
  <c r="N47" i="7"/>
  <c r="N33" i="7"/>
  <c r="N26" i="7"/>
  <c r="N40" i="7"/>
  <c r="N52" i="7"/>
  <c r="N28" i="7"/>
  <c r="N61" i="7"/>
  <c r="N8" i="7"/>
  <c r="N30" i="7"/>
  <c r="N13" i="7"/>
  <c r="N60" i="7"/>
  <c r="N56" i="7"/>
  <c r="N53" i="7"/>
  <c r="N49" i="7"/>
  <c r="N35" i="7"/>
  <c r="N10" i="7"/>
  <c r="N50" i="7"/>
  <c r="N39" i="7"/>
  <c r="N55" i="7"/>
  <c r="N12" i="7"/>
  <c r="N36" i="7"/>
  <c r="N31" i="7"/>
  <c r="N59" i="7"/>
  <c r="N32" i="7"/>
  <c r="N14" i="7"/>
  <c r="P1" i="7" l="1"/>
  <c r="N16" i="7"/>
  <c r="O49" i="7"/>
  <c r="O32" i="7"/>
  <c r="O50" i="7"/>
  <c r="O61" i="7"/>
  <c r="O57" i="7"/>
  <c r="O12" i="7"/>
  <c r="O7" i="7"/>
  <c r="O36" i="7"/>
  <c r="O8" i="7"/>
  <c r="O39" i="7"/>
  <c r="O38" i="7"/>
  <c r="O14" i="7"/>
  <c r="O33" i="7"/>
  <c r="O28" i="7"/>
  <c r="O10" i="7"/>
  <c r="O29" i="7"/>
  <c r="O55" i="7"/>
  <c r="O53" i="7"/>
  <c r="O54" i="7"/>
  <c r="O48" i="7"/>
  <c r="O26" i="7"/>
  <c r="O47" i="7"/>
  <c r="O15" i="7"/>
  <c r="O52" i="7"/>
  <c r="O9" i="7"/>
  <c r="O34" i="7"/>
  <c r="O51" i="7"/>
  <c r="O30" i="7"/>
  <c r="O40" i="7"/>
  <c r="O60" i="7"/>
  <c r="O11" i="7"/>
  <c r="O31" i="7"/>
  <c r="O59" i="7"/>
  <c r="O27" i="7"/>
  <c r="O13" i="7"/>
  <c r="O56" i="7"/>
  <c r="O35" i="7"/>
  <c r="Q1" i="7" l="1"/>
  <c r="O16" i="7"/>
  <c r="P33" i="7"/>
  <c r="P32" i="7"/>
  <c r="P31" i="7"/>
  <c r="P48" i="7"/>
  <c r="P29" i="7"/>
  <c r="P14" i="7"/>
  <c r="P12" i="7"/>
  <c r="P61" i="7"/>
  <c r="P56" i="7"/>
  <c r="P28" i="7"/>
  <c r="P50" i="7"/>
  <c r="P51" i="7"/>
  <c r="P59" i="7"/>
  <c r="P7" i="7"/>
  <c r="P38" i="7"/>
  <c r="P57" i="7"/>
  <c r="P53" i="7"/>
  <c r="P55" i="7"/>
  <c r="P49" i="7"/>
  <c r="P10" i="7"/>
  <c r="P30" i="7"/>
  <c r="P15" i="7"/>
  <c r="P52" i="7"/>
  <c r="P39" i="7"/>
  <c r="P34" i="7"/>
  <c r="P54" i="7"/>
  <c r="P36" i="7"/>
  <c r="P27" i="7"/>
  <c r="P35" i="7"/>
  <c r="P8" i="7"/>
  <c r="P47" i="7"/>
  <c r="P60" i="7"/>
  <c r="P26" i="7"/>
  <c r="P11" i="7"/>
  <c r="P40" i="7"/>
  <c r="P9" i="7"/>
  <c r="P13" i="7"/>
  <c r="P16" i="7" l="1"/>
  <c r="R1" i="7"/>
  <c r="Q31" i="7"/>
  <c r="Q35" i="7"/>
  <c r="Q61" i="7"/>
  <c r="Q10" i="7"/>
  <c r="Q36" i="7"/>
  <c r="Q14" i="7"/>
  <c r="Q39" i="7"/>
  <c r="Q9" i="7"/>
  <c r="Q60" i="7"/>
  <c r="Q52" i="7"/>
  <c r="Q34" i="7"/>
  <c r="Q54" i="7"/>
  <c r="Q30" i="7"/>
  <c r="Q28" i="7"/>
  <c r="Q40" i="7"/>
  <c r="Q32" i="7"/>
  <c r="Q11" i="7"/>
  <c r="Q50" i="7"/>
  <c r="Q51" i="7"/>
  <c r="Q38" i="7"/>
  <c r="Q12" i="7"/>
  <c r="Q59" i="7"/>
  <c r="Q27" i="7"/>
  <c r="Q53" i="7"/>
  <c r="Q15" i="7"/>
  <c r="Q33" i="7"/>
  <c r="Q49" i="7"/>
  <c r="Q55" i="7"/>
  <c r="Q48" i="7"/>
  <c r="Q57" i="7"/>
  <c r="Q8" i="7"/>
  <c r="Q13" i="7"/>
  <c r="Q7" i="7"/>
  <c r="Q56" i="7"/>
  <c r="Q26" i="7"/>
  <c r="Q29" i="7"/>
  <c r="Q47" i="7"/>
  <c r="S1" i="7" l="1"/>
  <c r="Q16" i="7"/>
  <c r="R33" i="7"/>
  <c r="R54" i="7"/>
  <c r="R15" i="7"/>
  <c r="R7" i="7"/>
  <c r="R10" i="7"/>
  <c r="R57" i="7"/>
  <c r="R55" i="7"/>
  <c r="R31" i="7"/>
  <c r="R9" i="7"/>
  <c r="R47" i="7"/>
  <c r="R49" i="7"/>
  <c r="R38" i="7"/>
  <c r="R14" i="7"/>
  <c r="R35" i="7"/>
  <c r="R11" i="7"/>
  <c r="R56" i="7"/>
  <c r="R32" i="7"/>
  <c r="R27" i="7"/>
  <c r="R40" i="7"/>
  <c r="R51" i="7"/>
  <c r="R36" i="7"/>
  <c r="R53" i="7"/>
  <c r="R61" i="7"/>
  <c r="R29" i="7"/>
  <c r="R12" i="7"/>
  <c r="R34" i="7"/>
  <c r="R13" i="7"/>
  <c r="R28" i="7"/>
  <c r="R48" i="7"/>
  <c r="R39" i="7"/>
  <c r="R26" i="7"/>
  <c r="R60" i="7"/>
  <c r="R59" i="7"/>
  <c r="R30" i="7"/>
  <c r="R52" i="7"/>
  <c r="R50" i="7"/>
  <c r="R8" i="7"/>
  <c r="T1" i="7" l="1"/>
  <c r="R16" i="7"/>
  <c r="S28" i="7"/>
  <c r="S51" i="7"/>
  <c r="S26" i="7"/>
  <c r="S40" i="7"/>
  <c r="S61" i="7"/>
  <c r="S50" i="7"/>
  <c r="S47" i="7"/>
  <c r="S33" i="7"/>
  <c r="S35" i="7"/>
  <c r="S49" i="7"/>
  <c r="S38" i="7"/>
  <c r="S54" i="7"/>
  <c r="S32" i="7"/>
  <c r="S36" i="7"/>
  <c r="S29" i="7"/>
  <c r="S9" i="7"/>
  <c r="S7" i="7"/>
  <c r="S39" i="7"/>
  <c r="S12" i="7"/>
  <c r="S31" i="7"/>
  <c r="S53" i="7"/>
  <c r="S60" i="7"/>
  <c r="S34" i="7"/>
  <c r="S59" i="7"/>
  <c r="S55" i="7"/>
  <c r="S52" i="7"/>
  <c r="S10" i="7"/>
  <c r="S30" i="7"/>
  <c r="S48" i="7"/>
  <c r="S11" i="7"/>
  <c r="S27" i="7"/>
  <c r="S15" i="7"/>
  <c r="S56" i="7"/>
  <c r="S14" i="7"/>
  <c r="S57" i="7"/>
  <c r="S13" i="7"/>
  <c r="S8" i="7"/>
  <c r="U1" i="7" l="1"/>
  <c r="S16" i="7"/>
  <c r="T7" i="7"/>
  <c r="T30" i="7"/>
  <c r="T55" i="7"/>
  <c r="T40" i="7"/>
  <c r="T38" i="7"/>
  <c r="T12" i="7"/>
  <c r="T35" i="7"/>
  <c r="T51" i="7"/>
  <c r="T15" i="7"/>
  <c r="T49" i="7"/>
  <c r="T54" i="7"/>
  <c r="T47" i="7"/>
  <c r="T32" i="7"/>
  <c r="T29" i="7"/>
  <c r="T10" i="7"/>
  <c r="T9" i="7"/>
  <c r="T61" i="7"/>
  <c r="T39" i="7"/>
  <c r="T60" i="7"/>
  <c r="T34" i="7"/>
  <c r="T31" i="7"/>
  <c r="T28" i="7"/>
  <c r="T59" i="7"/>
  <c r="T52" i="7"/>
  <c r="T50" i="7"/>
  <c r="T56" i="7"/>
  <c r="T27" i="7"/>
  <c r="T48" i="7"/>
  <c r="T11" i="7"/>
  <c r="T57" i="7"/>
  <c r="T26" i="7"/>
  <c r="T33" i="7"/>
  <c r="T13" i="7"/>
  <c r="T36" i="7"/>
  <c r="T14" i="7"/>
  <c r="T8" i="7"/>
  <c r="T53" i="7"/>
  <c r="T16" i="7" l="1"/>
  <c r="V1" i="7"/>
  <c r="U57" i="7"/>
  <c r="U48" i="7"/>
  <c r="U15" i="7"/>
  <c r="U31" i="7"/>
  <c r="U9" i="7"/>
  <c r="U53" i="7"/>
  <c r="U61" i="7"/>
  <c r="U49" i="7"/>
  <c r="U38" i="7"/>
  <c r="U51" i="7"/>
  <c r="U47" i="7"/>
  <c r="U40" i="7"/>
  <c r="U8" i="7"/>
  <c r="U32" i="7"/>
  <c r="U33" i="7"/>
  <c r="U54" i="7"/>
  <c r="U10" i="7"/>
  <c r="U59" i="7"/>
  <c r="U35" i="7"/>
  <c r="U29" i="7"/>
  <c r="U39" i="7"/>
  <c r="U60" i="7"/>
  <c r="U13" i="7"/>
  <c r="U12" i="7"/>
  <c r="U56" i="7"/>
  <c r="U55" i="7"/>
  <c r="U34" i="7"/>
  <c r="U28" i="7"/>
  <c r="U52" i="7"/>
  <c r="U50" i="7"/>
  <c r="U30" i="7"/>
  <c r="U27" i="7"/>
  <c r="U7" i="7"/>
  <c r="U11" i="7"/>
  <c r="U14" i="7"/>
  <c r="U36" i="7"/>
  <c r="U26" i="7"/>
  <c r="W1" i="7" l="1"/>
  <c r="U16" i="7"/>
  <c r="V52" i="7"/>
  <c r="V12" i="7"/>
  <c r="V35" i="7"/>
  <c r="V40" i="7"/>
  <c r="V29" i="7"/>
  <c r="V7" i="7"/>
  <c r="V15" i="7"/>
  <c r="V53" i="7"/>
  <c r="V10" i="7"/>
  <c r="V54" i="7"/>
  <c r="V47" i="7"/>
  <c r="V55" i="7"/>
  <c r="V36" i="7"/>
  <c r="V56" i="7"/>
  <c r="V61" i="7"/>
  <c r="V48" i="7"/>
  <c r="V51" i="7"/>
  <c r="V60" i="7"/>
  <c r="V27" i="7"/>
  <c r="V26" i="7"/>
  <c r="V38" i="7"/>
  <c r="V49" i="7"/>
  <c r="V32" i="7"/>
  <c r="V28" i="7"/>
  <c r="V50" i="7"/>
  <c r="V11" i="7"/>
  <c r="V34" i="7"/>
  <c r="V39" i="7"/>
  <c r="V33" i="7"/>
  <c r="V59" i="7"/>
  <c r="V30" i="7"/>
  <c r="V14" i="7"/>
  <c r="V31" i="7"/>
  <c r="V57" i="7"/>
  <c r="V13" i="7"/>
  <c r="V9" i="7"/>
  <c r="V8" i="7"/>
  <c r="X1" i="7" l="1"/>
  <c r="V16" i="7"/>
  <c r="W57" i="7"/>
  <c r="W47" i="7"/>
  <c r="W61" i="7"/>
  <c r="W39" i="7"/>
  <c r="W29" i="7"/>
  <c r="W38" i="7"/>
  <c r="W12" i="7"/>
  <c r="W51" i="7"/>
  <c r="W53" i="7"/>
  <c r="W40" i="7"/>
  <c r="W54" i="7"/>
  <c r="W34" i="7"/>
  <c r="W59" i="7"/>
  <c r="W35" i="7"/>
  <c r="W14" i="7"/>
  <c r="W15" i="7"/>
  <c r="W32" i="7"/>
  <c r="W31" i="7"/>
  <c r="W49" i="7"/>
  <c r="W28" i="7"/>
  <c r="W55" i="7"/>
  <c r="W13" i="7"/>
  <c r="W52" i="7"/>
  <c r="W9" i="7"/>
  <c r="W50" i="7"/>
  <c r="W30" i="7"/>
  <c r="W33" i="7"/>
  <c r="W48" i="7"/>
  <c r="W7" i="7"/>
  <c r="W27" i="7"/>
  <c r="W26" i="7"/>
  <c r="W60" i="7"/>
  <c r="W36" i="7"/>
  <c r="W10" i="7"/>
  <c r="W8" i="7"/>
  <c r="W11" i="7"/>
  <c r="W56" i="7"/>
  <c r="W16" i="7" l="1"/>
  <c r="Y1" i="7"/>
  <c r="X35" i="7"/>
  <c r="X51" i="7"/>
  <c r="X54" i="7"/>
  <c r="X47" i="7"/>
  <c r="X49" i="7"/>
  <c r="X36" i="7"/>
  <c r="X52" i="7"/>
  <c r="X53" i="7"/>
  <c r="X27" i="7"/>
  <c r="X26" i="7"/>
  <c r="X9" i="7"/>
  <c r="X56" i="7"/>
  <c r="X40" i="7"/>
  <c r="X34" i="7"/>
  <c r="X57" i="7"/>
  <c r="X33" i="7"/>
  <c r="X39" i="7"/>
  <c r="X10" i="7"/>
  <c r="X31" i="7"/>
  <c r="X38" i="7"/>
  <c r="X32" i="7"/>
  <c r="X30" i="7"/>
  <c r="X60" i="7"/>
  <c r="X29" i="7"/>
  <c r="X12" i="7"/>
  <c r="X50" i="7"/>
  <c r="X59" i="7"/>
  <c r="X28" i="7"/>
  <c r="X7" i="7"/>
  <c r="X14" i="7"/>
  <c r="X55" i="7"/>
  <c r="X11" i="7"/>
  <c r="X61" i="7"/>
  <c r="X48" i="7"/>
  <c r="X13" i="7"/>
  <c r="X15" i="7"/>
  <c r="X8" i="7"/>
  <c r="Z1" i="7" l="1"/>
  <c r="X16" i="7"/>
  <c r="Y47" i="7"/>
  <c r="Y56" i="7"/>
  <c r="Y33" i="7"/>
  <c r="Y38" i="7"/>
  <c r="Y29" i="7"/>
  <c r="Y28" i="7"/>
  <c r="Y50" i="7"/>
  <c r="Y36" i="7"/>
  <c r="Y27" i="7"/>
  <c r="Y11" i="7"/>
  <c r="Y9" i="7"/>
  <c r="Y61" i="7"/>
  <c r="Y15" i="7"/>
  <c r="Y35" i="7"/>
  <c r="Y40" i="7"/>
  <c r="Y32" i="7"/>
  <c r="Y12" i="7"/>
  <c r="Y10" i="7"/>
  <c r="Y8" i="7"/>
  <c r="Y53" i="7"/>
  <c r="Y34" i="7"/>
  <c r="Y51" i="7"/>
  <c r="Y57" i="7"/>
  <c r="Y52" i="7"/>
  <c r="Y30" i="7"/>
  <c r="Y14" i="7"/>
  <c r="Y39" i="7"/>
  <c r="Y49" i="7"/>
  <c r="Y54" i="7"/>
  <c r="Y59" i="7"/>
  <c r="Y31" i="7"/>
  <c r="Y7" i="7"/>
  <c r="Y55" i="7"/>
  <c r="Y48" i="7"/>
  <c r="Y26" i="7"/>
  <c r="Y60" i="7"/>
  <c r="Y13" i="7"/>
  <c r="Y16" i="7" l="1"/>
  <c r="AA1" i="7"/>
  <c r="Z31" i="7"/>
  <c r="Z53" i="7"/>
  <c r="Z39" i="7"/>
  <c r="Z7" i="7"/>
  <c r="Z35" i="7"/>
  <c r="Z40" i="7"/>
  <c r="Z55" i="7"/>
  <c r="Z47" i="7"/>
  <c r="Z34" i="7"/>
  <c r="Z27" i="7"/>
  <c r="Z29" i="7"/>
  <c r="Z8" i="7"/>
  <c r="Z57" i="7"/>
  <c r="Z26" i="7"/>
  <c r="Z11" i="7"/>
  <c r="Z28" i="7"/>
  <c r="Z52" i="7"/>
  <c r="Z49" i="7"/>
  <c r="Z59" i="7"/>
  <c r="Z14" i="7"/>
  <c r="Z15" i="7"/>
  <c r="Z12" i="7"/>
  <c r="Z9" i="7"/>
  <c r="Z10" i="7"/>
  <c r="Z38" i="7"/>
  <c r="Z48" i="7"/>
  <c r="Z30" i="7"/>
  <c r="Z61" i="7"/>
  <c r="Z54" i="7"/>
  <c r="Z33" i="7"/>
  <c r="Z32" i="7"/>
  <c r="Z51" i="7"/>
  <c r="Z36" i="7"/>
  <c r="Z60" i="7"/>
  <c r="Z13" i="7"/>
  <c r="Z50" i="7"/>
  <c r="Z56" i="7"/>
  <c r="AB1" i="7" l="1"/>
  <c r="Z16" i="7"/>
  <c r="AA36" i="7"/>
  <c r="AA26" i="7"/>
  <c r="AA49" i="7"/>
  <c r="AA29" i="7"/>
  <c r="AA7" i="7"/>
  <c r="AA61" i="7"/>
  <c r="AA51" i="7"/>
  <c r="AA56" i="7"/>
  <c r="AA33" i="7"/>
  <c r="AA10" i="7"/>
  <c r="AA54" i="7"/>
  <c r="AA31" i="7"/>
  <c r="AA53" i="7"/>
  <c r="AA55" i="7"/>
  <c r="AA14" i="7"/>
  <c r="AA47" i="7"/>
  <c r="AA40" i="7"/>
  <c r="AA34" i="7"/>
  <c r="AA27" i="7"/>
  <c r="AA57" i="7"/>
  <c r="AA11" i="7"/>
  <c r="AA35" i="7"/>
  <c r="AA8" i="7"/>
  <c r="AA12" i="7"/>
  <c r="AA28" i="7"/>
  <c r="AA9" i="7"/>
  <c r="AA59" i="7"/>
  <c r="AA52" i="7"/>
  <c r="AA38" i="7"/>
  <c r="AA48" i="7"/>
  <c r="AA30" i="7"/>
  <c r="AA32" i="7"/>
  <c r="AA60" i="7"/>
  <c r="AA13" i="7"/>
  <c r="AA50" i="7"/>
  <c r="AA39" i="7"/>
  <c r="AA15" i="7"/>
  <c r="AA16" i="7" l="1"/>
  <c r="AC1" i="7"/>
  <c r="AB31" i="7"/>
  <c r="AB50" i="7"/>
  <c r="AB28" i="7"/>
  <c r="AB14" i="7"/>
  <c r="AB61" i="7"/>
  <c r="AB51" i="7"/>
  <c r="AB56" i="7"/>
  <c r="AB33" i="7"/>
  <c r="AB10" i="7"/>
  <c r="AB15" i="7"/>
  <c r="AB29" i="7"/>
  <c r="AB27" i="7"/>
  <c r="AB53" i="7"/>
  <c r="AB55" i="7"/>
  <c r="AB34" i="7"/>
  <c r="AB57" i="7"/>
  <c r="AB26" i="7"/>
  <c r="AB35" i="7"/>
  <c r="AB12" i="7"/>
  <c r="AB49" i="7"/>
  <c r="AB9" i="7"/>
  <c r="AB59" i="7"/>
  <c r="AB8" i="7"/>
  <c r="AB52" i="7"/>
  <c r="AB38" i="7"/>
  <c r="AB48" i="7"/>
  <c r="AB39" i="7"/>
  <c r="AB54" i="7"/>
  <c r="AB40" i="7"/>
  <c r="AB32" i="7"/>
  <c r="AB36" i="7"/>
  <c r="AB60" i="7"/>
  <c r="AB13" i="7"/>
  <c r="AB47" i="7"/>
  <c r="AB7" i="7"/>
  <c r="AB30" i="7"/>
  <c r="AB11" i="7"/>
  <c r="AD1" i="7" l="1"/>
  <c r="AB16" i="7"/>
  <c r="AC26" i="7"/>
  <c r="AC57" i="7"/>
  <c r="AC11" i="7"/>
  <c r="AC34" i="7"/>
  <c r="AC33" i="7"/>
  <c r="AC7" i="7"/>
  <c r="AC39" i="7"/>
  <c r="AC49" i="7"/>
  <c r="AC35" i="7"/>
  <c r="AC59" i="7"/>
  <c r="AC36" i="7"/>
  <c r="AC15" i="7"/>
  <c r="AC27" i="7"/>
  <c r="AC56" i="7"/>
  <c r="AC28" i="7"/>
  <c r="AC9" i="7"/>
  <c r="AC10" i="7"/>
  <c r="AC30" i="7"/>
  <c r="AC54" i="7"/>
  <c r="AC12" i="7"/>
  <c r="AC31" i="7"/>
  <c r="AC32" i="7"/>
  <c r="AC60" i="7"/>
  <c r="AC53" i="7"/>
  <c r="AC61" i="7"/>
  <c r="AC47" i="7"/>
  <c r="AC55" i="7"/>
  <c r="AC29" i="7"/>
  <c r="AC14" i="7"/>
  <c r="AC38" i="7"/>
  <c r="AC51" i="7"/>
  <c r="AC13" i="7"/>
  <c r="AC52" i="7"/>
  <c r="AC48" i="7"/>
  <c r="AC50" i="7"/>
  <c r="AC40" i="7"/>
  <c r="AC8" i="7"/>
  <c r="AE1" i="7" l="1"/>
  <c r="AC16" i="7"/>
  <c r="AD61" i="7"/>
  <c r="AD29" i="7"/>
  <c r="AD52" i="7"/>
  <c r="AD49" i="7"/>
  <c r="AD26" i="7"/>
  <c r="AD53" i="7"/>
  <c r="AD32" i="7"/>
  <c r="AD7" i="7"/>
  <c r="AD55" i="7"/>
  <c r="AD56" i="7"/>
  <c r="AD11" i="7"/>
  <c r="AD10" i="7"/>
  <c r="AD27" i="7"/>
  <c r="AD57" i="7"/>
  <c r="AD12" i="7"/>
  <c r="AD9" i="7"/>
  <c r="AD33" i="7"/>
  <c r="AD30" i="7"/>
  <c r="AD15" i="7"/>
  <c r="AD36" i="7"/>
  <c r="AD60" i="7"/>
  <c r="AD39" i="7"/>
  <c r="AD34" i="7"/>
  <c r="AD48" i="7"/>
  <c r="AD40" i="7"/>
  <c r="AD54" i="7"/>
  <c r="AD59" i="7"/>
  <c r="AD50" i="7"/>
  <c r="AD14" i="7"/>
  <c r="AD31" i="7"/>
  <c r="AD28" i="7"/>
  <c r="AD47" i="7"/>
  <c r="AD13" i="7"/>
  <c r="AD38" i="7"/>
  <c r="AD51" i="7"/>
  <c r="AD35" i="7"/>
  <c r="AD8" i="7"/>
  <c r="AD16" i="7" l="1"/>
  <c r="AF1" i="7"/>
  <c r="AE31" i="7"/>
  <c r="AE29" i="7"/>
  <c r="AE56" i="7"/>
  <c r="AE61" i="7"/>
  <c r="AE26" i="7"/>
  <c r="AE13" i="7"/>
  <c r="AE55" i="7"/>
  <c r="AE57" i="7"/>
  <c r="AE27" i="7"/>
  <c r="AE9" i="7"/>
  <c r="AE10" i="7"/>
  <c r="AE7" i="7"/>
  <c r="AE59" i="7"/>
  <c r="AE50" i="7"/>
  <c r="AE49" i="7"/>
  <c r="AE34" i="7"/>
  <c r="AE40" i="7"/>
  <c r="AE47" i="7"/>
  <c r="AE36" i="7"/>
  <c r="AE60" i="7"/>
  <c r="AE39" i="7"/>
  <c r="AE28" i="7"/>
  <c r="AE54" i="7"/>
  <c r="AE30" i="7"/>
  <c r="AE15" i="7"/>
  <c r="AE51" i="7"/>
  <c r="AE48" i="7"/>
  <c r="AE33" i="7"/>
  <c r="AE14" i="7"/>
  <c r="AE12" i="7"/>
  <c r="AE38" i="7"/>
  <c r="AE53" i="7"/>
  <c r="AE35" i="7"/>
  <c r="AE52" i="7"/>
  <c r="AE32" i="7"/>
  <c r="AE11" i="7"/>
  <c r="AE8" i="7"/>
  <c r="AG1" i="7" l="1"/>
  <c r="AE16" i="7"/>
  <c r="AF61" i="7"/>
  <c r="AF12" i="7"/>
  <c r="AF27" i="7"/>
  <c r="AF49" i="7"/>
  <c r="AF55" i="7"/>
  <c r="AF34" i="7"/>
  <c r="AF30" i="7"/>
  <c r="AF50" i="7"/>
  <c r="AF57" i="7"/>
  <c r="AF9" i="7"/>
  <c r="AF33" i="7"/>
  <c r="AF7" i="7"/>
  <c r="AF15" i="7"/>
  <c r="AF54" i="7"/>
  <c r="AF60" i="7"/>
  <c r="AF28" i="7"/>
  <c r="AF59" i="7"/>
  <c r="AF10" i="7"/>
  <c r="AF47" i="7"/>
  <c r="AF14" i="7"/>
  <c r="AF29" i="7"/>
  <c r="AF56" i="7"/>
  <c r="AF31" i="7"/>
  <c r="AF48" i="7"/>
  <c r="AF40" i="7"/>
  <c r="AF53" i="7"/>
  <c r="AF36" i="7"/>
  <c r="AF38" i="7"/>
  <c r="AF32" i="7"/>
  <c r="AF35" i="7"/>
  <c r="AF11" i="7"/>
  <c r="AF39" i="7"/>
  <c r="AF13" i="7"/>
  <c r="AF52" i="7"/>
  <c r="AF51" i="7"/>
  <c r="AF26" i="7"/>
  <c r="AF8" i="7"/>
  <c r="AF16" i="7" l="1"/>
  <c r="AH1" i="7"/>
  <c r="AG59" i="7"/>
  <c r="AG49" i="7"/>
  <c r="AG52" i="7"/>
  <c r="AG56" i="7"/>
  <c r="AG11" i="7"/>
  <c r="AG50" i="7"/>
  <c r="AG15" i="7"/>
  <c r="AG55" i="7"/>
  <c r="AG57" i="7"/>
  <c r="AG54" i="7"/>
  <c r="AG30" i="7"/>
  <c r="AG36" i="7"/>
  <c r="AG8" i="7"/>
  <c r="AG33" i="7"/>
  <c r="AG39" i="7"/>
  <c r="AG60" i="7"/>
  <c r="AG48" i="7"/>
  <c r="AG51" i="7"/>
  <c r="AG10" i="7"/>
  <c r="AG32" i="7"/>
  <c r="AG13" i="7"/>
  <c r="AG61" i="7"/>
  <c r="AG34" i="7"/>
  <c r="AG26" i="7"/>
  <c r="AG28" i="7"/>
  <c r="AG9" i="7"/>
  <c r="AG7" i="7"/>
  <c r="AG14" i="7"/>
  <c r="AG27" i="7"/>
  <c r="AG31" i="7"/>
  <c r="AG40" i="7"/>
  <c r="AG53" i="7"/>
  <c r="AG12" i="7"/>
  <c r="AG29" i="7"/>
  <c r="AG38" i="7"/>
  <c r="AG47" i="7"/>
  <c r="AG35" i="7"/>
  <c r="AI1" i="7" l="1"/>
  <c r="AG16" i="7"/>
  <c r="AH50" i="7"/>
  <c r="AH34" i="7"/>
  <c r="AH27" i="7"/>
  <c r="AH26" i="7"/>
  <c r="AH31" i="7"/>
  <c r="AH55" i="7"/>
  <c r="AH61" i="7"/>
  <c r="AH8" i="7"/>
  <c r="AH40" i="7"/>
  <c r="AH48" i="7"/>
  <c r="AH56" i="7"/>
  <c r="AH54" i="7"/>
  <c r="AH47" i="7"/>
  <c r="AH29" i="7"/>
  <c r="AH12" i="7"/>
  <c r="AH51" i="7"/>
  <c r="AH11" i="7"/>
  <c r="AH36" i="7"/>
  <c r="AH52" i="7"/>
  <c r="AH10" i="7"/>
  <c r="AH57" i="7"/>
  <c r="AH32" i="7"/>
  <c r="AH13" i="7"/>
  <c r="AH59" i="7"/>
  <c r="AH60" i="7"/>
  <c r="AH53" i="7"/>
  <c r="AH33" i="7"/>
  <c r="AH35" i="7"/>
  <c r="AH49" i="7"/>
  <c r="AH9" i="7"/>
  <c r="AH7" i="7"/>
  <c r="AH30" i="7"/>
  <c r="AH39" i="7"/>
  <c r="AH38" i="7"/>
  <c r="AH28" i="7"/>
  <c r="AH15" i="7"/>
  <c r="AH14" i="7"/>
  <c r="AH16" i="7" l="1"/>
  <c r="AJ1" i="7"/>
  <c r="AI60" i="7"/>
  <c r="AI49" i="7"/>
  <c r="AI51" i="7"/>
  <c r="AI30" i="7"/>
  <c r="AI7" i="7"/>
  <c r="AI34" i="7"/>
  <c r="AI28" i="7"/>
  <c r="AI53" i="7"/>
  <c r="AI38" i="7"/>
  <c r="AI10" i="7"/>
  <c r="AI39" i="7"/>
  <c r="AI14" i="7"/>
  <c r="AI47" i="7"/>
  <c r="AI26" i="7"/>
  <c r="AI31" i="7"/>
  <c r="AI9" i="7"/>
  <c r="AI40" i="7"/>
  <c r="AI61" i="7"/>
  <c r="AI13" i="7"/>
  <c r="AI36" i="7"/>
  <c r="AI27" i="7"/>
  <c r="AI54" i="7"/>
  <c r="AI48" i="7"/>
  <c r="AI11" i="7"/>
  <c r="AI57" i="7"/>
  <c r="AI8" i="7"/>
  <c r="AI12" i="7"/>
  <c r="AI52" i="7"/>
  <c r="AI56" i="7"/>
  <c r="AI32" i="7"/>
  <c r="AI15" i="7"/>
  <c r="AI50" i="7"/>
  <c r="AI59" i="7"/>
  <c r="AI29" i="7"/>
  <c r="AI35" i="7"/>
  <c r="AI55" i="7"/>
  <c r="AI33" i="7"/>
  <c r="AK1" i="7" l="1"/>
  <c r="AI16" i="7"/>
  <c r="AJ40" i="7"/>
  <c r="AJ50" i="7"/>
  <c r="AJ48" i="7"/>
  <c r="AJ36" i="7"/>
  <c r="AJ38" i="7"/>
  <c r="AJ59" i="7"/>
  <c r="AJ39" i="7"/>
  <c r="AJ35" i="7"/>
  <c r="AJ29" i="7"/>
  <c r="AJ32" i="7"/>
  <c r="AJ54" i="7"/>
  <c r="AJ9" i="7"/>
  <c r="AJ10" i="7"/>
  <c r="AJ12" i="7"/>
  <c r="AJ15" i="7"/>
  <c r="AJ26" i="7"/>
  <c r="AJ28" i="7"/>
  <c r="AJ61" i="7"/>
  <c r="AJ51" i="7"/>
  <c r="AJ47" i="7"/>
  <c r="AJ33" i="7"/>
  <c r="AJ53" i="7"/>
  <c r="AJ34" i="7"/>
  <c r="AJ30" i="7"/>
  <c r="AJ49" i="7"/>
  <c r="AJ55" i="7"/>
  <c r="AJ56" i="7"/>
  <c r="AJ57" i="7"/>
  <c r="AJ52" i="7"/>
  <c r="AJ27" i="7"/>
  <c r="AJ8" i="7"/>
  <c r="AJ11" i="7"/>
  <c r="AJ7" i="7"/>
  <c r="AJ31" i="7"/>
  <c r="AJ60" i="7"/>
  <c r="AJ13" i="7"/>
  <c r="AJ14" i="7"/>
  <c r="AJ16" i="7" l="1"/>
  <c r="AK39" i="7"/>
  <c r="AK34" i="7"/>
  <c r="AK49" i="7"/>
  <c r="AK26" i="7"/>
  <c r="AK36" i="7"/>
  <c r="AK61" i="7"/>
  <c r="AK54" i="7"/>
  <c r="AK38" i="7"/>
  <c r="AK11" i="7"/>
  <c r="AK7" i="7"/>
  <c r="AK14" i="7"/>
  <c r="AK60" i="7"/>
  <c r="AK59" i="7"/>
  <c r="AK48" i="7"/>
  <c r="AK28" i="7"/>
  <c r="AK30" i="7"/>
  <c r="AK10" i="7"/>
  <c r="AK51" i="7"/>
  <c r="AK9" i="7"/>
  <c r="AK35" i="7"/>
  <c r="AK50" i="7"/>
  <c r="AK12" i="7"/>
  <c r="AK57" i="7"/>
  <c r="AK27" i="7"/>
  <c r="AK56" i="7"/>
  <c r="AK55" i="7"/>
  <c r="AK32" i="7"/>
  <c r="AK8" i="7"/>
  <c r="AK52" i="7"/>
  <c r="AK47" i="7"/>
  <c r="AK33" i="7"/>
  <c r="AK13" i="7"/>
  <c r="AK31" i="7"/>
  <c r="AK40" i="7"/>
  <c r="AK29" i="7"/>
  <c r="AK53" i="7"/>
  <c r="AK15" i="7"/>
  <c r="AK16" i="7" l="1"/>
</calcChain>
</file>

<file path=xl/sharedStrings.xml><?xml version="1.0" encoding="utf-8"?>
<sst xmlns="http://schemas.openxmlformats.org/spreadsheetml/2006/main" count="10245" uniqueCount="170">
  <si>
    <t xml:space="preserve"> </t>
  </si>
  <si>
    <t>Notice</t>
  </si>
  <si>
    <t xml:space="preserve">Ernst &amp; Young ("EY") was engaged on the instructions of Tasmanian Networks Pty Ltd (“TasNetworks” or “Client”) to provide market modelling in relation to the proposed Marinus Link interconnector (“Project”), in accordance with the contract dated 14 June 2018.
</t>
  </si>
  <si>
    <t xml:space="preserve">The results of Ernst &amp; Young’s work, including the assumptions and qualifications made in preparing the workbook dated 22 June 2021 (“Workbook”), are set out in Ernst &amp; Young's report dated 22 June 2021 ("Report"). The Workbook and Report should be read in their entirety including this notice, the applicable scope of the work and any limitations. A reference to the Workbook includes any part of the Workbook. No further work has been undertaken by Ernst &amp; Young since the date of the Workbook to update it.
</t>
  </si>
  <si>
    <t xml:space="preserve">EY has prepared the Workbook under the directions of the Client. EY has not been engaged to act, and has not acted, as advisor to any other party. Accordingly, EY makes no representations as to the appropriateness, accuracy or completeness of the Workbook for any other party's purposes.
</t>
  </si>
  <si>
    <t xml:space="preserve">No reliance may be placed upon the Workbook or any of its contents by any party other than the Client (“Third Parties”). Any Third Party receiving a copy of the Workbook must make and rely on their own enquiries in relation to the issues to which the Workbook relates, the contents of the Workbook and all matters arising from or relating to or in any way connected with the Workbook or its contents.
</t>
  </si>
  <si>
    <t xml:space="preserve">EY disclaims all responsibility to any Third Parties for any loss or liability that the Third Parties may suffer or incur arising from or relating to or in any way connected with the contents of the Workbook, the provision of the Workbook to the Third Parties or the reliance upon the Workbook by the Third Parties.
</t>
  </si>
  <si>
    <t xml:space="preserve">No claim or demand or any actions or proceedings may be brought against EY arising from or connected with the contents of the Workbook or the provision of the Workbook to the Third Parties. EY will be released and forever discharged from any such claims, demands, actions or proceedings.
</t>
  </si>
  <si>
    <r>
      <t xml:space="preserve">Our work commenced on </t>
    </r>
    <r>
      <rPr>
        <sz val="11"/>
        <rFont val="Calibri"/>
        <family val="2"/>
        <scheme val="minor"/>
      </rPr>
      <t>12 January 2021</t>
    </r>
    <r>
      <rPr>
        <sz val="11"/>
        <color theme="1"/>
        <rFont val="Calibri"/>
        <family val="2"/>
        <scheme val="minor"/>
      </rPr>
      <t xml:space="preserve"> and was completed on</t>
    </r>
    <r>
      <rPr>
        <sz val="11"/>
        <rFont val="Calibri"/>
        <family val="2"/>
        <scheme val="minor"/>
      </rPr>
      <t xml:space="preserve"> 19 May 2021</t>
    </r>
    <r>
      <rPr>
        <sz val="11"/>
        <color theme="1"/>
        <rFont val="Calibri"/>
        <family val="2"/>
        <scheme val="minor"/>
      </rPr>
      <t>. Therefore, our Workbook does not take account of events or circumstances arising after</t>
    </r>
    <r>
      <rPr>
        <sz val="11"/>
        <rFont val="Calibri"/>
        <family val="2"/>
        <scheme val="minor"/>
      </rPr>
      <t xml:space="preserve"> 19 May 2021</t>
    </r>
    <r>
      <rPr>
        <sz val="11"/>
        <color theme="1"/>
        <rFont val="Calibri"/>
        <family val="2"/>
        <scheme val="minor"/>
      </rPr>
      <t xml:space="preserve"> and we have no responsibility to update the Workbook for such events or circumstances.
</t>
    </r>
  </si>
  <si>
    <t xml:space="preserve">In preparing this Workbook we have considered and relied upon information from a range of sources believed to be reliable and accurate. We do not imply, and it should not be construed, that we have verified any of the information provided to us, or that our enquiries could have identified any matter that a more extensive examination might disclose.
</t>
  </si>
  <si>
    <t xml:space="preserve">The work performed as part of our scope considers information provided to us and a number of combinations of input assumptions relating to future conditions, which may not necessarily represent actual or most likely future conditions. Additionally, modelling work performed as part of our scope inherently requires assumptions about future behaviours and market interactions, which may result in forecasts that deviate from future conditions. There will usually be differences between estimated and actual results, because events and circumstances frequently do not occur as expected, and those differences may be material. We take no responsibility that the projected outcomes will be achieved, if any.
</t>
  </si>
  <si>
    <t xml:space="preserve">We highlight that our analysis and Workbook do not constitute investment advice or a recommendation to you on a future course of action. We provide no assurance that the scenarios we have modelled will be accepted by any relevant authority or third party.
</t>
  </si>
  <si>
    <t xml:space="preserve">Our conclusions are based, in part, on the assumptions stated and on information provided by the Client and other information sources used during the course of the engagement. The modelled outcomes are contingent on the collection of assumptions as agreed with the Client and no consideration of other market events, announcements or other changing circumstances are reflected in this Workbook. Neither EY nor any member or employee thereof undertakes responsibility in any way whatsoever to any person in respect of errors in this Workbook arising from incorrect information provided by the Client or other information sources used.
</t>
  </si>
  <si>
    <t xml:space="preserve">EY has consented to the Workbook being published electronically on the Client’s website alongside the Report and Addendum for informational purposes only. EY has not consented to distribution or disclosure beyond this. The material contained in the Workbook, including the EY logo, is copyright. The copyright in the material contained in the Workbook itself, excluding EY logo, vests in the Client. The Workbook, including the EY logo, cannot be altered without prior written permission from EY.
</t>
  </si>
  <si>
    <t>EY’s liability is limited by a scheme approved under Professional Standards Legislation.</t>
  </si>
  <si>
    <t>Change log</t>
  </si>
  <si>
    <t>Project Marinus Economic Modelling Result Workbooks supporting the Addendum to the PACR, Step Change No TRET Sensitivity. Marinus Link stage 1 from 1 July 2027 and stage 2 from 1 July 2029.</t>
  </si>
  <si>
    <t>Acronyms</t>
  </si>
  <si>
    <t>AEMO</t>
  </si>
  <si>
    <t>Australian Energy Market Operator</t>
  </si>
  <si>
    <t>CCGT</t>
  </si>
  <si>
    <t>Closed cycle gas turbine</t>
  </si>
  <si>
    <t>Diesel</t>
  </si>
  <si>
    <t>Diesel generator</t>
  </si>
  <si>
    <t>Distributed PV</t>
  </si>
  <si>
    <t>PV non-scheduled generators (PVNSG) and Rooftop PV</t>
  </si>
  <si>
    <t>DSP</t>
  </si>
  <si>
    <t>Demand-side participation</t>
  </si>
  <si>
    <t>ESOO</t>
  </si>
  <si>
    <t>Electricity Statement Of Opportunities</t>
  </si>
  <si>
    <t>FOM</t>
  </si>
  <si>
    <t>Fixed operations and maintenance</t>
  </si>
  <si>
    <t>Gas - Steam</t>
  </si>
  <si>
    <t>Gas-powered steam turbine</t>
  </si>
  <si>
    <t>GWh</t>
  </si>
  <si>
    <t>Gigawatt-hours</t>
  </si>
  <si>
    <t>Grid Battery</t>
  </si>
  <si>
    <t>Explicitly modelled existing and new entrant (8 hour or less) battery storage</t>
  </si>
  <si>
    <t>MW</t>
  </si>
  <si>
    <t>Megawatts</t>
  </si>
  <si>
    <t>NEM</t>
  </si>
  <si>
    <t>National Electricity Market</t>
  </si>
  <si>
    <t>OCGT</t>
  </si>
  <si>
    <t>Open cycle gas turbine</t>
  </si>
  <si>
    <t>PACR</t>
  </si>
  <si>
    <t>Project Assessment Conclusions Report</t>
  </si>
  <si>
    <t>PV</t>
  </si>
  <si>
    <t>Photovoltaic</t>
  </si>
  <si>
    <t>PVNSG</t>
  </si>
  <si>
    <t>PV non-scheduled generators</t>
  </si>
  <si>
    <t>Rehab</t>
  </si>
  <si>
    <t>Rehabilitation (after closing an existing generator)</t>
  </si>
  <si>
    <t>USE</t>
  </si>
  <si>
    <t>Unserved energy</t>
  </si>
  <si>
    <t>VOM</t>
  </si>
  <si>
    <t>Variable operations and maintenance</t>
  </si>
  <si>
    <t>VPP</t>
  </si>
  <si>
    <t>Virtual power plants</t>
  </si>
  <si>
    <t>Notes</t>
  </si>
  <si>
    <t>1. BaseCase simulations do not include Marinus Link. Marinus simulations include Marinus Link stage 1 from 1 July 2027 and stage 2 from 1 July 2029.</t>
  </si>
  <si>
    <t>2. Tumut 3 generation is included in Hydro, whereas Tumut 3 pump is included in Pumped Hydro Pump.</t>
  </si>
  <si>
    <t>3. REZ expansion costs only capture intra-regional network augmentations. These costs do not include the cost of interconnectors.</t>
  </si>
  <si>
    <t>4. New entrant capacity and retiring capacity for allowable generators are made at the beginning of each financial year, on 1 July.</t>
  </si>
  <si>
    <t>5. Other non-scheduled generation is handled on the demand side as per AEMO's 2020 ESOO.</t>
  </si>
  <si>
    <t>Black Coal</t>
  </si>
  <si>
    <t>Hydro</t>
  </si>
  <si>
    <t>OCGT / Diesel</t>
  </si>
  <si>
    <t>USE / DSP</t>
  </si>
  <si>
    <t>Solar PV</t>
  </si>
  <si>
    <t>Wind</t>
  </si>
  <si>
    <t>Grid Battery pump</t>
  </si>
  <si>
    <t>Brown Coal</t>
  </si>
  <si>
    <t>Pumped Hydro Pump</t>
  </si>
  <si>
    <t>Pumped Hydro</t>
  </si>
  <si>
    <t>Transmission</t>
  </si>
  <si>
    <t>SyncCon</t>
  </si>
  <si>
    <t>VPP pump</t>
  </si>
  <si>
    <t>Behind the meter battery</t>
  </si>
  <si>
    <t>Behind the meter battery pump</t>
  </si>
  <si>
    <t>System Strength</t>
  </si>
  <si>
    <t>2021-22</t>
  </si>
  <si>
    <t>Fuel</t>
  </si>
  <si>
    <t>REHAB</t>
  </si>
  <si>
    <t>Compare</t>
  </si>
  <si>
    <t>Marinus</t>
  </si>
  <si>
    <t>to</t>
  </si>
  <si>
    <t>BaseCase</t>
  </si>
  <si>
    <t>Select region</t>
  </si>
  <si>
    <t>Real June 2020 dollars ($m) discounted to 1 July 2020</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</si>
  <si>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</si>
  <si>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</si>
  <si>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</si>
  <si>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</si>
  <si>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</si>
  <si>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</si>
  <si>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</si>
  <si>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</si>
  <si>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</si>
  <si>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</si>
  <si>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</si>
  <si>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</si>
  <si>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</si>
  <si>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</si>
  <si>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</si>
  <si>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</si>
  <si>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</si>
  <si>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</si>
  <si>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</si>
  <si>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</si>
  <si>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</si>
  <si>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</si>
  <si>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</si>
  <si>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</si>
  <si>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</si>
  <si>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</si>
  <si>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</si>
  <si>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</si>
  <si>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Build</t>
  </si>
  <si>
    <t>CAPEX</t>
  </si>
  <si>
    <t>REZ Tx</t>
  </si>
  <si>
    <t>REZ</t>
  </si>
  <si>
    <t>USE+DSP</t>
  </si>
  <si>
    <t>Total cumulative market benefits</t>
  </si>
  <si>
    <t>Capacity difference (MW)</t>
  </si>
  <si>
    <t>Sent-out generation difference (GWh)*</t>
  </si>
  <si>
    <t>*Generation shown is sent-out, as is demand. The difference in sent-out generation with the Marinus Link option and the Base Case is due to the difference in losses from interconnectors and storage.</t>
  </si>
  <si>
    <t>Annual capacity factor by technology - BaseCase,  Step Change No TRET Sensitivity</t>
  </si>
  <si>
    <t>Explicitly modelled generation</t>
  </si>
  <si>
    <t>Region</t>
  </si>
  <si>
    <t>Technology</t>
  </si>
  <si>
    <t>NSW1</t>
  </si>
  <si>
    <t>QLD1</t>
  </si>
  <si>
    <t>VIC1</t>
  </si>
  <si>
    <t>SA1</t>
  </si>
  <si>
    <t>TAS1</t>
  </si>
  <si>
    <t>Explicitly modelled pumping</t>
  </si>
  <si>
    <t>Non-controllable capacity</t>
  </si>
  <si>
    <t>Annual sent-out generation by technology (GWh) - BaseCase, Step Change No TRET Sensitivity</t>
  </si>
  <si>
    <t>Total excluding storage</t>
  </si>
  <si>
    <t>Installed capacity by technology (MW) - BaseCase, Step Change No TRET Sensitivity</t>
  </si>
  <si>
    <t>Capacity calculated on 1 July. In early study years some wind and solar projects enter later in the financial year and are therefore reflected in the following financial year's capacity.</t>
  </si>
  <si>
    <t>VOM cost by technology ($000s) - Base Case, Step Change No TRET Sensitivity</t>
  </si>
  <si>
    <t>Real June 2020 dollars discounted to 1 July 2020</t>
  </si>
  <si>
    <t>FOM cost by technology ($000s) - Base Case, Step Change No TRET Sensitivity</t>
  </si>
  <si>
    <t>Real June 2020 dollars discounted to 1 July 2020. For new entrant capacity, the FOM is incurred annually in modelling. For existing capacity, FOM is considered to be a sunk cost, since the fixed retirement dates are assumed to be the same in the Base Case and the case with Marinus Link. As such, early retirements are presented as an annual FOM saving, or negative cost, that continues until the assumed fixed date retirement.</t>
  </si>
  <si>
    <t>Fuel cost by technology ($000s) - Base Case, Step Change No TRET Sensitivity</t>
  </si>
  <si>
    <t>New generation build cost (CAPEX) by technology ($000s) - Base Case, Step Change No TRET Sensitivity</t>
  </si>
  <si>
    <t>CAPEX (Install)</t>
  </si>
  <si>
    <t>Real June 2020 dollars discounted to 1 July 2020. The total capital costs are annualised for modelling purposes.</t>
  </si>
  <si>
    <t>Rehabilition cost by technology ($000s) - Base Case, Step Change No TRET Sensitivity</t>
  </si>
  <si>
    <t>REZ transmission expansion cost by region ($000s) - Base Case, Step Change No TRET Sensitivity</t>
  </si>
  <si>
    <t>REZ Expansion</t>
  </si>
  <si>
    <t>Real June 2020 dollars discounted to 1 July 2020. As with the total capital costs, the REZ transmission expansion costs are annualised for modelling purposes.</t>
  </si>
  <si>
    <t>Total</t>
  </si>
  <si>
    <t>USE and USE / DSP cost by region ($000s) - Base Case, Step Change No TRET Sensitivity</t>
  </si>
  <si>
    <t>Synchronous Condenser cost by region ($000s) - Base Case, Step Change No TRET Sensitivity</t>
  </si>
  <si>
    <t>System Strength cost by region ($000s) - Base Case, Step Change No TRET Sensitivity</t>
  </si>
  <si>
    <t>Annual capacity factor by technology - Marinus Link,  Step Change No TRET Sensitivity</t>
  </si>
  <si>
    <t>Annual sent-out generation by technology (GWh) - Marinus Link, Step Change No TRET Sensitivity</t>
  </si>
  <si>
    <t>Installed capacity by technology (MW) - Marinus Link, Step Change No TRET Sensitivity</t>
  </si>
  <si>
    <t>VOM cost by technology ($000s) - Marinus Link, Step Change No TRET Sensitivity</t>
  </si>
  <si>
    <t>FOM cost by technology ($000s) - Marinus Link, Step Change No TRET Sensitivity</t>
  </si>
  <si>
    <t>Fuel cost by technology ($000s) - Marinus Link, Step Change No TRET Sensitivity</t>
  </si>
  <si>
    <t>New generation build cost (CAPEX) by technology ($000s) - Marinus Link, Step Change No TRET Sensitivity</t>
  </si>
  <si>
    <t>Rehabilition cost by technology ($000s) - Marinus Link, Step Change No TRET Sensitivity</t>
  </si>
  <si>
    <t>REZ transmission expansion cost by region ($000s) - Marinus Link, Step Change No TRET Sensitivity</t>
  </si>
  <si>
    <t>USE and USE / DSP cost by region ($000s) - Marinus Link, Step Change No TRET Sensitivity</t>
  </si>
  <si>
    <t>Synchronous Condenser cost by region ($000s) - Marinus Link, Step Change No TRET Sensitivity</t>
  </si>
  <si>
    <t>System Strength cost by region ($000s) - Marinus Link, Step Change No TRET Sensitivity</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</si>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</sst>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6" formatCode="&quot;$&quot;#,##0"/>
  </numFmts>
  <fonts count="18">
    <font>
      <sz val="11"/>
      <color theme="1"/>
      <name val="Calibri"/>
      <family val="2"/>
      <scheme val="minor"/>
    </font>
    <font>
      <sz val="11"/>
      <color theme="1"/>
      <name val="Calibri"/>
      <family val="2"/>
      <scheme val="minor"/>
    </font>
    <font>
      <sz val="11"/>
      <color rgb="FF3F3F76"/>
      <name val="Calibri"/>
      <family val="2"/>
      <scheme val="minor"/>
    </font>
    <font>
      <b/>
      <sz val="11"/>
      <color rgb="FF3F3F3F"/>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i/>
      <sz val="11"/>
      <color theme="1"/>
      <name val="Calibri"/>
      <family val="2"/>
      <scheme val="minor"/>
    </font>
    <font>
      <sz val="11"/>
      <name val="Calibri"/>
      <family val="2"/>
      <scheme val="minor"/>
    </font>
    <font>
      <sz val="18"/>
      <color rgb="FFFFE600"/>
      <name val="Arial"/>
      <family val="2"/>
    </font>
    <font>
      <sz val="18"/>
      <color rgb="FFFFD200"/>
      <name val="Arial"/>
      <family val="2"/>
    </font>
    <font>
      <b/>
      <sz val="18"/>
      <color rgb="FF3F3F3F"/>
      <name val="Arial"/>
      <family val="2"/>
    </font>
    <font>
      <sz val="18"/>
      <color rgb="FFFFE600"/>
      <name val="EYInterstate"/>
    </font>
    <font>
      <sz val="18"/>
      <color rgb="FFFFD200"/>
      <name val="EYInterstate"/>
    </font>
    <font>
      <i/>
      <sz val="11"/>
      <color theme="1"/>
      <name val="Calibri"/>
      <family val="2"/>
      <scheme val="minor"/>
    </font>
    <font>
      <b/>
      <sz val="11"/>
      <name val="Calibri"/>
      <family val="2"/>
      <scheme val="minor"/>
    </font>
    <font>
      <b/>
      <sz val="12"/>
      <color rgb="FFFFE600"/>
      <name val="Arial"/>
      <family val="2"/>
    </font>
  </fonts>
  <fills count="10">
    <fill>
      <patternFill patternType="none"/>
    </fill>
    <fill>
      <patternFill patternType="gray125"/>
    </fill>
    <fill>
      <patternFill patternType="solid">
        <fgColor rgb="FFFFCC99"/>
      </patternFill>
    </fill>
    <fill>
      <patternFill patternType="solid">
        <fgColor rgb="FFF2F2F2"/>
      </patternFill>
    </fill>
    <fill>
      <patternFill patternType="solid">
        <fgColor theme="0" tint="-0.499984740745262"/>
        <bgColor indexed="64"/>
      </patternFill>
    </fill>
    <fill>
      <patternFill patternType="solid">
        <fgColor theme="0"/>
        <bgColor indexed="64"/>
      </patternFill>
    </fill>
    <fill>
      <patternFill patternType="solid">
        <fgColor rgb="FFFFFFFF"/>
        <bgColor indexed="64"/>
      </patternFill>
    </fill>
    <fill>
      <patternFill patternType="solid">
        <fgColor rgb="FF747480"/>
        <bgColor indexed="64"/>
      </patternFill>
    </fill>
    <fill>
      <patternFill patternType="solid">
        <fgColor rgb="FFC4C4CD"/>
        <bgColor indexed="64"/>
      </patternFill>
    </fill>
    <fill>
      <patternFill patternType="solid">
        <fgColor rgb="FFFFE600"/>
        <bgColor indexed="64"/>
      </patternFill>
    </fill>
  </fills>
  <borders count="3">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5">
    <xf numFmtId="0" fontId="0" fillId="0" borderId="0"/>
    <xf numFmtId="9" fontId="1" fillId="0" borderId="0" applyFont="0" applyFill="0" applyBorder="0" applyAlignment="0" applyProtection="0"/>
    <xf numFmtId="0" fontId="2" fillId="2" borderId="1" applyNumberFormat="0" applyAlignment="0" applyProtection="0"/>
    <xf numFmtId="0" fontId="3" fillId="3" borderId="2" applyNumberFormat="0" applyAlignment="0" applyProtection="0"/>
    <xf numFmtId="0" fontId="7" fillId="0" borderId="0"/>
  </cellStyleXfs>
  <cellXfs count="39">
    <xf numFmtId="0" fontId="0" fillId="0" borderId="0" xfId="0"/>
    <xf numFmtId="0" fontId="7" fillId="0" borderId="0" xfId="4"/>
    <xf numFmtId="0" fontId="8" fillId="0" borderId="0" xfId="0" applyFont="1"/>
    <xf numFmtId="14" fontId="0" fillId="0" borderId="0" xfId="0" applyNumberFormat="1"/>
    <xf numFmtId="164" fontId="0" fillId="0" borderId="0" xfId="0" applyNumberFormat="1" applyAlignment="1">
      <alignment wrapText="1"/>
    </xf>
    <xf numFmtId="0" fontId="0" fillId="0" borderId="0" xfId="0" applyFill="1"/>
    <xf numFmtId="164" fontId="0" fillId="0" borderId="0" xfId="0" applyNumberFormat="1"/>
    <xf numFmtId="14" fontId="9" fillId="0" borderId="0" xfId="0" applyNumberFormat="1" applyFont="1"/>
    <xf numFmtId="0" fontId="0" fillId="0" borderId="0" xfId="0" applyAlignment="1">
      <alignment horizontal="left"/>
    </xf>
    <xf numFmtId="0" fontId="2" fillId="2" borderId="1" xfId="2"/>
    <xf numFmtId="0" fontId="10" fillId="4" borderId="0" xfId="0" applyFont="1" applyFill="1"/>
    <xf numFmtId="0" fontId="11" fillId="4" borderId="0" xfId="0" applyFont="1" applyFill="1"/>
    <xf numFmtId="0" fontId="12" fillId="3" borderId="2" xfId="3" applyFont="1"/>
    <xf numFmtId="0" fontId="0" fillId="5" borderId="0" xfId="0" applyFill="1"/>
    <xf numFmtId="0" fontId="6" fillId="5" borderId="0" xfId="0" applyFont="1" applyFill="1"/>
    <xf numFmtId="0" fontId="13" fillId="4" borderId="0" xfId="0" applyFont="1" applyFill="1"/>
    <xf numFmtId="0" fontId="14" fillId="4" borderId="0" xfId="0" applyFont="1" applyFill="1"/>
    <xf numFmtId="0" fontId="5" fillId="5" borderId="0" xfId="0" applyFont="1" applyFill="1"/>
    <xf numFmtId="0" fontId="15" fillId="6" borderId="0" xfId="0" applyFont="1" applyFill="1"/>
    <xf numFmtId="0" fontId="4" fillId="7" borderId="0" xfId="0" applyFont="1" applyFill="1"/>
    <xf numFmtId="166" fontId="0" fillId="5" borderId="0" xfId="0" applyNumberFormat="1" applyFill="1"/>
    <xf numFmtId="166" fontId="5" fillId="8" borderId="0" xfId="0" applyNumberFormat="1" applyFont="1" applyFill="1"/>
    <xf numFmtId="166" fontId="0" fillId="8" borderId="0" xfId="0" applyNumberFormat="1" applyFill="1"/>
    <xf numFmtId="0" fontId="16" fillId="9" borderId="0" xfId="0" applyFont="1" applyFill="1" applyAlignment="1"/>
    <xf numFmtId="166" fontId="16" fillId="9" borderId="0" xfId="0" applyNumberFormat="1" applyFont="1" applyFill="1" applyAlignment="1"/>
    <xf numFmtId="3" fontId="0" fillId="8" borderId="0" xfId="0" applyNumberFormat="1" applyFont="1" applyFill="1"/>
    <xf numFmtId="0" fontId="15" fillId="5" borderId="0" xfId="0" applyFont="1" applyFill="1"/>
    <xf numFmtId="0" fontId="17" fillId="7" borderId="0" xfId="0" applyFont="1" applyFill="1" applyAlignment="1">
      <alignment vertical="center"/>
    </xf>
    <xf numFmtId="0" fontId="0" fillId="6" borderId="0" xfId="0" applyFill="1"/>
    <xf numFmtId="0" fontId="0" fillId="8" borderId="0" xfId="0" applyFill="1"/>
    <xf numFmtId="9" fontId="0" fillId="8" borderId="0" xfId="0" applyNumberFormat="1" applyFill="1"/>
    <xf numFmtId="9" fontId="0" fillId="8" borderId="0" xfId="1" applyFont="1" applyFill="1"/>
    <xf numFmtId="0" fontId="0" fillId="5" borderId="0" xfId="0" applyNumberFormat="1" applyFill="1"/>
    <xf numFmtId="3" fontId="0" fillId="8" borderId="0" xfId="0" applyNumberFormat="1" applyFill="1"/>
    <xf numFmtId="0" fontId="16" fillId="9" borderId="0" xfId="0" applyFont="1" applyFill="1" applyAlignment="1">
      <alignment horizontal="center"/>
    </xf>
    <xf numFmtId="3" fontId="0" fillId="9" borderId="0" xfId="0" applyNumberFormat="1" applyFill="1"/>
    <xf numFmtId="0" fontId="0" fillId="8" borderId="0" xfId="0" applyFont="1" applyFill="1"/>
    <xf numFmtId="4" fontId="0" fillId="8" borderId="0" xfId="0" applyNumberFormat="1" applyFill="1"/>
    <xf numFmtId="0" fontId="15" fillId="6" borderId="0" xfId="0" applyFont="1" applyFill="1" applyAlignment="1">
      <alignment horizontal="left" wrapText="1"/>
    </xf>
  </cellXfs>
  <cellStyles count="5">
    <cellStyle name="Input" xfId="2" builtinId="20"/>
    <cellStyle name="Normal" xfId="0" builtinId="0"/>
    <cellStyle name="Normal 2" xfId="4"/>
    <cellStyle name="Output" xfId="3" builtinId="21"/>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'---Compare options---'!$H$7</c:f>
              <c:strCache>
                <c:ptCount val="1"/>
                <c:pt idx="0">
                  <c:v>CAPEX</c:v>
                </c:pt>
              </c:strCache>
            </c:strRef>
          </c:tx>
          <c:spPr>
            <a:solidFill>
              <a:srgbClr val="FF6D00"/>
            </a:solidFill>
            <a:ln w="25400">
              <a:noFill/>
              <a:prstDash val="solid"/>
            </a:ln>
            <a:effectLst/>
            <a:extLst>
              <a:ext uri="{91240B29-F687-4F45-9708-019B960494DF}">
                <a14:hiddenLine xmlns:a14="http://schemas.microsoft.com/office/drawing/2010/main" w="25400">
                  <a:solidFill>
                    <a:srgbClr val="FF6D00"/>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options---'!$I$7:$AK$7</c:f>
              <c:numCache>
                <c:formatCode>"$"#,##0</c:formatCode>
                <c:ptCount val="29"/>
                <c:pt idx="0">
                  <c:v>44.448394435547755</c:v>
                </c:pt>
                <c:pt idx="1">
                  <c:v>42.412594498139924</c:v>
                </c:pt>
                <c:pt idx="2">
                  <c:v>49.457399229900332</c:v>
                </c:pt>
                <c:pt idx="3">
                  <c:v>82.224595293727702</c:v>
                </c:pt>
                <c:pt idx="4">
                  <c:v>66.229547620075294</c:v>
                </c:pt>
                <c:pt idx="5">
                  <c:v>59.398722077890532</c:v>
                </c:pt>
                <c:pt idx="6">
                  <c:v>95.069465675546326</c:v>
                </c:pt>
                <c:pt idx="7">
                  <c:v>89.94029801232368</c:v>
                </c:pt>
                <c:pt idx="8">
                  <c:v>20.496877869999036</c:v>
                </c:pt>
                <c:pt idx="9">
                  <c:v>12.569480327544035</c:v>
                </c:pt>
                <c:pt idx="10">
                  <c:v>56.165723601771283</c:v>
                </c:pt>
                <c:pt idx="11">
                  <c:v>64.232234690159558</c:v>
                </c:pt>
                <c:pt idx="12">
                  <c:v>109.09859267445374</c:v>
                </c:pt>
                <c:pt idx="13">
                  <c:v>46.935777041328137</c:v>
                </c:pt>
                <c:pt idx="14">
                  <c:v>76.377003274169283</c:v>
                </c:pt>
                <c:pt idx="15">
                  <c:v>110.15463604305917</c:v>
                </c:pt>
                <c:pt idx="16">
                  <c:v>102.31126298097614</c:v>
                </c:pt>
                <c:pt idx="17">
                  <c:v>68.572429077446458</c:v>
                </c:pt>
                <c:pt idx="18">
                  <c:v>45.528891229033938</c:v>
                </c:pt>
                <c:pt idx="19">
                  <c:v>65.367209729719448</c:v>
                </c:pt>
                <c:pt idx="20">
                  <c:v>72.386569102090789</c:v>
                </c:pt>
                <c:pt idx="21">
                  <c:v>31.751548720359338</c:v>
                </c:pt>
                <c:pt idx="22">
                  <c:v>54.072889664866032</c:v>
                </c:pt>
                <c:pt idx="23">
                  <c:v>56.331479590348437</c:v>
                </c:pt>
                <c:pt idx="24">
                  <c:v>67.553912611946458</c:v>
                </c:pt>
                <c:pt idx="25">
                  <c:v>55.668003347084394</c:v>
                </c:pt>
                <c:pt idx="26">
                  <c:v>38.109239438876507</c:v>
                </c:pt>
                <c:pt idx="27">
                  <c:v>16.757442122255917</c:v>
                </c:pt>
                <c:pt idx="28">
                  <c:v>-6.8998212937521748</c:v>
                </c:pt>
              </c:numCache>
            </c:numRef>
          </c:val>
          <c:extLst>
            <c:ext xmlns:c16="http://schemas.microsoft.com/office/drawing/2014/chart" uri="{C3380CC4-5D6E-409C-BE32-E72D297353CC}">
              <c16:uniqueId val="{00000000-C7D5-4CBD-B3A3-E9E8778E273F}"/>
            </c:ext>
          </c:extLst>
        </c:ser>
        <c:ser>
          <c:idx val="1"/>
          <c:order val="1"/>
          <c:tx>
            <c:strRef>
              <c:f>'---Compare options---'!$H$8</c:f>
              <c:strCache>
                <c:ptCount val="1"/>
                <c:pt idx="0">
                  <c:v>FOM</c:v>
                </c:pt>
              </c:strCache>
            </c:strRef>
          </c:tx>
          <c:spPr>
            <a:solidFill>
              <a:srgbClr val="188CE5"/>
            </a:solidFill>
            <a:ln w="25400">
              <a:noFill/>
              <a:prstDash val="solid"/>
            </a:ln>
            <a:effectLst/>
            <a:extLst>
              <a:ext uri="{91240B29-F687-4F45-9708-019B960494DF}">
                <a14:hiddenLine xmlns:a14="http://schemas.microsoft.com/office/drawing/2010/main" w="25400">
                  <a:solidFill>
                    <a:srgbClr val="188CE5"/>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options---'!$I$8:$AK$8</c:f>
              <c:numCache>
                <c:formatCode>"$"#,##0</c:formatCode>
                <c:ptCount val="29"/>
                <c:pt idx="0">
                  <c:v>9.0827534861990138</c:v>
                </c:pt>
                <c:pt idx="1">
                  <c:v>8.6667503457025159</c:v>
                </c:pt>
                <c:pt idx="2">
                  <c:v>10.53998447589489</c:v>
                </c:pt>
                <c:pt idx="3">
                  <c:v>-2.5697998915583593</c:v>
                </c:pt>
                <c:pt idx="4">
                  <c:v>57.999225974162925</c:v>
                </c:pt>
                <c:pt idx="5">
                  <c:v>-11.779440807198348</c:v>
                </c:pt>
                <c:pt idx="6">
                  <c:v>21.288858995490127</c:v>
                </c:pt>
                <c:pt idx="7">
                  <c:v>19.878048767717903</c:v>
                </c:pt>
                <c:pt idx="8">
                  <c:v>14.500874684717914</c:v>
                </c:pt>
                <c:pt idx="9">
                  <c:v>14.316540652385564</c:v>
                </c:pt>
                <c:pt idx="10">
                  <c:v>19.420092173623562</c:v>
                </c:pt>
                <c:pt idx="11">
                  <c:v>9.0776507719563089</c:v>
                </c:pt>
                <c:pt idx="12">
                  <c:v>-7.516793811201584</c:v>
                </c:pt>
                <c:pt idx="13">
                  <c:v>6.4137978084243947</c:v>
                </c:pt>
                <c:pt idx="14">
                  <c:v>4.3504429295085716</c:v>
                </c:pt>
                <c:pt idx="15">
                  <c:v>11.894839678725839</c:v>
                </c:pt>
                <c:pt idx="16">
                  <c:v>13.994050024676778</c:v>
                </c:pt>
                <c:pt idx="17">
                  <c:v>6.4619940097248767</c:v>
                </c:pt>
                <c:pt idx="18">
                  <c:v>0.17535619782842696</c:v>
                </c:pt>
                <c:pt idx="19">
                  <c:v>3.5755332322572939</c:v>
                </c:pt>
                <c:pt idx="20">
                  <c:v>-26.694918833921314</c:v>
                </c:pt>
                <c:pt idx="21">
                  <c:v>-2.9662459321259522</c:v>
                </c:pt>
                <c:pt idx="22">
                  <c:v>5.1484481598942073</c:v>
                </c:pt>
                <c:pt idx="23">
                  <c:v>10.193054443720845</c:v>
                </c:pt>
                <c:pt idx="24">
                  <c:v>14.421798766296007</c:v>
                </c:pt>
                <c:pt idx="25">
                  <c:v>14.036288743025333</c:v>
                </c:pt>
                <c:pt idx="26">
                  <c:v>12.67565916340088</c:v>
                </c:pt>
                <c:pt idx="27">
                  <c:v>8.907057390239439</c:v>
                </c:pt>
                <c:pt idx="28">
                  <c:v>3.0312855282514355</c:v>
                </c:pt>
              </c:numCache>
            </c:numRef>
          </c:val>
          <c:extLst>
            <c:ext xmlns:c16="http://schemas.microsoft.com/office/drawing/2014/chart" uri="{C3380CC4-5D6E-409C-BE32-E72D297353CC}">
              <c16:uniqueId val="{00000001-C7D5-4CBD-B3A3-E9E8778E273F}"/>
            </c:ext>
          </c:extLst>
        </c:ser>
        <c:ser>
          <c:idx val="2"/>
          <c:order val="2"/>
          <c:tx>
            <c:strRef>
              <c:f>'---Compare options---'!$H$9</c:f>
              <c:strCache>
                <c:ptCount val="1"/>
                <c:pt idx="0">
                  <c:v>Fuel</c:v>
                </c:pt>
              </c:strCache>
            </c:strRef>
          </c:tx>
          <c:spPr>
            <a:solidFill>
              <a:srgbClr val="2DB757"/>
            </a:solidFill>
            <a:ln w="25400">
              <a:noFill/>
              <a:prstDash val="solid"/>
            </a:ln>
            <a:effectLst/>
            <a:extLst>
              <a:ext uri="{91240B29-F687-4F45-9708-019B960494DF}">
                <a14:hiddenLine xmlns:a14="http://schemas.microsoft.com/office/drawing/2010/main" w="25400">
                  <a:solidFill>
                    <a:srgbClr val="2DB757"/>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options---'!$I$9:$AK$9</c:f>
              <c:numCache>
                <c:formatCode>"$"#,##0</c:formatCode>
                <c:ptCount val="29"/>
                <c:pt idx="0">
                  <c:v>-13.53276995951566</c:v>
                </c:pt>
                <c:pt idx="1">
                  <c:v>-7.1485582055023409</c:v>
                </c:pt>
                <c:pt idx="2">
                  <c:v>-19.858227355255512</c:v>
                </c:pt>
                <c:pt idx="3">
                  <c:v>-23.928979772950754</c:v>
                </c:pt>
                <c:pt idx="4">
                  <c:v>-33.832798782393802</c:v>
                </c:pt>
                <c:pt idx="5">
                  <c:v>-17.88022162204911</c:v>
                </c:pt>
                <c:pt idx="6">
                  <c:v>17.704244925034931</c:v>
                </c:pt>
                <c:pt idx="7">
                  <c:v>23.052191505735273</c:v>
                </c:pt>
                <c:pt idx="8">
                  <c:v>50.076093478891302</c:v>
                </c:pt>
                <c:pt idx="9">
                  <c:v>62.39242513306241</c:v>
                </c:pt>
                <c:pt idx="10">
                  <c:v>61.043856656787568</c:v>
                </c:pt>
                <c:pt idx="11">
                  <c:v>71.839156898870598</c:v>
                </c:pt>
                <c:pt idx="12">
                  <c:v>51.776103839902909</c:v>
                </c:pt>
                <c:pt idx="13">
                  <c:v>92.50765275085601</c:v>
                </c:pt>
                <c:pt idx="14">
                  <c:v>70.188168505557755</c:v>
                </c:pt>
                <c:pt idx="15">
                  <c:v>38.52065930831322</c:v>
                </c:pt>
                <c:pt idx="16">
                  <c:v>76.693175323436449</c:v>
                </c:pt>
                <c:pt idx="17">
                  <c:v>119.28812132846058</c:v>
                </c:pt>
                <c:pt idx="18">
                  <c:v>102.09567645186081</c:v>
                </c:pt>
                <c:pt idx="19">
                  <c:v>80.761486182146001</c:v>
                </c:pt>
                <c:pt idx="20">
                  <c:v>82.274243875947192</c:v>
                </c:pt>
                <c:pt idx="21">
                  <c:v>146.74462249254441</c:v>
                </c:pt>
                <c:pt idx="22">
                  <c:v>108.45661447058281</c:v>
                </c:pt>
                <c:pt idx="23">
                  <c:v>86.163194281081843</c:v>
                </c:pt>
                <c:pt idx="24">
                  <c:v>79.092381139951286</c:v>
                </c:pt>
                <c:pt idx="25">
                  <c:v>79.636150783275724</c:v>
                </c:pt>
                <c:pt idx="26">
                  <c:v>90.133916701261299</c:v>
                </c:pt>
                <c:pt idx="27">
                  <c:v>69.999050028455912</c:v>
                </c:pt>
                <c:pt idx="28">
                  <c:v>90.349567580916926</c:v>
                </c:pt>
              </c:numCache>
            </c:numRef>
          </c:val>
          <c:extLst>
            <c:ext xmlns:c16="http://schemas.microsoft.com/office/drawing/2014/chart" uri="{C3380CC4-5D6E-409C-BE32-E72D297353CC}">
              <c16:uniqueId val="{00000002-C7D5-4CBD-B3A3-E9E8778E273F}"/>
            </c:ext>
          </c:extLst>
        </c:ser>
        <c:ser>
          <c:idx val="3"/>
          <c:order val="3"/>
          <c:tx>
            <c:strRef>
              <c:f>'---Compare options---'!$H$10</c:f>
              <c:strCache>
                <c:ptCount val="1"/>
                <c:pt idx="0">
                  <c:v>VOM</c:v>
                </c:pt>
              </c:strCache>
            </c:strRef>
          </c:tx>
          <c:spPr>
            <a:solidFill>
              <a:srgbClr val="3D108A"/>
            </a:solidFill>
            <a:ln w="25400">
              <a:noFill/>
              <a:prstDash val="solid"/>
            </a:ln>
            <a:effectLst/>
            <a:extLst>
              <a:ext uri="{91240B29-F687-4F45-9708-019B960494DF}">
                <a14:hiddenLine xmlns:a14="http://schemas.microsoft.com/office/drawing/2010/main" w="25400">
                  <a:solidFill>
                    <a:srgbClr val="3D108A"/>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options---'!$I$10:$AK$10</c:f>
              <c:numCache>
                <c:formatCode>"$"#,##0</c:formatCode>
                <c:ptCount val="29"/>
                <c:pt idx="0">
                  <c:v>-3.6546575398271672</c:v>
                </c:pt>
                <c:pt idx="1">
                  <c:v>-4.5949794670654232</c:v>
                </c:pt>
                <c:pt idx="2">
                  <c:v>-1.8843640558078187</c:v>
                </c:pt>
                <c:pt idx="3">
                  <c:v>-4.7686450461358181</c:v>
                </c:pt>
                <c:pt idx="4">
                  <c:v>-3.1933580932739423</c:v>
                </c:pt>
                <c:pt idx="5">
                  <c:v>-2.9103918133712141</c:v>
                </c:pt>
                <c:pt idx="6">
                  <c:v>-5.6070182813051508</c:v>
                </c:pt>
                <c:pt idx="7">
                  <c:v>-3.0973699668457266</c:v>
                </c:pt>
                <c:pt idx="8">
                  <c:v>5.8441441404233334</c:v>
                </c:pt>
                <c:pt idx="9">
                  <c:v>7.4241346166886792</c:v>
                </c:pt>
                <c:pt idx="10">
                  <c:v>2.1735153813974759</c:v>
                </c:pt>
                <c:pt idx="11">
                  <c:v>5.0087701438517254</c:v>
                </c:pt>
                <c:pt idx="12">
                  <c:v>-0.31621633662472598</c:v>
                </c:pt>
                <c:pt idx="13">
                  <c:v>6.2475705742240821</c:v>
                </c:pt>
                <c:pt idx="14">
                  <c:v>6.6642982227247263</c:v>
                </c:pt>
                <c:pt idx="15">
                  <c:v>3.330745380418084</c:v>
                </c:pt>
                <c:pt idx="16">
                  <c:v>2.9469951052382823</c:v>
                </c:pt>
                <c:pt idx="17">
                  <c:v>4.1072408698704672</c:v>
                </c:pt>
                <c:pt idx="18">
                  <c:v>6.1661610328761745</c:v>
                </c:pt>
                <c:pt idx="19">
                  <c:v>2.1137256497853087</c:v>
                </c:pt>
                <c:pt idx="20">
                  <c:v>2.5621991359744425</c:v>
                </c:pt>
                <c:pt idx="21">
                  <c:v>3.9062273205387319</c:v>
                </c:pt>
                <c:pt idx="22">
                  <c:v>1.8453437762439426</c:v>
                </c:pt>
                <c:pt idx="23">
                  <c:v>2.9122538591516931</c:v>
                </c:pt>
                <c:pt idx="24">
                  <c:v>1.046647411352009</c:v>
                </c:pt>
                <c:pt idx="25">
                  <c:v>2.126427085188785</c:v>
                </c:pt>
                <c:pt idx="26">
                  <c:v>2.8433293417125389</c:v>
                </c:pt>
                <c:pt idx="27">
                  <c:v>3.7139935378860827</c:v>
                </c:pt>
                <c:pt idx="28">
                  <c:v>3.975942426632646</c:v>
                </c:pt>
              </c:numCache>
            </c:numRef>
          </c:val>
          <c:extLst>
            <c:ext xmlns:c16="http://schemas.microsoft.com/office/drawing/2014/chart" uri="{C3380CC4-5D6E-409C-BE32-E72D297353CC}">
              <c16:uniqueId val="{00000003-C7D5-4CBD-B3A3-E9E8778E273F}"/>
            </c:ext>
          </c:extLst>
        </c:ser>
        <c:ser>
          <c:idx val="4"/>
          <c:order val="4"/>
          <c:tx>
            <c:strRef>
              <c:f>'---Compare options---'!$H$11</c:f>
              <c:strCache>
                <c:ptCount val="1"/>
                <c:pt idx="0">
                  <c:v>REHAB</c:v>
                </c:pt>
              </c:strCache>
            </c:strRef>
          </c:tx>
          <c:spPr>
            <a:solidFill>
              <a:srgbClr val="750E5C"/>
            </a:solidFill>
            <a:ln w="25400">
              <a:noFill/>
              <a:prstDash val="solid"/>
            </a:ln>
            <a:effectLst/>
            <a:extLst>
              <a:ext uri="{91240B29-F687-4F45-9708-019B960494DF}">
                <a14:hiddenLine xmlns:a14="http://schemas.microsoft.com/office/drawing/2010/main" w="25400">
                  <a:solidFill>
                    <a:srgbClr val="750E5C"/>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options---'!$I$11:$AK$11</c:f>
              <c:numCache>
                <c:formatCode>"$"#,##0</c:formatCode>
                <c:ptCount val="29"/>
                <c:pt idx="0">
                  <c:v>0</c:v>
                </c:pt>
                <c:pt idx="1">
                  <c:v>0</c:v>
                </c:pt>
                <c:pt idx="2">
                  <c:v>0</c:v>
                </c:pt>
                <c:pt idx="3">
                  <c:v>9.9301799679301332</c:v>
                </c:pt>
                <c:pt idx="4">
                  <c:v>-1.7159582942205742</c:v>
                </c:pt>
                <c:pt idx="5">
                  <c:v>4.2363849537305942</c:v>
                </c:pt>
                <c:pt idx="6">
                  <c:v>-15.265961022964635</c:v>
                </c:pt>
                <c:pt idx="7">
                  <c:v>1.952002962977587E-5</c:v>
                </c:pt>
                <c:pt idx="8">
                  <c:v>1.4180754719879405</c:v>
                </c:pt>
                <c:pt idx="9">
                  <c:v>2.07973355803437E-7</c:v>
                </c:pt>
                <c:pt idx="10">
                  <c:v>0.41828530808113451</c:v>
                </c:pt>
                <c:pt idx="11">
                  <c:v>7.330915121568439E-9</c:v>
                </c:pt>
                <c:pt idx="12">
                  <c:v>1.5018509268327798</c:v>
                </c:pt>
                <c:pt idx="13">
                  <c:v>0</c:v>
                </c:pt>
                <c:pt idx="14">
                  <c:v>0</c:v>
                </c:pt>
                <c:pt idx="15">
                  <c:v>7.3691340826806031E-3</c:v>
                </c:pt>
                <c:pt idx="16">
                  <c:v>0</c:v>
                </c:pt>
                <c:pt idx="17">
                  <c:v>5.1609187555981708E-7</c:v>
                </c:pt>
                <c:pt idx="18">
                  <c:v>0</c:v>
                </c:pt>
                <c:pt idx="19">
                  <c:v>1.2462656526583533</c:v>
                </c:pt>
                <c:pt idx="20">
                  <c:v>3.7842666994510008</c:v>
                </c:pt>
                <c:pt idx="21">
                  <c:v>0</c:v>
                </c:pt>
                <c:pt idx="22">
                  <c:v>0.20783345946404644</c:v>
                </c:pt>
                <c:pt idx="23">
                  <c:v>1.3773989908586078E-7</c:v>
                </c:pt>
                <c:pt idx="24">
                  <c:v>1.4924277762363275E-6</c:v>
                </c:pt>
                <c:pt idx="25">
                  <c:v>0</c:v>
                </c:pt>
                <c:pt idx="26">
                  <c:v>-1.6860978811754475</c:v>
                </c:pt>
                <c:pt idx="27">
                  <c:v>0</c:v>
                </c:pt>
                <c:pt idx="28">
                  <c:v>0</c:v>
                </c:pt>
              </c:numCache>
            </c:numRef>
          </c:val>
          <c:extLst>
            <c:ext xmlns:c16="http://schemas.microsoft.com/office/drawing/2014/chart" uri="{C3380CC4-5D6E-409C-BE32-E72D297353CC}">
              <c16:uniqueId val="{00000004-C7D5-4CBD-B3A3-E9E8778E273F}"/>
            </c:ext>
          </c:extLst>
        </c:ser>
        <c:ser>
          <c:idx val="5"/>
          <c:order val="5"/>
          <c:tx>
            <c:strRef>
              <c:f>'---Compare options---'!$H$12</c:f>
              <c:strCache>
                <c:ptCount val="1"/>
                <c:pt idx="0">
                  <c:v>REZ</c:v>
                </c:pt>
              </c:strCache>
            </c:strRef>
          </c:tx>
          <c:spPr>
            <a:solidFill>
              <a:srgbClr val="FF4136"/>
            </a:solidFill>
            <a:ln w="25400">
              <a:noFill/>
              <a:prstDash val="solid"/>
            </a:ln>
            <a:effectLst/>
            <a:extLst>
              <a:ext uri="{91240B29-F687-4F45-9708-019B960494DF}">
                <a14:hiddenLine xmlns:a14="http://schemas.microsoft.com/office/drawing/2010/main" w="25400">
                  <a:solidFill>
                    <a:srgbClr val="FF4136"/>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options---'!$I$12:$AK$12</c:f>
              <c:numCache>
                <c:formatCode>"$"#,##0</c:formatCode>
                <c:ptCount val="29"/>
                <c:pt idx="0">
                  <c:v>5.2870596421904339E-6</c:v>
                </c:pt>
                <c:pt idx="1">
                  <c:v>5.4895979928915041E-6</c:v>
                </c:pt>
                <c:pt idx="2">
                  <c:v>-0.71360899451094884</c:v>
                </c:pt>
                <c:pt idx="3">
                  <c:v>2.4727094075084244</c:v>
                </c:pt>
                <c:pt idx="4">
                  <c:v>2.1398355377611442</c:v>
                </c:pt>
                <c:pt idx="5">
                  <c:v>-3.6306777799523841E-2</c:v>
                </c:pt>
                <c:pt idx="6">
                  <c:v>6.4702188884897627</c:v>
                </c:pt>
                <c:pt idx="7">
                  <c:v>3.5302514131285134</c:v>
                </c:pt>
                <c:pt idx="8">
                  <c:v>3.0419947552653319</c:v>
                </c:pt>
                <c:pt idx="9">
                  <c:v>2.9026674812579585</c:v>
                </c:pt>
                <c:pt idx="10">
                  <c:v>2.7771328755285358</c:v>
                </c:pt>
                <c:pt idx="11">
                  <c:v>9.7280456497684362</c:v>
                </c:pt>
                <c:pt idx="12">
                  <c:v>15.131413225950643</c:v>
                </c:pt>
                <c:pt idx="13">
                  <c:v>10.202545136298694</c:v>
                </c:pt>
                <c:pt idx="14">
                  <c:v>16.897141915745511</c:v>
                </c:pt>
                <c:pt idx="15">
                  <c:v>20.626285616252048</c:v>
                </c:pt>
                <c:pt idx="16">
                  <c:v>20.057251758761819</c:v>
                </c:pt>
                <c:pt idx="17">
                  <c:v>17.42932382873952</c:v>
                </c:pt>
                <c:pt idx="18">
                  <c:v>21.655243350087666</c:v>
                </c:pt>
                <c:pt idx="19">
                  <c:v>24.433268159314814</c:v>
                </c:pt>
                <c:pt idx="20">
                  <c:v>22.390543410459941</c:v>
                </c:pt>
                <c:pt idx="21">
                  <c:v>24.271164741638817</c:v>
                </c:pt>
                <c:pt idx="22">
                  <c:v>34.234219786994686</c:v>
                </c:pt>
                <c:pt idx="23">
                  <c:v>29.100895645364595</c:v>
                </c:pt>
                <c:pt idx="24">
                  <c:v>34.508792618861833</c:v>
                </c:pt>
                <c:pt idx="25">
                  <c:v>40.573096834327501</c:v>
                </c:pt>
                <c:pt idx="26">
                  <c:v>33.406687051798919</c:v>
                </c:pt>
                <c:pt idx="27">
                  <c:v>29.937749736080239</c:v>
                </c:pt>
                <c:pt idx="28">
                  <c:v>16.887897435810533</c:v>
                </c:pt>
              </c:numCache>
            </c:numRef>
          </c:val>
          <c:extLst>
            <c:ext xmlns:c16="http://schemas.microsoft.com/office/drawing/2014/chart" uri="{C3380CC4-5D6E-409C-BE32-E72D297353CC}">
              <c16:uniqueId val="{00000005-C7D5-4CBD-B3A3-E9E8778E273F}"/>
            </c:ext>
          </c:extLst>
        </c:ser>
        <c:ser>
          <c:idx val="6"/>
          <c:order val="6"/>
          <c:tx>
            <c:strRef>
              <c:f>'---Compare options---'!$H$13</c:f>
              <c:strCache>
                <c:ptCount val="1"/>
                <c:pt idx="0">
                  <c:v>USE+DSP</c:v>
                </c:pt>
              </c:strCache>
            </c:strRef>
          </c:tx>
          <c:spPr>
            <a:solidFill>
              <a:srgbClr val="27ACAA"/>
            </a:solidFill>
            <a:ln>
              <a:noFill/>
              <a:prstDash val="solid"/>
            </a:ln>
            <a:effectLst/>
            <a:extLst>
              <a:ext uri="{91240B29-F687-4F45-9708-019B960494DF}">
                <a14:hiddenLine xmlns:a14="http://schemas.microsoft.com/office/drawing/2010/main">
                  <a:solidFill>
                    <a:srgbClr val="27ACAA"/>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options---'!$I$13:$AK$13</c:f>
              <c:numCache>
                <c:formatCode>"$"#,##0</c:formatCode>
                <c:ptCount val="29"/>
                <c:pt idx="0">
                  <c:v>8.1506149799999992E-6</c:v>
                </c:pt>
                <c:pt idx="1">
                  <c:v>8.0974459299999984E-6</c:v>
                </c:pt>
                <c:pt idx="2">
                  <c:v>8.1719788800000003E-6</c:v>
                </c:pt>
                <c:pt idx="3">
                  <c:v>0.16568960402422953</c:v>
                </c:pt>
                <c:pt idx="4">
                  <c:v>-5.9716686912699973E-3</c:v>
                </c:pt>
                <c:pt idx="5">
                  <c:v>-1.7770174728130032E-2</c:v>
                </c:pt>
                <c:pt idx="6">
                  <c:v>2.4283493607479955E-2</c:v>
                </c:pt>
                <c:pt idx="7">
                  <c:v>-0.87955578524808875</c:v>
                </c:pt>
                <c:pt idx="8">
                  <c:v>0.70318824984016015</c:v>
                </c:pt>
                <c:pt idx="9">
                  <c:v>4.8530309880480016E-2</c:v>
                </c:pt>
                <c:pt idx="10">
                  <c:v>0.37804441151361062</c:v>
                </c:pt>
                <c:pt idx="11">
                  <c:v>9.6733054799134841</c:v>
                </c:pt>
                <c:pt idx="12">
                  <c:v>0.2018915863211514</c:v>
                </c:pt>
                <c:pt idx="13">
                  <c:v>1.4334667154718919</c:v>
                </c:pt>
                <c:pt idx="14">
                  <c:v>13.857169456832214</c:v>
                </c:pt>
                <c:pt idx="15">
                  <c:v>0.44318242988414019</c:v>
                </c:pt>
                <c:pt idx="16">
                  <c:v>-22.601428866729488</c:v>
                </c:pt>
                <c:pt idx="17">
                  <c:v>-5.6271243102249971E-2</c:v>
                </c:pt>
                <c:pt idx="18">
                  <c:v>-6.9754038348452045</c:v>
                </c:pt>
                <c:pt idx="19">
                  <c:v>0.45724170559791127</c:v>
                </c:pt>
                <c:pt idx="20">
                  <c:v>-9.1928123046212207</c:v>
                </c:pt>
                <c:pt idx="21">
                  <c:v>9.1676224943755624</c:v>
                </c:pt>
                <c:pt idx="22">
                  <c:v>3.3726519730157123</c:v>
                </c:pt>
                <c:pt idx="23">
                  <c:v>21.946448208566803</c:v>
                </c:pt>
                <c:pt idx="24">
                  <c:v>-0.75076528217683969</c:v>
                </c:pt>
                <c:pt idx="25">
                  <c:v>-0.33011643004832875</c:v>
                </c:pt>
                <c:pt idx="26">
                  <c:v>-0.14465471480719008</c:v>
                </c:pt>
                <c:pt idx="27">
                  <c:v>-1.8503186466964325</c:v>
                </c:pt>
                <c:pt idx="28">
                  <c:v>-3.9069295122858674</c:v>
                </c:pt>
              </c:numCache>
            </c:numRef>
          </c:val>
          <c:extLst>
            <c:ext xmlns:c16="http://schemas.microsoft.com/office/drawing/2014/chart" uri="{C3380CC4-5D6E-409C-BE32-E72D297353CC}">
              <c16:uniqueId val="{00000006-C7D5-4CBD-B3A3-E9E8778E273F}"/>
            </c:ext>
          </c:extLst>
        </c:ser>
        <c:ser>
          <c:idx val="7"/>
          <c:order val="7"/>
          <c:tx>
            <c:strRef>
              <c:f>'---Compare options---'!$H$14</c:f>
              <c:strCache>
                <c:ptCount val="1"/>
                <c:pt idx="0">
                  <c:v>SyncCon</c:v>
                </c:pt>
              </c:strCache>
            </c:strRef>
          </c:tx>
          <c:spPr>
            <a:solidFill>
              <a:srgbClr val="9C82D4"/>
            </a:solidFill>
            <a:ln>
              <a:noFill/>
              <a:prstDash val="solid"/>
            </a:ln>
            <a:effectLst/>
            <a:extLst>
              <a:ext uri="{91240B29-F687-4F45-9708-019B960494DF}">
                <a14:hiddenLine xmlns:a14="http://schemas.microsoft.com/office/drawing/2010/main">
                  <a:solidFill>
                    <a:srgbClr val="9C82D4"/>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options---'!$I$14:$AK$14</c:f>
              <c:numCache>
                <c:formatCode>"$"#,##0</c:formatCode>
                <c:ptCount val="29"/>
                <c:pt idx="0">
                  <c:v>-4.7230487700000365E-2</c:v>
                </c:pt>
                <c:pt idx="1">
                  <c:v>0.10905359354000006</c:v>
                </c:pt>
                <c:pt idx="2">
                  <c:v>-8.3950146428699093E-2</c:v>
                </c:pt>
                <c:pt idx="3">
                  <c:v>0.56696701265249971</c:v>
                </c:pt>
                <c:pt idx="4">
                  <c:v>0.4766197065320994</c:v>
                </c:pt>
                <c:pt idx="5">
                  <c:v>0.7860239670643987</c:v>
                </c:pt>
                <c:pt idx="6">
                  <c:v>-0.86507957499229815</c:v>
                </c:pt>
                <c:pt idx="7">
                  <c:v>-0.87693059511139659</c:v>
                </c:pt>
                <c:pt idx="8">
                  <c:v>-1.9268312097604976</c:v>
                </c:pt>
                <c:pt idx="9">
                  <c:v>-1.4436201258820984</c:v>
                </c:pt>
                <c:pt idx="10">
                  <c:v>-1.1474473863762977</c:v>
                </c:pt>
                <c:pt idx="11">
                  <c:v>-0.123274684849599</c:v>
                </c:pt>
                <c:pt idx="12">
                  <c:v>-0.17998773067329968</c:v>
                </c:pt>
                <c:pt idx="13">
                  <c:v>-7.6435097893599965E-2</c:v>
                </c:pt>
                <c:pt idx="14">
                  <c:v>-3.271480432140015E-2</c:v>
                </c:pt>
                <c:pt idx="15">
                  <c:v>-5.1839329103297131E-2</c:v>
                </c:pt>
                <c:pt idx="16">
                  <c:v>0.15095842675150015</c:v>
                </c:pt>
                <c:pt idx="17">
                  <c:v>-3.563613008559878E-2</c:v>
                </c:pt>
                <c:pt idx="18">
                  <c:v>-6.6656006009907292E-4</c:v>
                </c:pt>
                <c:pt idx="19">
                  <c:v>0.1664865931393997</c:v>
                </c:pt>
                <c:pt idx="20">
                  <c:v>0.24451226888009114</c:v>
                </c:pt>
                <c:pt idx="21">
                  <c:v>-6.0294148665190735E-2</c:v>
                </c:pt>
                <c:pt idx="22">
                  <c:v>0.22040049528426062</c:v>
                </c:pt>
                <c:pt idx="23">
                  <c:v>0.21892226154091987</c:v>
                </c:pt>
                <c:pt idx="24">
                  <c:v>7.5663872449678815E-2</c:v>
                </c:pt>
                <c:pt idx="25">
                  <c:v>-4.4406789870490682E-2</c:v>
                </c:pt>
                <c:pt idx="26">
                  <c:v>-2.0164760758558258E-2</c:v>
                </c:pt>
                <c:pt idx="27">
                  <c:v>2.3957546322480084E-2</c:v>
                </c:pt>
                <c:pt idx="28">
                  <c:v>3.9578660107399626E-2</c:v>
                </c:pt>
              </c:numCache>
            </c:numRef>
          </c:val>
          <c:extLst>
            <c:ext xmlns:c16="http://schemas.microsoft.com/office/drawing/2014/chart" uri="{C3380CC4-5D6E-409C-BE32-E72D297353CC}">
              <c16:uniqueId val="{00000007-C7D5-4CBD-B3A3-E9E8778E273F}"/>
            </c:ext>
          </c:extLst>
        </c:ser>
        <c:ser>
          <c:idx val="8"/>
          <c:order val="8"/>
          <c:tx>
            <c:strRef>
              <c:f>'---Compare options---'!$H$15</c:f>
              <c:strCache>
                <c:ptCount val="1"/>
                <c:pt idx="0">
                  <c:v>System Strength</c:v>
                </c:pt>
              </c:strCache>
            </c:strRef>
          </c:tx>
          <c:spPr>
            <a:solidFill>
              <a:schemeClr val="accent3">
                <a:lumMod val="60000"/>
              </a:schemeClr>
            </a:solidFill>
            <a:ln>
              <a:noFill/>
            </a:ln>
            <a:effec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options---'!$I$15:$AK$15</c:f>
              <c:numCache>
                <c:formatCode>"$"#,##0</c:formatCode>
                <c:ptCount val="29"/>
                <c:pt idx="0">
                  <c:v>0.46445816768773646</c:v>
                </c:pt>
                <c:pt idx="1">
                  <c:v>0.44318534296469081</c:v>
                </c:pt>
                <c:pt idx="2">
                  <c:v>-7.2211651830002666E-2</c:v>
                </c:pt>
                <c:pt idx="3">
                  <c:v>0.95149592467286859</c:v>
                </c:pt>
                <c:pt idx="4">
                  <c:v>0.89701452429688289</c:v>
                </c:pt>
                <c:pt idx="5">
                  <c:v>0.78702812283630197</c:v>
                </c:pt>
                <c:pt idx="6">
                  <c:v>2.1245735456188375</c:v>
                </c:pt>
                <c:pt idx="7">
                  <c:v>2.0893647363456584</c:v>
                </c:pt>
                <c:pt idx="8">
                  <c:v>0.60047043176027004</c:v>
                </c:pt>
                <c:pt idx="9">
                  <c:v>0.95706238050689352</c:v>
                </c:pt>
                <c:pt idx="10">
                  <c:v>0.90673854926554487</c:v>
                </c:pt>
                <c:pt idx="11">
                  <c:v>0.14984009428080025</c:v>
                </c:pt>
                <c:pt idx="12">
                  <c:v>1.1269331931150519</c:v>
                </c:pt>
                <c:pt idx="13">
                  <c:v>-0.26473249876702176</c:v>
                </c:pt>
                <c:pt idx="14">
                  <c:v>-0.13593408702027227</c:v>
                </c:pt>
                <c:pt idx="15">
                  <c:v>8.8013996056361066E-2</c:v>
                </c:pt>
                <c:pt idx="16">
                  <c:v>0.80506957405404678</c:v>
                </c:pt>
                <c:pt idx="17">
                  <c:v>0.45158965271277701</c:v>
                </c:pt>
                <c:pt idx="18">
                  <c:v>5.7889145013134115E-2</c:v>
                </c:pt>
                <c:pt idx="19">
                  <c:v>0.48479491958695142</c:v>
                </c:pt>
                <c:pt idx="20">
                  <c:v>0.86437227015612739</c:v>
                </c:pt>
                <c:pt idx="21">
                  <c:v>0.36819427771090707</c:v>
                </c:pt>
                <c:pt idx="22">
                  <c:v>1.2983134332088011</c:v>
                </c:pt>
                <c:pt idx="23">
                  <c:v>1.1333940175646202</c:v>
                </c:pt>
                <c:pt idx="24">
                  <c:v>1.4732504441249403</c:v>
                </c:pt>
                <c:pt idx="25">
                  <c:v>1.4077224336984437</c:v>
                </c:pt>
                <c:pt idx="26">
                  <c:v>1.0340450561456527</c:v>
                </c:pt>
                <c:pt idx="27">
                  <c:v>0.79235474206170331</c:v>
                </c:pt>
                <c:pt idx="28">
                  <c:v>-0.18343277448342996</c:v>
                </c:pt>
              </c:numCache>
            </c:numRef>
          </c:val>
          <c:extLst>
            <c:ext xmlns:c16="http://schemas.microsoft.com/office/drawing/2014/chart" uri="{C3380CC4-5D6E-409C-BE32-E72D297353CC}">
              <c16:uniqueId val="{00000008-C7D5-4CBD-B3A3-E9E8778E273F}"/>
            </c:ext>
          </c:extLst>
        </c:ser>
        <c:dLbls>
          <c:showLegendKey val="0"/>
          <c:showVal val="0"/>
          <c:showCatName val="0"/>
          <c:showSerName val="0"/>
          <c:showPercent val="0"/>
          <c:showBubbleSize val="0"/>
        </c:dLbls>
        <c:gapWidth val="150"/>
        <c:overlap val="100"/>
        <c:axId val="1837395552"/>
        <c:axId val="1837396096"/>
      </c:barChart>
      <c:catAx>
        <c:axId val="1837395552"/>
        <c:scaling>
          <c:orientation val="minMax"/>
        </c:scaling>
        <c:delete val="0"/>
        <c:axPos val="b"/>
        <c:numFmt formatCode="General" sourceLinked="1"/>
        <c:majorTickMark val="out"/>
        <c:minorTickMark val="none"/>
        <c:tickLblPos val="low"/>
        <c:spPr>
          <a:noFill/>
          <a:ln w="9525" cap="flat" cmpd="sng" algn="ctr">
            <a:solidFill>
              <a:srgbClr val="868686"/>
            </a:solidFill>
            <a:round/>
          </a:ln>
          <a:effectLst/>
        </c:spPr>
        <c:txPr>
          <a:bodyPr rot="-2700000" spcFirstLastPara="1" vertOverflow="ellipsis"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37396096"/>
        <c:crosses val="autoZero"/>
        <c:auto val="1"/>
        <c:lblAlgn val="ctr"/>
        <c:lblOffset val="100"/>
        <c:noMultiLvlLbl val="0"/>
      </c:catAx>
      <c:valAx>
        <c:axId val="1837396096"/>
        <c:scaling>
          <c:orientation val="minMax"/>
        </c:scaling>
        <c:delete val="0"/>
        <c:axPos val="l"/>
        <c:majorGridlines>
          <c:spPr>
            <a:ln w="3175" cap="flat" cmpd="sng" algn="ctr">
              <a:solidFill>
                <a:srgbClr val="A5A5A5"/>
              </a:solidFill>
              <a:prstDash val="dash"/>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r>
                  <a:rPr lang="en-AU"/>
                  <a:t>Annual market benefits
($m, discounted to 1 July 2020)</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endParaRPr lang="en-US"/>
            </a:p>
          </c:txPr>
        </c:title>
        <c:numFmt formatCode="#,##0" sourceLinked="0"/>
        <c:majorTickMark val="out"/>
        <c:minorTickMark val="none"/>
        <c:tickLblPos val="nextTo"/>
        <c:spPr>
          <a:noFill/>
          <a:ln>
            <a:solidFill>
              <a:srgbClr val="868686"/>
            </a:solidFill>
          </a:ln>
          <a:effectLst/>
        </c:spPr>
        <c:txPr>
          <a:bodyPr rot="-6000000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3739555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1200" b="0">
          <a:latin typeface="Arial Narrow"/>
          <a:ea typeface="Arial Narrow"/>
          <a:cs typeface="Arial Narrow"/>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'---Compare options---'!$H$47</c:f>
              <c:strCache>
                <c:ptCount val="1"/>
                <c:pt idx="0">
                  <c:v>Black Coal</c:v>
                </c:pt>
              </c:strCache>
            </c:strRef>
          </c:tx>
          <c:spPr>
            <a:solidFill>
              <a:srgbClr val="351C21"/>
            </a:solidFill>
            <a:ln w="25400">
              <a:noFill/>
              <a:prstDash val="solid"/>
            </a:ln>
            <a:effectLst/>
            <a:extLst>
              <a:ext uri="{91240B29-F687-4F45-9708-019B960494DF}">
                <a14:hiddenLine xmlns:a14="http://schemas.microsoft.com/office/drawing/2010/main" w="25400">
                  <a:solidFill>
                    <a:srgbClr val="351C21"/>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options---'!$I$47:$AK$47</c:f>
              <c:numCache>
                <c:formatCode>#,##0</c:formatCode>
                <c:ptCount val="29"/>
                <c:pt idx="0">
                  <c:v>540.03509000000486</c:v>
                </c:pt>
                <c:pt idx="1">
                  <c:v>314.94822000000568</c:v>
                </c:pt>
                <c:pt idx="2">
                  <c:v>826.72593999998935</c:v>
                </c:pt>
                <c:pt idx="3">
                  <c:v>1208.095581034504</c:v>
                </c:pt>
                <c:pt idx="4">
                  <c:v>1034.7024685442157</c:v>
                </c:pt>
                <c:pt idx="5">
                  <c:v>524.51849604763993</c:v>
                </c:pt>
                <c:pt idx="6">
                  <c:v>1189.9903358316005</c:v>
                </c:pt>
                <c:pt idx="7">
                  <c:v>984.15479306539783</c:v>
                </c:pt>
                <c:pt idx="8">
                  <c:v>-793.08966012224118</c:v>
                </c:pt>
                <c:pt idx="9">
                  <c:v>-491.02161189870094</c:v>
                </c:pt>
                <c:pt idx="10">
                  <c:v>103.21457787424151</c:v>
                </c:pt>
                <c:pt idx="11">
                  <c:v>-298.22918310552632</c:v>
                </c:pt>
                <c:pt idx="12">
                  <c:v>274.90408411302269</c:v>
                </c:pt>
                <c:pt idx="13">
                  <c:v>-136.19504855065315</c:v>
                </c:pt>
                <c:pt idx="14">
                  <c:v>986.90294623181035</c:v>
                </c:pt>
                <c:pt idx="15">
                  <c:v>1349.2727492168888</c:v>
                </c:pt>
                <c:pt idx="16">
                  <c:v>798.38930233703286</c:v>
                </c:pt>
                <c:pt idx="17">
                  <c:v>964.58982741669388</c:v>
                </c:pt>
                <c:pt idx="18">
                  <c:v>875.95181313450303</c:v>
                </c:pt>
                <c:pt idx="19">
                  <c:v>1016.9268739466934</c:v>
                </c:pt>
                <c:pt idx="20">
                  <c:v>1901.0370986072594</c:v>
                </c:pt>
                <c:pt idx="21">
                  <c:v>1949.6248818077402</c:v>
                </c:pt>
                <c:pt idx="22">
                  <c:v>1539.3900946627909</c:v>
                </c:pt>
                <c:pt idx="23">
                  <c:v>998.22188072756944</c:v>
                </c:pt>
                <c:pt idx="24">
                  <c:v>945.35653376387563</c:v>
                </c:pt>
                <c:pt idx="25">
                  <c:v>1068.3089399999999</c:v>
                </c:pt>
                <c:pt idx="26">
                  <c:v>121.28750080185</c:v>
                </c:pt>
                <c:pt idx="27">
                  <c:v>45.932486185890411</c:v>
                </c:pt>
                <c:pt idx="28">
                  <c:v>26.381779074650694</c:v>
                </c:pt>
              </c:numCache>
            </c:numRef>
          </c:val>
          <c:extLst>
            <c:ext xmlns:c16="http://schemas.microsoft.com/office/drawing/2014/chart" uri="{C3380CC4-5D6E-409C-BE32-E72D297353CC}">
              <c16:uniqueId val="{00000000-BC32-40AD-825D-138DA2418C27}"/>
            </c:ext>
          </c:extLst>
        </c:ser>
        <c:ser>
          <c:idx val="1"/>
          <c:order val="1"/>
          <c:tx>
            <c:strRef>
              <c:f>'---Compare options---'!$H$48</c:f>
              <c:strCache>
                <c:ptCount val="1"/>
                <c:pt idx="0">
                  <c:v>Brown Coal</c:v>
                </c:pt>
              </c:strCache>
            </c:strRef>
          </c:tx>
          <c:spPr>
            <a:solidFill>
              <a:srgbClr val="BC2F00"/>
            </a:solidFill>
            <a:ln w="25400">
              <a:noFill/>
              <a:prstDash val="solid"/>
            </a:ln>
            <a:effectLst/>
            <a:extLst>
              <a:ext uri="{91240B29-F687-4F45-9708-019B960494DF}">
                <a14:hiddenLine xmlns:a14="http://schemas.microsoft.com/office/drawing/2010/main" w="25400">
                  <a:solidFill>
                    <a:srgbClr val="BC2F00"/>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options---'!$I$48:$AK$48</c:f>
              <c:numCache>
                <c:formatCode>#,##0</c:formatCode>
                <c:ptCount val="29"/>
                <c:pt idx="0">
                  <c:v>391.49909999999363</c:v>
                </c:pt>
                <c:pt idx="1">
                  <c:v>242.66580000000977</c:v>
                </c:pt>
                <c:pt idx="2">
                  <c:v>514.19680000000517</c:v>
                </c:pt>
                <c:pt idx="3">
                  <c:v>987.11754976090197</c:v>
                </c:pt>
                <c:pt idx="4">
                  <c:v>1131.2202479927892</c:v>
                </c:pt>
                <c:pt idx="5">
                  <c:v>1710.3419689564726</c:v>
                </c:pt>
                <c:pt idx="6">
                  <c:v>-5.1594098340000004E-3</c:v>
                </c:pt>
                <c:pt idx="7">
                  <c:v>-3.910612918999988E-3</c:v>
                </c:pt>
                <c:pt idx="8">
                  <c:v>-3.6704311639999903E-3</c:v>
                </c:pt>
                <c:pt idx="9">
                  <c:v>-3.6752066119999996E-3</c:v>
                </c:pt>
                <c:pt idx="10">
                  <c:v>-3.3731846090000002E-3</c:v>
                </c:pt>
                <c:pt idx="11">
                  <c:v>-3.4446536960000022E-3</c:v>
                </c:pt>
                <c:pt idx="12">
                  <c:v>-3.5862178469999997E-3</c:v>
                </c:pt>
                <c:pt idx="13">
                  <c:v>-3.2772822829999992E-3</c:v>
                </c:pt>
                <c:pt idx="14">
                  <c:v>-3.2291220259999987E-3</c:v>
                </c:pt>
                <c:pt idx="15">
                  <c:v>-3.07841818999999E-3</c:v>
                </c:pt>
                <c:pt idx="16">
                  <c:v>-2.639164072E-3</c:v>
                </c:pt>
                <c:pt idx="17">
                  <c:v>-2.9943149139999895E-3</c:v>
                </c:pt>
                <c:pt idx="18">
                  <c:v>-2.5951680789999994E-3</c:v>
                </c:pt>
                <c:pt idx="19">
                  <c:v>-2.0814020910000005E-3</c:v>
                </c:pt>
                <c:pt idx="20">
                  <c:v>-2.6695772139999998E-3</c:v>
                </c:pt>
                <c:pt idx="21">
                  <c:v>-3.0234998829999993E-3</c:v>
                </c:pt>
                <c:pt idx="22">
                  <c:v>-3.1896353739999913E-3</c:v>
                </c:pt>
                <c:pt idx="23">
                  <c:v>-2.9223119249999988E-3</c:v>
                </c:pt>
                <c:pt idx="24">
                  <c:v>-1.3596068759999986E-3</c:v>
                </c:pt>
                <c:pt idx="25">
                  <c:v>-1.5457749509999999E-3</c:v>
                </c:pt>
                <c:pt idx="26">
                  <c:v>-2.6883226099999906E-4</c:v>
                </c:pt>
                <c:pt idx="27">
                  <c:v>0</c:v>
                </c:pt>
                <c:pt idx="28">
                  <c:v>0</c:v>
                </c:pt>
              </c:numCache>
            </c:numRef>
          </c:val>
          <c:extLst>
            <c:ext xmlns:c16="http://schemas.microsoft.com/office/drawing/2014/chart" uri="{C3380CC4-5D6E-409C-BE32-E72D297353CC}">
              <c16:uniqueId val="{00000001-BC32-40AD-825D-138DA2418C27}"/>
            </c:ext>
          </c:extLst>
        </c:ser>
        <c:ser>
          <c:idx val="2"/>
          <c:order val="2"/>
          <c:tx>
            <c:strRef>
              <c:f>'---Compare options---'!$H$49</c:f>
              <c:strCache>
                <c:ptCount val="1"/>
                <c:pt idx="0">
                  <c:v>CCGT</c:v>
                </c:pt>
              </c:strCache>
            </c:strRef>
          </c:tx>
          <c:spPr>
            <a:solidFill>
              <a:srgbClr val="750E5C"/>
            </a:solidFill>
            <a:ln w="25400">
              <a:noFill/>
              <a:prstDash val="solid"/>
            </a:ln>
            <a:effectLst/>
            <a:extLst>
              <a:ext uri="{91240B29-F687-4F45-9708-019B960494DF}">
                <a14:hiddenLine xmlns:a14="http://schemas.microsoft.com/office/drawing/2010/main" w="25400">
                  <a:solidFill>
                    <a:srgbClr val="750E5C"/>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options---'!$I$49:$AK$49</c:f>
              <c:numCache>
                <c:formatCode>#,##0</c:formatCode>
                <c:ptCount val="29"/>
                <c:pt idx="0">
                  <c:v>-6.5847938003571471E-5</c:v>
                </c:pt>
                <c:pt idx="1">
                  <c:v>-6.6255496221856447E-5</c:v>
                </c:pt>
                <c:pt idx="2">
                  <c:v>15.990508878029686</c:v>
                </c:pt>
                <c:pt idx="3">
                  <c:v>5.6431600262199026</c:v>
                </c:pt>
                <c:pt idx="4">
                  <c:v>99.647569908440801</c:v>
                </c:pt>
                <c:pt idx="5">
                  <c:v>-28.352357354684955</c:v>
                </c:pt>
                <c:pt idx="6">
                  <c:v>-515.66252937562103</c:v>
                </c:pt>
                <c:pt idx="7">
                  <c:v>-452.30468648344004</c:v>
                </c:pt>
                <c:pt idx="8">
                  <c:v>-677.87063476709591</c:v>
                </c:pt>
                <c:pt idx="9">
                  <c:v>-736.87701103642758</c:v>
                </c:pt>
                <c:pt idx="10">
                  <c:v>-503.72118138435053</c:v>
                </c:pt>
                <c:pt idx="11">
                  <c:v>-113.88814142781212</c:v>
                </c:pt>
                <c:pt idx="12">
                  <c:v>-77.796838740431667</c:v>
                </c:pt>
                <c:pt idx="13">
                  <c:v>-219.70006283694238</c:v>
                </c:pt>
                <c:pt idx="14">
                  <c:v>-767.22004493237182</c:v>
                </c:pt>
                <c:pt idx="15">
                  <c:v>-296.52648481508004</c:v>
                </c:pt>
                <c:pt idx="16">
                  <c:v>-212.87960011137693</c:v>
                </c:pt>
                <c:pt idx="17">
                  <c:v>-171.29219609094434</c:v>
                </c:pt>
                <c:pt idx="18">
                  <c:v>-140.38528602847691</c:v>
                </c:pt>
                <c:pt idx="19">
                  <c:v>-53.317077952588079</c:v>
                </c:pt>
                <c:pt idx="20">
                  <c:v>-86.702669190694905</c:v>
                </c:pt>
                <c:pt idx="21">
                  <c:v>-186.72988709552465</c:v>
                </c:pt>
                <c:pt idx="22">
                  <c:v>-93.746991981060091</c:v>
                </c:pt>
                <c:pt idx="23">
                  <c:v>-40.818058363996897</c:v>
                </c:pt>
                <c:pt idx="24">
                  <c:v>-14.576666861798685</c:v>
                </c:pt>
                <c:pt idx="25">
                  <c:v>-4.6592632793363009E-4</c:v>
                </c:pt>
                <c:pt idx="26">
                  <c:v>-4.6499603115535137E-4</c:v>
                </c:pt>
                <c:pt idx="27">
                  <c:v>-4.8024674106272869E-4</c:v>
                </c:pt>
                <c:pt idx="28">
                  <c:v>-7.1473219713880098E-4</c:v>
                </c:pt>
              </c:numCache>
            </c:numRef>
          </c:val>
          <c:extLst>
            <c:ext xmlns:c16="http://schemas.microsoft.com/office/drawing/2014/chart" uri="{C3380CC4-5D6E-409C-BE32-E72D297353CC}">
              <c16:uniqueId val="{00000002-BC32-40AD-825D-138DA2418C27}"/>
            </c:ext>
          </c:extLst>
        </c:ser>
        <c:ser>
          <c:idx val="3"/>
          <c:order val="3"/>
          <c:tx>
            <c:strRef>
              <c:f>'---Compare options---'!$H$50</c:f>
              <c:strCache>
                <c:ptCount val="1"/>
                <c:pt idx="0">
                  <c:v>Gas - Steam</c:v>
                </c:pt>
              </c:strCache>
            </c:strRef>
          </c:tx>
          <c:spPr>
            <a:solidFill>
              <a:srgbClr val="8CE8AD"/>
            </a:solidFill>
            <a:ln w="25400">
              <a:noFill/>
              <a:prstDash val="solid"/>
            </a:ln>
            <a:effectLst/>
            <a:extLst>
              <a:ext uri="{91240B29-F687-4F45-9708-019B960494DF}">
                <a14:hiddenLine xmlns:a14="http://schemas.microsoft.com/office/drawing/2010/main" w="25400">
                  <a:solidFill>
                    <a:srgbClr val="8CE8AD"/>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options---'!$I$50:$AK$50</c:f>
              <c:numCache>
                <c:formatCode>#,##0</c:formatCode>
                <c:ptCount val="29"/>
                <c:pt idx="0">
                  <c:v>1.8027810000000954</c:v>
                </c:pt>
                <c:pt idx="1">
                  <c:v>0.84451999999987493</c:v>
                </c:pt>
                <c:pt idx="2">
                  <c:v>1.9874990000010939</c:v>
                </c:pt>
                <c:pt idx="3">
                  <c:v>-22.755773999998894</c:v>
                </c:pt>
                <c:pt idx="4">
                  <c:v>-20.040399999998954</c:v>
                </c:pt>
                <c:pt idx="5">
                  <c:v>-20.612014999999928</c:v>
                </c:pt>
                <c:pt idx="6">
                  <c:v>-59.865892999999971</c:v>
                </c:pt>
                <c:pt idx="7">
                  <c:v>-83.925591999998971</c:v>
                </c:pt>
                <c:pt idx="8">
                  <c:v>-47.169975999999991</c:v>
                </c:pt>
                <c:pt idx="9">
                  <c:v>-129.14378699999935</c:v>
                </c:pt>
                <c:pt idx="10">
                  <c:v>-283.46865500000007</c:v>
                </c:pt>
                <c:pt idx="11">
                  <c:v>-554.69832999999994</c:v>
                </c:pt>
                <c:pt idx="12">
                  <c:v>-524.91173000000003</c:v>
                </c:pt>
                <c:pt idx="13">
                  <c:v>-661.84341999999924</c:v>
                </c:pt>
                <c:pt idx="14">
                  <c:v>-231.32916000000102</c:v>
                </c:pt>
                <c:pt idx="15">
                  <c:v>-120.38209000000006</c:v>
                </c:pt>
                <c:pt idx="16">
                  <c:v>-195.35450000000003</c:v>
                </c:pt>
                <c:pt idx="17">
                  <c:v>-498.74186999999984</c:v>
                </c:pt>
                <c:pt idx="18">
                  <c:v>-6.1650600000000111</c:v>
                </c:pt>
                <c:pt idx="19">
                  <c:v>-6.0218299999989995</c:v>
                </c:pt>
                <c:pt idx="20">
                  <c:v>-1.6244199999990201</c:v>
                </c:pt>
                <c:pt idx="21">
                  <c:v>-14.97296</c:v>
                </c:pt>
                <c:pt idx="22">
                  <c:v>-6.6846099999989974</c:v>
                </c:pt>
                <c:pt idx="23">
                  <c:v>-7.3533200000010197</c:v>
                </c:pt>
                <c:pt idx="24">
                  <c:v>-5.6764699999999948</c:v>
                </c:pt>
                <c:pt idx="25">
                  <c:v>0</c:v>
                </c:pt>
                <c:pt idx="26">
                  <c:v>0</c:v>
                </c:pt>
                <c:pt idx="27">
                  <c:v>0</c:v>
                </c:pt>
                <c:pt idx="28">
                  <c:v>0</c:v>
                </c:pt>
              </c:numCache>
            </c:numRef>
          </c:val>
          <c:extLst>
            <c:ext xmlns:c16="http://schemas.microsoft.com/office/drawing/2014/chart" uri="{C3380CC4-5D6E-409C-BE32-E72D297353CC}">
              <c16:uniqueId val="{00000003-BC32-40AD-825D-138DA2418C27}"/>
            </c:ext>
          </c:extLst>
        </c:ser>
        <c:ser>
          <c:idx val="4"/>
          <c:order val="4"/>
          <c:tx>
            <c:strRef>
              <c:f>'---Compare options---'!$H$51</c:f>
              <c:strCache>
                <c:ptCount val="1"/>
                <c:pt idx="0">
                  <c:v>OCGT / Diesel</c:v>
                </c:pt>
              </c:strCache>
            </c:strRef>
          </c:tx>
          <c:spPr>
            <a:solidFill>
              <a:srgbClr val="C981B2"/>
            </a:solidFill>
            <a:ln w="25400">
              <a:noFill/>
              <a:prstDash val="solid"/>
            </a:ln>
            <a:effectLst/>
            <a:extLst>
              <a:ext uri="{91240B29-F687-4F45-9708-019B960494DF}">
                <a14:hiddenLine xmlns:a14="http://schemas.microsoft.com/office/drawing/2010/main" w="25400">
                  <a:solidFill>
                    <a:srgbClr val="C981B2"/>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options---'!$I$51:$AK$51</c:f>
              <c:numCache>
                <c:formatCode>#,##0</c:formatCode>
                <c:ptCount val="29"/>
                <c:pt idx="0">
                  <c:v>1.6417998428640672</c:v>
                </c:pt>
                <c:pt idx="1">
                  <c:v>0.86881410318125774</c:v>
                </c:pt>
                <c:pt idx="2">
                  <c:v>5.2045156378203359</c:v>
                </c:pt>
                <c:pt idx="3">
                  <c:v>-42.799257371004501</c:v>
                </c:pt>
                <c:pt idx="4">
                  <c:v>-28.363275640899587</c:v>
                </c:pt>
                <c:pt idx="5">
                  <c:v>-19.568679528152359</c:v>
                </c:pt>
                <c:pt idx="6">
                  <c:v>-64.695754978506784</c:v>
                </c:pt>
                <c:pt idx="7">
                  <c:v>-96.306452384877844</c:v>
                </c:pt>
                <c:pt idx="8">
                  <c:v>-23.203679801200352</c:v>
                </c:pt>
                <c:pt idx="9">
                  <c:v>-131.98079127756091</c:v>
                </c:pt>
                <c:pt idx="10">
                  <c:v>-271.14604281735154</c:v>
                </c:pt>
                <c:pt idx="11">
                  <c:v>-370.22110814678877</c:v>
                </c:pt>
                <c:pt idx="12">
                  <c:v>-259.33853586619716</c:v>
                </c:pt>
                <c:pt idx="13">
                  <c:v>-679.1431976168883</c:v>
                </c:pt>
                <c:pt idx="14">
                  <c:v>-632.31088279692403</c:v>
                </c:pt>
                <c:pt idx="15">
                  <c:v>-582.31045890100063</c:v>
                </c:pt>
                <c:pt idx="16">
                  <c:v>-1196.16404236058</c:v>
                </c:pt>
                <c:pt idx="17">
                  <c:v>-1792.0012706433931</c:v>
                </c:pt>
                <c:pt idx="18">
                  <c:v>-1991.7994908813098</c:v>
                </c:pt>
                <c:pt idx="19">
                  <c:v>-1681.8054769185173</c:v>
                </c:pt>
                <c:pt idx="20">
                  <c:v>-1867.2912428891996</c:v>
                </c:pt>
                <c:pt idx="21">
                  <c:v>-3308.1842298147449</c:v>
                </c:pt>
                <c:pt idx="22">
                  <c:v>-2500.5414961722854</c:v>
                </c:pt>
                <c:pt idx="23">
                  <c:v>-2093.7930485452744</c:v>
                </c:pt>
                <c:pt idx="24">
                  <c:v>-2011.0987417757642</c:v>
                </c:pt>
                <c:pt idx="25">
                  <c:v>-2110.7330413603631</c:v>
                </c:pt>
                <c:pt idx="26">
                  <c:v>-2263.1639268232957</c:v>
                </c:pt>
                <c:pt idx="27">
                  <c:v>-1831.7011392120839</c:v>
                </c:pt>
                <c:pt idx="28">
                  <c:v>-2528.5582258959512</c:v>
                </c:pt>
              </c:numCache>
            </c:numRef>
          </c:val>
          <c:extLst>
            <c:ext xmlns:c16="http://schemas.microsoft.com/office/drawing/2014/chart" uri="{C3380CC4-5D6E-409C-BE32-E72D297353CC}">
              <c16:uniqueId val="{00000004-BC32-40AD-825D-138DA2418C27}"/>
            </c:ext>
          </c:extLst>
        </c:ser>
        <c:ser>
          <c:idx val="5"/>
          <c:order val="5"/>
          <c:tx>
            <c:strRef>
              <c:f>'---Compare options---'!$H$52</c:f>
              <c:strCache>
                <c:ptCount val="1"/>
                <c:pt idx="0">
                  <c:v>Hydro</c:v>
                </c:pt>
              </c:strCache>
            </c:strRef>
          </c:tx>
          <c:spPr>
            <a:solidFill>
              <a:srgbClr val="188CE5"/>
            </a:solidFill>
            <a:ln w="25400">
              <a:noFill/>
              <a:prstDash val="solid"/>
            </a:ln>
            <a:effectLst/>
            <a:extLst>
              <a:ext uri="{91240B29-F687-4F45-9708-019B960494DF}">
                <a14:hiddenLine xmlns:a14="http://schemas.microsoft.com/office/drawing/2010/main" w="25400">
                  <a:solidFill>
                    <a:srgbClr val="188CE5"/>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options---'!$I$52:$AK$52</c:f>
              <c:numCache>
                <c:formatCode>#,##0</c:formatCode>
                <c:ptCount val="29"/>
                <c:pt idx="0">
                  <c:v>-0.70031399999970745</c:v>
                </c:pt>
                <c:pt idx="1">
                  <c:v>366.76909899999009</c:v>
                </c:pt>
                <c:pt idx="2">
                  <c:v>-474.25864799999727</c:v>
                </c:pt>
                <c:pt idx="3">
                  <c:v>-507.13692300000184</c:v>
                </c:pt>
                <c:pt idx="4">
                  <c:v>-855.4130490000025</c:v>
                </c:pt>
                <c:pt idx="5">
                  <c:v>-840.42110999999932</c:v>
                </c:pt>
                <c:pt idx="6">
                  <c:v>1080.3777250000021</c:v>
                </c:pt>
                <c:pt idx="7">
                  <c:v>792.52757700000802</c:v>
                </c:pt>
                <c:pt idx="8">
                  <c:v>251.67664999999943</c:v>
                </c:pt>
                <c:pt idx="9">
                  <c:v>-122.36897499999759</c:v>
                </c:pt>
                <c:pt idx="10">
                  <c:v>517.5327369999959</c:v>
                </c:pt>
                <c:pt idx="11">
                  <c:v>45.108243000002403</c:v>
                </c:pt>
                <c:pt idx="12">
                  <c:v>674.63084499999786</c:v>
                </c:pt>
                <c:pt idx="13">
                  <c:v>-28.275608999996621</c:v>
                </c:pt>
                <c:pt idx="14">
                  <c:v>-341.75852999999915</c:v>
                </c:pt>
                <c:pt idx="15">
                  <c:v>-210.32825999999841</c:v>
                </c:pt>
                <c:pt idx="16">
                  <c:v>27.170530000003055</c:v>
                </c:pt>
                <c:pt idx="17">
                  <c:v>-60.933939000002283</c:v>
                </c:pt>
                <c:pt idx="18">
                  <c:v>-609.76915700000063</c:v>
                </c:pt>
                <c:pt idx="19">
                  <c:v>-264.80787199999577</c:v>
                </c:pt>
                <c:pt idx="20">
                  <c:v>-546.75754899999993</c:v>
                </c:pt>
                <c:pt idx="21">
                  <c:v>-341.26373799999965</c:v>
                </c:pt>
                <c:pt idx="22">
                  <c:v>-161.42125099998702</c:v>
                </c:pt>
                <c:pt idx="23">
                  <c:v>-361.62915600000269</c:v>
                </c:pt>
                <c:pt idx="24">
                  <c:v>-13.448804000003292</c:v>
                </c:pt>
                <c:pt idx="25">
                  <c:v>-645.74487199999567</c:v>
                </c:pt>
                <c:pt idx="26">
                  <c:v>-593.45176199999696</c:v>
                </c:pt>
                <c:pt idx="27">
                  <c:v>-1338.1418779999985</c:v>
                </c:pt>
                <c:pt idx="28">
                  <c:v>-1167.6071539999975</c:v>
                </c:pt>
              </c:numCache>
            </c:numRef>
          </c:val>
          <c:extLst>
            <c:ext xmlns:c16="http://schemas.microsoft.com/office/drawing/2014/chart" uri="{C3380CC4-5D6E-409C-BE32-E72D297353CC}">
              <c16:uniqueId val="{00000005-BC32-40AD-825D-138DA2418C27}"/>
            </c:ext>
          </c:extLst>
        </c:ser>
        <c:ser>
          <c:idx val="6"/>
          <c:order val="6"/>
          <c:tx>
            <c:strRef>
              <c:f>'---Compare options---'!$H$53</c:f>
              <c:strCache>
                <c:ptCount val="1"/>
                <c:pt idx="0">
                  <c:v>Wind</c:v>
                </c:pt>
              </c:strCache>
            </c:strRef>
          </c:tx>
          <c:spPr>
            <a:solidFill>
              <a:srgbClr val="168736"/>
            </a:solidFill>
            <a:ln w="25400">
              <a:noFill/>
              <a:prstDash val="solid"/>
            </a:ln>
            <a:effectLst/>
            <a:extLst>
              <a:ext uri="{91240B29-F687-4F45-9708-019B960494DF}">
                <a14:hiddenLine xmlns:a14="http://schemas.microsoft.com/office/drawing/2010/main" w="25400">
                  <a:solidFill>
                    <a:srgbClr val="168736"/>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options---'!$I$53:$AK$53</c:f>
              <c:numCache>
                <c:formatCode>#,##0</c:formatCode>
                <c:ptCount val="29"/>
                <c:pt idx="0">
                  <c:v>-918.1051349321715</c:v>
                </c:pt>
                <c:pt idx="1">
                  <c:v>-911.9192732420488</c:v>
                </c:pt>
                <c:pt idx="2">
                  <c:v>-867.5101306232973</c:v>
                </c:pt>
                <c:pt idx="3">
                  <c:v>-1605.8308022111305</c:v>
                </c:pt>
                <c:pt idx="4">
                  <c:v>-1837.1410684296861</c:v>
                </c:pt>
                <c:pt idx="5">
                  <c:v>-1841.9406851219974</c:v>
                </c:pt>
                <c:pt idx="6">
                  <c:v>-1967.1880270543916</c:v>
                </c:pt>
                <c:pt idx="7">
                  <c:v>-1368.7653314922791</c:v>
                </c:pt>
                <c:pt idx="8">
                  <c:v>819.10870159801561</c:v>
                </c:pt>
                <c:pt idx="9">
                  <c:v>1800.8087078133831</c:v>
                </c:pt>
                <c:pt idx="10">
                  <c:v>206.97063923694077</c:v>
                </c:pt>
                <c:pt idx="11">
                  <c:v>1788.7562043852085</c:v>
                </c:pt>
                <c:pt idx="12">
                  <c:v>1722.5932237030793</c:v>
                </c:pt>
                <c:pt idx="13">
                  <c:v>3902.8596932228975</c:v>
                </c:pt>
                <c:pt idx="14">
                  <c:v>3114.7145203551481</c:v>
                </c:pt>
                <c:pt idx="15">
                  <c:v>1486.56278211686</c:v>
                </c:pt>
                <c:pt idx="16">
                  <c:v>3384.3803112512687</c:v>
                </c:pt>
                <c:pt idx="17">
                  <c:v>4129.9199790165003</c:v>
                </c:pt>
                <c:pt idx="18">
                  <c:v>3520.2768936734501</c:v>
                </c:pt>
                <c:pt idx="19">
                  <c:v>2350.1463390240679</c:v>
                </c:pt>
                <c:pt idx="20">
                  <c:v>3499.7999747217691</c:v>
                </c:pt>
                <c:pt idx="21">
                  <c:v>4845.8231094297807</c:v>
                </c:pt>
                <c:pt idx="22">
                  <c:v>5232.9452478546009</c:v>
                </c:pt>
                <c:pt idx="23">
                  <c:v>5700.698355445842</c:v>
                </c:pt>
                <c:pt idx="24">
                  <c:v>5975.6316212419479</c:v>
                </c:pt>
                <c:pt idx="25">
                  <c:v>5778.5389611959981</c:v>
                </c:pt>
                <c:pt idx="26">
                  <c:v>6599.9806628131482</c:v>
                </c:pt>
                <c:pt idx="27">
                  <c:v>6899.4163311532175</c:v>
                </c:pt>
                <c:pt idx="28">
                  <c:v>6314.1735096241464</c:v>
                </c:pt>
              </c:numCache>
            </c:numRef>
          </c:val>
          <c:extLst>
            <c:ext xmlns:c16="http://schemas.microsoft.com/office/drawing/2014/chart" uri="{C3380CC4-5D6E-409C-BE32-E72D297353CC}">
              <c16:uniqueId val="{00000006-BC32-40AD-825D-138DA2418C27}"/>
            </c:ext>
          </c:extLst>
        </c:ser>
        <c:ser>
          <c:idx val="7"/>
          <c:order val="7"/>
          <c:tx>
            <c:strRef>
              <c:f>'---Compare options---'!$H$54</c:f>
              <c:strCache>
                <c:ptCount val="1"/>
                <c:pt idx="0">
                  <c:v>Solar PV</c:v>
                </c:pt>
              </c:strCache>
            </c:strRef>
          </c:tx>
          <c:spPr>
            <a:solidFill>
              <a:srgbClr val="FFB46A"/>
            </a:solidFill>
            <a:ln w="25400">
              <a:noFill/>
              <a:prstDash val="solid"/>
            </a:ln>
            <a:effectLst/>
            <a:extLst>
              <a:ext uri="{91240B29-F687-4F45-9708-019B960494DF}">
                <a14:hiddenLine xmlns:a14="http://schemas.microsoft.com/office/drawing/2010/main" w="25400">
                  <a:solidFill>
                    <a:srgbClr val="FFB46A"/>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options---'!$I$54:$AK$54</c:f>
              <c:numCache>
                <c:formatCode>#,##0</c:formatCode>
                <c:ptCount val="29"/>
                <c:pt idx="0">
                  <c:v>1.1158903744217241E-3</c:v>
                </c:pt>
                <c:pt idx="1">
                  <c:v>-2.4506635600118898E-4</c:v>
                </c:pt>
                <c:pt idx="2">
                  <c:v>-4.169581650163309</c:v>
                </c:pt>
                <c:pt idx="3">
                  <c:v>-9.3600042928301264E-2</c:v>
                </c:pt>
                <c:pt idx="4">
                  <c:v>496.47116761604775</c:v>
                </c:pt>
                <c:pt idx="5">
                  <c:v>532.21149067190345</c:v>
                </c:pt>
                <c:pt idx="6">
                  <c:v>-40.28077148524244</c:v>
                </c:pt>
                <c:pt idx="7">
                  <c:v>-290.93905305671433</c:v>
                </c:pt>
                <c:pt idx="8">
                  <c:v>-12.162615412951709</c:v>
                </c:pt>
                <c:pt idx="9">
                  <c:v>-747.15053857653766</c:v>
                </c:pt>
                <c:pt idx="10">
                  <c:v>-147.05167520261602</c:v>
                </c:pt>
                <c:pt idx="11">
                  <c:v>-809.74301070629735</c:v>
                </c:pt>
                <c:pt idx="12">
                  <c:v>-2125.0558251217735</c:v>
                </c:pt>
                <c:pt idx="13">
                  <c:v>-2417.6430171163738</c:v>
                </c:pt>
                <c:pt idx="14">
                  <c:v>-2680.5113708966892</c:v>
                </c:pt>
                <c:pt idx="15">
                  <c:v>-2239.2305000416236</c:v>
                </c:pt>
                <c:pt idx="16">
                  <c:v>-2787.0716391137466</c:v>
                </c:pt>
                <c:pt idx="17">
                  <c:v>-2401.8562993577652</c:v>
                </c:pt>
                <c:pt idx="18">
                  <c:v>-1601.4001405241725</c:v>
                </c:pt>
                <c:pt idx="19">
                  <c:v>-1291.186454075214</c:v>
                </c:pt>
                <c:pt idx="20">
                  <c:v>-3184.0984207908405</c:v>
                </c:pt>
                <c:pt idx="21">
                  <c:v>-2675.1837740064366</c:v>
                </c:pt>
                <c:pt idx="22">
                  <c:v>-4082.8761006908608</c:v>
                </c:pt>
                <c:pt idx="23">
                  <c:v>-4238.7763815981016</c:v>
                </c:pt>
                <c:pt idx="24">
                  <c:v>-4733.6260385727073</c:v>
                </c:pt>
                <c:pt idx="25">
                  <c:v>-3983.8211978946929</c:v>
                </c:pt>
                <c:pt idx="26">
                  <c:v>-3649.8096464686532</c:v>
                </c:pt>
                <c:pt idx="27">
                  <c:v>-3747.1457067221636</c:v>
                </c:pt>
                <c:pt idx="28">
                  <c:v>-2495.039469419251</c:v>
                </c:pt>
              </c:numCache>
            </c:numRef>
          </c:val>
          <c:extLst>
            <c:ext xmlns:c16="http://schemas.microsoft.com/office/drawing/2014/chart" uri="{C3380CC4-5D6E-409C-BE32-E72D297353CC}">
              <c16:uniqueId val="{00000007-BC32-40AD-825D-138DA2418C27}"/>
            </c:ext>
          </c:extLst>
        </c:ser>
        <c:dLbls>
          <c:showLegendKey val="0"/>
          <c:showVal val="0"/>
          <c:showCatName val="0"/>
          <c:showSerName val="0"/>
          <c:showPercent val="0"/>
          <c:showBubbleSize val="0"/>
        </c:dLbls>
        <c:gapWidth val="150"/>
        <c:overlap val="100"/>
        <c:axId val="1534325776"/>
        <c:axId val="1738317216"/>
      </c:barChart>
      <c:lineChart>
        <c:grouping val="standard"/>
        <c:varyColors val="0"/>
        <c:ser>
          <c:idx val="8"/>
          <c:order val="8"/>
          <c:tx>
            <c:strRef>
              <c:f>'---Compare options---'!$H$55</c:f>
              <c:strCache>
                <c:ptCount val="1"/>
                <c:pt idx="0">
                  <c:v>Grid Battery</c:v>
                </c:pt>
              </c:strCache>
            </c:strRef>
          </c:tx>
          <c:spPr>
            <a:ln w="28575" cap="rnd">
              <a:solidFill>
                <a:srgbClr val="724BC3"/>
              </a:solidFill>
              <a:prstDash val="sysDot"/>
              <a:round/>
            </a:ln>
            <a:effectLst/>
          </c:spPr>
          <c:marker>
            <c:symbol val="none"/>
          </c:marker>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options---'!$I$55:$AK$55</c:f>
              <c:numCache>
                <c:formatCode>#,##0</c:formatCode>
                <c:ptCount val="29"/>
                <c:pt idx="0">
                  <c:v>-1.1376428592268724</c:v>
                </c:pt>
                <c:pt idx="1">
                  <c:v>-2.3388430300130096</c:v>
                </c:pt>
                <c:pt idx="2">
                  <c:v>0.22415586750321381</c:v>
                </c:pt>
                <c:pt idx="3">
                  <c:v>4.2625200363368094</c:v>
                </c:pt>
                <c:pt idx="4">
                  <c:v>1.6669882260179634</c:v>
                </c:pt>
                <c:pt idx="5">
                  <c:v>0.11565830587301207</c:v>
                </c:pt>
                <c:pt idx="6">
                  <c:v>-0.18704014255695256</c:v>
                </c:pt>
                <c:pt idx="7">
                  <c:v>-1.1650258316190047</c:v>
                </c:pt>
                <c:pt idx="8">
                  <c:v>-10.73461246874993</c:v>
                </c:pt>
                <c:pt idx="9">
                  <c:v>-4.854120830421067</c:v>
                </c:pt>
                <c:pt idx="10">
                  <c:v>4.6902622320317278E-3</c:v>
                </c:pt>
                <c:pt idx="11">
                  <c:v>360.42267490661902</c:v>
                </c:pt>
                <c:pt idx="12">
                  <c:v>141.67333841305083</c:v>
                </c:pt>
                <c:pt idx="13">
                  <c:v>136.71027259192022</c:v>
                </c:pt>
                <c:pt idx="14">
                  <c:v>74.608525026879988</c:v>
                </c:pt>
                <c:pt idx="15">
                  <c:v>77.634079510340371</c:v>
                </c:pt>
                <c:pt idx="16">
                  <c:v>14.52144631245983</c:v>
                </c:pt>
                <c:pt idx="17">
                  <c:v>0.73954516356411659</c:v>
                </c:pt>
                <c:pt idx="18">
                  <c:v>580.85250126917981</c:v>
                </c:pt>
                <c:pt idx="19">
                  <c:v>573.2784309553208</c:v>
                </c:pt>
                <c:pt idx="20">
                  <c:v>71.124239265509459</c:v>
                </c:pt>
                <c:pt idx="21">
                  <c:v>-157.08103392840076</c:v>
                </c:pt>
                <c:pt idx="22">
                  <c:v>-170.17547826567989</c:v>
                </c:pt>
                <c:pt idx="23">
                  <c:v>-1287.7079814746494</c:v>
                </c:pt>
                <c:pt idx="24">
                  <c:v>-1236.5170511101105</c:v>
                </c:pt>
                <c:pt idx="25">
                  <c:v>-1166.0077825918997</c:v>
                </c:pt>
                <c:pt idx="26">
                  <c:v>-1118.1070776633205</c:v>
                </c:pt>
                <c:pt idx="27">
                  <c:v>-1141.4139897132482</c:v>
                </c:pt>
                <c:pt idx="28">
                  <c:v>-1191.510234740801</c:v>
                </c:pt>
              </c:numCache>
            </c:numRef>
          </c:val>
          <c:smooth val="0"/>
          <c:extLst>
            <c:ext xmlns:c16="http://schemas.microsoft.com/office/drawing/2014/chart" uri="{C3380CC4-5D6E-409C-BE32-E72D297353CC}">
              <c16:uniqueId val="{00000008-BC32-40AD-825D-138DA2418C27}"/>
            </c:ext>
          </c:extLst>
        </c:ser>
        <c:ser>
          <c:idx val="9"/>
          <c:order val="9"/>
          <c:tx>
            <c:strRef>
              <c:f>'---Compare options---'!$H$56</c:f>
              <c:strCache>
                <c:ptCount val="1"/>
                <c:pt idx="0">
                  <c:v>Pumped Hydro</c:v>
                </c:pt>
              </c:strCache>
            </c:strRef>
          </c:tx>
          <c:spPr>
            <a:ln w="28575" cap="rnd">
              <a:solidFill>
                <a:srgbClr val="87D3F2"/>
              </a:solidFill>
              <a:prstDash val="sysDot"/>
              <a:round/>
            </a:ln>
            <a:effectLst/>
          </c:spPr>
          <c:marker>
            <c:symbol val="none"/>
          </c:marker>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options---'!$I$56:$AK$56</c:f>
              <c:numCache>
                <c:formatCode>#,##0</c:formatCode>
                <c:ptCount val="29"/>
                <c:pt idx="0">
                  <c:v>-7.1077709999990475</c:v>
                </c:pt>
                <c:pt idx="1">
                  <c:v>-5.1816819999989434</c:v>
                </c:pt>
                <c:pt idx="2">
                  <c:v>-9.8527310572039823</c:v>
                </c:pt>
                <c:pt idx="3">
                  <c:v>48.11952365700904</c:v>
                </c:pt>
                <c:pt idx="4">
                  <c:v>85.799472693058306</c:v>
                </c:pt>
                <c:pt idx="5">
                  <c:v>210.18915734530947</c:v>
                </c:pt>
                <c:pt idx="6">
                  <c:v>-259.2524122812747</c:v>
                </c:pt>
                <c:pt idx="7">
                  <c:v>-334.18164029104537</c:v>
                </c:pt>
                <c:pt idx="8">
                  <c:v>-539.86554532749324</c:v>
                </c:pt>
                <c:pt idx="9">
                  <c:v>-78.935723176462488</c:v>
                </c:pt>
                <c:pt idx="10">
                  <c:v>-24.207857274295748</c:v>
                </c:pt>
                <c:pt idx="11">
                  <c:v>-941.62841060866049</c:v>
                </c:pt>
                <c:pt idx="12">
                  <c:v>-1071.5273998400062</c:v>
                </c:pt>
                <c:pt idx="13">
                  <c:v>-1134.6330592590693</c:v>
                </c:pt>
                <c:pt idx="14">
                  <c:v>-1575.7633947347567</c:v>
                </c:pt>
                <c:pt idx="15">
                  <c:v>-1691.3747010974785</c:v>
                </c:pt>
                <c:pt idx="16">
                  <c:v>-788.5163306675131</c:v>
                </c:pt>
                <c:pt idx="17">
                  <c:v>-356.70398291087258</c:v>
                </c:pt>
                <c:pt idx="18">
                  <c:v>-676.61339184682583</c:v>
                </c:pt>
                <c:pt idx="19">
                  <c:v>-669.70284060902486</c:v>
                </c:pt>
                <c:pt idx="20">
                  <c:v>-848.82817434704702</c:v>
                </c:pt>
                <c:pt idx="21">
                  <c:v>-51.017380593104463</c:v>
                </c:pt>
                <c:pt idx="22">
                  <c:v>-213.8541681906936</c:v>
                </c:pt>
                <c:pt idx="23">
                  <c:v>409.21679683360708</c:v>
                </c:pt>
                <c:pt idx="24">
                  <c:v>366.28732165948168</c:v>
                </c:pt>
                <c:pt idx="25">
                  <c:v>329.56079359704745</c:v>
                </c:pt>
                <c:pt idx="26">
                  <c:v>470.435088088263</c:v>
                </c:pt>
                <c:pt idx="27">
                  <c:v>525.74053754183115</c:v>
                </c:pt>
                <c:pt idx="28">
                  <c:v>716.9963683325077</c:v>
                </c:pt>
              </c:numCache>
            </c:numRef>
          </c:val>
          <c:smooth val="0"/>
          <c:extLst>
            <c:ext xmlns:c16="http://schemas.microsoft.com/office/drawing/2014/chart" uri="{C3380CC4-5D6E-409C-BE32-E72D297353CC}">
              <c16:uniqueId val="{00000009-BC32-40AD-825D-138DA2418C27}"/>
            </c:ext>
          </c:extLst>
        </c:ser>
        <c:dLbls>
          <c:showLegendKey val="0"/>
          <c:showVal val="0"/>
          <c:showCatName val="0"/>
          <c:showSerName val="0"/>
          <c:showPercent val="0"/>
          <c:showBubbleSize val="0"/>
        </c:dLbls>
        <c:marker val="1"/>
        <c:smooth val="0"/>
        <c:axId val="1534325776"/>
        <c:axId val="1738317216"/>
      </c:lineChart>
      <c:catAx>
        <c:axId val="1534325776"/>
        <c:scaling>
          <c:orientation val="minMax"/>
        </c:scaling>
        <c:delete val="0"/>
        <c:axPos val="b"/>
        <c:numFmt formatCode="General" sourceLinked="1"/>
        <c:majorTickMark val="out"/>
        <c:minorTickMark val="none"/>
        <c:tickLblPos val="low"/>
        <c:spPr>
          <a:noFill/>
          <a:ln w="9525" cap="flat" cmpd="sng" algn="ctr">
            <a:solidFill>
              <a:srgbClr val="868686"/>
            </a:solidFill>
            <a:round/>
          </a:ln>
          <a:effectLst/>
        </c:spPr>
        <c:txPr>
          <a:bodyPr rot="-2700000" spcFirstLastPara="1" vertOverflow="ellipsis"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738317216"/>
        <c:crosses val="autoZero"/>
        <c:auto val="1"/>
        <c:lblAlgn val="ctr"/>
        <c:lblOffset val="100"/>
        <c:noMultiLvlLbl val="0"/>
      </c:catAx>
      <c:valAx>
        <c:axId val="1738317216"/>
        <c:scaling>
          <c:orientation val="minMax"/>
        </c:scaling>
        <c:delete val="0"/>
        <c:axPos val="l"/>
        <c:majorGridlines>
          <c:spPr>
            <a:ln w="3175" cap="flat" cmpd="sng" algn="ctr">
              <a:solidFill>
                <a:srgbClr val="A5A5A5"/>
              </a:solidFill>
              <a:prstDash val="dash"/>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r>
                  <a:rPr lang="en-AU"/>
                  <a:t>Sent-out generation difference (GWh)</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endParaRPr lang="en-US"/>
            </a:p>
          </c:txPr>
        </c:title>
        <c:numFmt formatCode="#,##0" sourceLinked="1"/>
        <c:majorTickMark val="out"/>
        <c:minorTickMark val="none"/>
        <c:tickLblPos val="nextTo"/>
        <c:spPr>
          <a:noFill/>
          <a:ln>
            <a:solidFill>
              <a:srgbClr val="868686"/>
            </a:solidFill>
          </a:ln>
          <a:effectLst/>
        </c:spPr>
        <c:txPr>
          <a:bodyPr rot="-6000000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53432577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1200" b="0">
          <a:latin typeface="Arial Narrow"/>
          <a:ea typeface="Arial Narrow"/>
          <a:cs typeface="Arial Narrow"/>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'---Compare options---'!$H$26</c:f>
              <c:strCache>
                <c:ptCount val="1"/>
                <c:pt idx="0">
                  <c:v>Black Coal</c:v>
                </c:pt>
              </c:strCache>
            </c:strRef>
          </c:tx>
          <c:spPr>
            <a:solidFill>
              <a:srgbClr val="351C21"/>
            </a:solidFill>
            <a:ln>
              <a:noFill/>
              <a:prstDash val="solid"/>
            </a:ln>
            <a:effectLst/>
            <a:extLst>
              <a:ext uri="{91240B29-F687-4F45-9708-019B960494DF}">
                <a14:hiddenLine xmlns:a14="http://schemas.microsoft.com/office/drawing/2010/main">
                  <a:solidFill>
                    <a:srgbClr val="351C21"/>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options---'!$I$26:$AK$26</c:f>
              <c:numCache>
                <c:formatCode>#,##0</c:formatCode>
                <c:ptCount val="29"/>
                <c:pt idx="0">
                  <c:v>0</c:v>
                </c:pt>
                <c:pt idx="1">
                  <c:v>0</c:v>
                </c:pt>
                <c:pt idx="2">
                  <c:v>0</c:v>
                </c:pt>
                <c:pt idx="3">
                  <c:v>43.736460765470838</c:v>
                </c:pt>
                <c:pt idx="4">
                  <c:v>56.205442812481124</c:v>
                </c:pt>
                <c:pt idx="5">
                  <c:v>-52.911118382269706</c:v>
                </c:pt>
                <c:pt idx="6">
                  <c:v>-50.726379331099452</c:v>
                </c:pt>
                <c:pt idx="7">
                  <c:v>-50.726552503094354</c:v>
                </c:pt>
                <c:pt idx="8">
                  <c:v>-334.90091826664593</c:v>
                </c:pt>
                <c:pt idx="9">
                  <c:v>-334.90091822629893</c:v>
                </c:pt>
                <c:pt idx="10">
                  <c:v>-240.70106488730926</c:v>
                </c:pt>
                <c:pt idx="11">
                  <c:v>-159.29154804643986</c:v>
                </c:pt>
                <c:pt idx="12">
                  <c:v>-91.383550231928893</c:v>
                </c:pt>
                <c:pt idx="13">
                  <c:v>-91.383550189028938</c:v>
                </c:pt>
                <c:pt idx="14">
                  <c:v>127.03244789827113</c:v>
                </c:pt>
                <c:pt idx="15">
                  <c:v>129.13657151776079</c:v>
                </c:pt>
                <c:pt idx="16">
                  <c:v>129.13856789094098</c:v>
                </c:pt>
                <c:pt idx="17">
                  <c:v>129.13856790365116</c:v>
                </c:pt>
                <c:pt idx="18">
                  <c:v>129.13856787407076</c:v>
                </c:pt>
                <c:pt idx="19">
                  <c:v>177.91990790217005</c:v>
                </c:pt>
                <c:pt idx="20">
                  <c:v>345.03241390167113</c:v>
                </c:pt>
                <c:pt idx="21">
                  <c:v>345.03241390415087</c:v>
                </c:pt>
                <c:pt idx="22">
                  <c:v>298.08031600000004</c:v>
                </c:pt>
                <c:pt idx="23">
                  <c:v>215.89387600000009</c:v>
                </c:pt>
                <c:pt idx="24">
                  <c:v>215.89387600000009</c:v>
                </c:pt>
                <c:pt idx="25">
                  <c:v>215.89387600000009</c:v>
                </c:pt>
                <c:pt idx="26">
                  <c:v>2.8192868012411054E-4</c:v>
                </c:pt>
                <c:pt idx="27">
                  <c:v>2.8192533022775024E-4</c:v>
                </c:pt>
                <c:pt idx="28">
                  <c:v>2.8192926993142464E-4</c:v>
                </c:pt>
              </c:numCache>
            </c:numRef>
          </c:val>
          <c:extLst>
            <c:ext xmlns:c16="http://schemas.microsoft.com/office/drawing/2014/chart" uri="{C3380CC4-5D6E-409C-BE32-E72D297353CC}">
              <c16:uniqueId val="{00000000-84FA-4E5D-AE98-6F6A19553D75}"/>
            </c:ext>
          </c:extLst>
        </c:ser>
        <c:ser>
          <c:idx val="1"/>
          <c:order val="1"/>
          <c:tx>
            <c:strRef>
              <c:f>'---Compare options---'!$H$27</c:f>
              <c:strCache>
                <c:ptCount val="1"/>
                <c:pt idx="0">
                  <c:v>Brown Coal</c:v>
                </c:pt>
              </c:strCache>
            </c:strRef>
          </c:tx>
          <c:spPr>
            <a:solidFill>
              <a:srgbClr val="BC2F00"/>
            </a:solidFill>
            <a:ln>
              <a:noFill/>
              <a:prstDash val="solid"/>
            </a:ln>
            <a:effectLst/>
            <a:extLst>
              <a:ext uri="{91240B29-F687-4F45-9708-019B960494DF}">
                <a14:hiddenLine xmlns:a14="http://schemas.microsoft.com/office/drawing/2010/main">
                  <a:solidFill>
                    <a:srgbClr val="BC2F00"/>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options---'!$I$27:$AK$27</c:f>
              <c:numCache>
                <c:formatCode>#,##0</c:formatCode>
                <c:ptCount val="29"/>
                <c:pt idx="0">
                  <c:v>0</c:v>
                </c:pt>
                <c:pt idx="1">
                  <c:v>0</c:v>
                </c:pt>
                <c:pt idx="2">
                  <c:v>0</c:v>
                </c:pt>
                <c:pt idx="3">
                  <c:v>148.60398999999916</c:v>
                </c:pt>
                <c:pt idx="4">
                  <c:v>161.04276999999865</c:v>
                </c:pt>
                <c:pt idx="5">
                  <c:v>234.54328999999871</c:v>
                </c:pt>
                <c:pt idx="6">
                  <c:v>-9.5201645999999998E-4</c:v>
                </c:pt>
                <c:pt idx="7">
                  <c:v>-6.1617619999999895E-4</c:v>
                </c:pt>
                <c:pt idx="8">
                  <c:v>-6.1616945000000001E-4</c:v>
                </c:pt>
                <c:pt idx="9">
                  <c:v>-6.1606720999999903E-4</c:v>
                </c:pt>
                <c:pt idx="10">
                  <c:v>-6.1619319999999997E-4</c:v>
                </c:pt>
                <c:pt idx="11">
                  <c:v>-6.1621372999999904E-4</c:v>
                </c:pt>
                <c:pt idx="12">
                  <c:v>-6.1624333999999998E-4</c:v>
                </c:pt>
                <c:pt idx="13">
                  <c:v>-6.1616152999999793E-4</c:v>
                </c:pt>
                <c:pt idx="14">
                  <c:v>-6.1634872000000001E-4</c:v>
                </c:pt>
                <c:pt idx="15">
                  <c:v>-6.1622990000000002E-4</c:v>
                </c:pt>
                <c:pt idx="16">
                  <c:v>-6.161192E-4</c:v>
                </c:pt>
                <c:pt idx="17">
                  <c:v>-6.1616472999999903E-4</c:v>
                </c:pt>
                <c:pt idx="18">
                  <c:v>-6.1634192000000008E-4</c:v>
                </c:pt>
                <c:pt idx="19">
                  <c:v>-6.1621810000000001E-4</c:v>
                </c:pt>
                <c:pt idx="20">
                  <c:v>-6.1648403000000003E-4</c:v>
                </c:pt>
                <c:pt idx="21">
                  <c:v>-6.1620525999999992E-4</c:v>
                </c:pt>
                <c:pt idx="22">
                  <c:v>-6.1620073999999999E-4</c:v>
                </c:pt>
                <c:pt idx="23">
                  <c:v>-6.1626834000000005E-4</c:v>
                </c:pt>
                <c:pt idx="24">
                  <c:v>-2.0911112000000001E-4</c:v>
                </c:pt>
                <c:pt idx="25">
                  <c:v>-2.0904887E-4</c:v>
                </c:pt>
                <c:pt idx="26">
                  <c:v>0</c:v>
                </c:pt>
                <c:pt idx="27">
                  <c:v>0</c:v>
                </c:pt>
                <c:pt idx="28">
                  <c:v>0</c:v>
                </c:pt>
              </c:numCache>
            </c:numRef>
          </c:val>
          <c:extLst>
            <c:ext xmlns:c16="http://schemas.microsoft.com/office/drawing/2014/chart" uri="{C3380CC4-5D6E-409C-BE32-E72D297353CC}">
              <c16:uniqueId val="{00000001-84FA-4E5D-AE98-6F6A19553D75}"/>
            </c:ext>
          </c:extLst>
        </c:ser>
        <c:ser>
          <c:idx val="2"/>
          <c:order val="2"/>
          <c:tx>
            <c:strRef>
              <c:f>'---Compare options---'!$H$28</c:f>
              <c:strCache>
                <c:ptCount val="1"/>
                <c:pt idx="0">
                  <c:v>CCGT</c:v>
                </c:pt>
              </c:strCache>
            </c:strRef>
          </c:tx>
          <c:spPr>
            <a:solidFill>
              <a:srgbClr val="750E5C"/>
            </a:solidFill>
            <a:ln>
              <a:noFill/>
              <a:prstDash val="solid"/>
            </a:ln>
            <a:effectLst/>
            <a:extLst>
              <a:ext uri="{91240B29-F687-4F45-9708-019B960494DF}">
                <a14:hiddenLine xmlns:a14="http://schemas.microsoft.com/office/drawing/2010/main">
                  <a:solidFill>
                    <a:srgbClr val="750E5C"/>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options---'!$I$28:$AK$28</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c:ext xmlns:c16="http://schemas.microsoft.com/office/drawing/2014/chart" uri="{C3380CC4-5D6E-409C-BE32-E72D297353CC}">
              <c16:uniqueId val="{00000002-84FA-4E5D-AE98-6F6A19553D75}"/>
            </c:ext>
          </c:extLst>
        </c:ser>
        <c:ser>
          <c:idx val="3"/>
          <c:order val="3"/>
          <c:tx>
            <c:strRef>
              <c:f>'---Compare options---'!$H$29</c:f>
              <c:strCache>
                <c:ptCount val="1"/>
                <c:pt idx="0">
                  <c:v>Gas - Steam</c:v>
                </c:pt>
              </c:strCache>
            </c:strRef>
          </c:tx>
          <c:spPr>
            <a:solidFill>
              <a:srgbClr val="8CE8AD"/>
            </a:solidFill>
            <a:ln>
              <a:noFill/>
              <a:prstDash val="solid"/>
            </a:ln>
            <a:effectLst/>
            <a:extLst>
              <a:ext uri="{91240B29-F687-4F45-9708-019B960494DF}">
                <a14:hiddenLine xmlns:a14="http://schemas.microsoft.com/office/drawing/2010/main">
                  <a:solidFill>
                    <a:srgbClr val="8CE8AD"/>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options---'!$I$29:$AK$29</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c:ext xmlns:c16="http://schemas.microsoft.com/office/drawing/2014/chart" uri="{C3380CC4-5D6E-409C-BE32-E72D297353CC}">
              <c16:uniqueId val="{00000003-84FA-4E5D-AE98-6F6A19553D75}"/>
            </c:ext>
          </c:extLst>
        </c:ser>
        <c:ser>
          <c:idx val="4"/>
          <c:order val="4"/>
          <c:tx>
            <c:strRef>
              <c:f>'---Compare options---'!$H$30</c:f>
              <c:strCache>
                <c:ptCount val="1"/>
                <c:pt idx="0">
                  <c:v>OCGT / Diesel</c:v>
                </c:pt>
              </c:strCache>
            </c:strRef>
          </c:tx>
          <c:spPr>
            <a:solidFill>
              <a:srgbClr val="C981B2"/>
            </a:solidFill>
            <a:ln>
              <a:noFill/>
              <a:prstDash val="solid"/>
            </a:ln>
            <a:effectLst/>
            <a:extLst>
              <a:ext uri="{91240B29-F687-4F45-9708-019B960494DF}">
                <a14:hiddenLine xmlns:a14="http://schemas.microsoft.com/office/drawing/2010/main">
                  <a:solidFill>
                    <a:srgbClr val="C981B2"/>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options---'!$I$30:$AK$30</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-32.679773036379629</c:v>
                </c:pt>
                <c:pt idx="15">
                  <c:v>-32.679773041115368</c:v>
                </c:pt>
                <c:pt idx="16">
                  <c:v>-781.27415999999994</c:v>
                </c:pt>
                <c:pt idx="17">
                  <c:v>-781.27415999999994</c:v>
                </c:pt>
                <c:pt idx="18">
                  <c:v>-812.10762000000068</c:v>
                </c:pt>
                <c:pt idx="19">
                  <c:v>-812.10762000000068</c:v>
                </c:pt>
                <c:pt idx="20">
                  <c:v>-847.70097999999962</c:v>
                </c:pt>
                <c:pt idx="21">
                  <c:v>-912.9492199999986</c:v>
                </c:pt>
                <c:pt idx="22">
                  <c:v>-1123.9887056877906</c:v>
                </c:pt>
                <c:pt idx="23">
                  <c:v>-781.60065413385928</c:v>
                </c:pt>
                <c:pt idx="24">
                  <c:v>-781.60065413603843</c:v>
                </c:pt>
                <c:pt idx="25">
                  <c:v>-823.87035414227103</c:v>
                </c:pt>
                <c:pt idx="26">
                  <c:v>-823.87035415805985</c:v>
                </c:pt>
                <c:pt idx="27">
                  <c:v>-593.74685426887118</c:v>
                </c:pt>
                <c:pt idx="28">
                  <c:v>-925.01031196378972</c:v>
                </c:pt>
              </c:numCache>
            </c:numRef>
          </c:val>
          <c:extLst>
            <c:ext xmlns:c16="http://schemas.microsoft.com/office/drawing/2014/chart" uri="{C3380CC4-5D6E-409C-BE32-E72D297353CC}">
              <c16:uniqueId val="{00000004-84FA-4E5D-AE98-6F6A19553D75}"/>
            </c:ext>
          </c:extLst>
        </c:ser>
        <c:ser>
          <c:idx val="5"/>
          <c:order val="5"/>
          <c:tx>
            <c:strRef>
              <c:f>'---Compare options---'!$H$31</c:f>
              <c:strCache>
                <c:ptCount val="1"/>
                <c:pt idx="0">
                  <c:v>Hydro</c:v>
                </c:pt>
              </c:strCache>
            </c:strRef>
          </c:tx>
          <c:spPr>
            <a:solidFill>
              <a:srgbClr val="188CE5"/>
            </a:solidFill>
            <a:ln>
              <a:noFill/>
              <a:prstDash val="solid"/>
            </a:ln>
            <a:effectLst/>
            <a:extLst>
              <a:ext uri="{91240B29-F687-4F45-9708-019B960494DF}">
                <a14:hiddenLine xmlns:a14="http://schemas.microsoft.com/office/drawing/2010/main">
                  <a:solidFill>
                    <a:srgbClr val="188CE5"/>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options---'!$I$31:$AK$31</c:f>
              <c:numCache>
                <c:formatCode>#,##0</c:formatCode>
                <c:ptCount val="29"/>
                <c:pt idx="0">
                  <c:v>0</c:v>
                </c:pt>
                <c:pt idx="1">
                  <c:v>0</c:v>
                </c:pt>
                <c:pt idx="2">
                  <c:v>0</c:v>
                </c:pt>
                <c:pt idx="3">
                  <c:v>0</c:v>
                </c:pt>
                <c:pt idx="4">
                  <c:v>0</c:v>
                </c:pt>
                <c:pt idx="5">
                  <c:v>0</c:v>
                </c:pt>
                <c:pt idx="6">
                  <c:v>250</c:v>
                </c:pt>
                <c:pt idx="7">
                  <c:v>250</c:v>
                </c:pt>
                <c:pt idx="8">
                  <c:v>250</c:v>
                </c:pt>
                <c:pt idx="9">
                  <c:v>250</c:v>
                </c:pt>
                <c:pt idx="10">
                  <c:v>250</c:v>
                </c:pt>
                <c:pt idx="11">
                  <c:v>250</c:v>
                </c:pt>
                <c:pt idx="12">
                  <c:v>250</c:v>
                </c:pt>
                <c:pt idx="13">
                  <c:v>250</c:v>
                </c:pt>
                <c:pt idx="14">
                  <c:v>250</c:v>
                </c:pt>
                <c:pt idx="15">
                  <c:v>250</c:v>
                </c:pt>
                <c:pt idx="16">
                  <c:v>250</c:v>
                </c:pt>
                <c:pt idx="17">
                  <c:v>250</c:v>
                </c:pt>
                <c:pt idx="18">
                  <c:v>250</c:v>
                </c:pt>
                <c:pt idx="19">
                  <c:v>250</c:v>
                </c:pt>
                <c:pt idx="20">
                  <c:v>250</c:v>
                </c:pt>
                <c:pt idx="21">
                  <c:v>250</c:v>
                </c:pt>
                <c:pt idx="22">
                  <c:v>250</c:v>
                </c:pt>
                <c:pt idx="23">
                  <c:v>250</c:v>
                </c:pt>
                <c:pt idx="24">
                  <c:v>250</c:v>
                </c:pt>
                <c:pt idx="25">
                  <c:v>250</c:v>
                </c:pt>
                <c:pt idx="26">
                  <c:v>250</c:v>
                </c:pt>
                <c:pt idx="27">
                  <c:v>250</c:v>
                </c:pt>
                <c:pt idx="28">
                  <c:v>250</c:v>
                </c:pt>
              </c:numCache>
            </c:numRef>
          </c:val>
          <c:extLst>
            <c:ext xmlns:c16="http://schemas.microsoft.com/office/drawing/2014/chart" uri="{C3380CC4-5D6E-409C-BE32-E72D297353CC}">
              <c16:uniqueId val="{00000005-84FA-4E5D-AE98-6F6A19553D75}"/>
            </c:ext>
          </c:extLst>
        </c:ser>
        <c:ser>
          <c:idx val="6"/>
          <c:order val="6"/>
          <c:tx>
            <c:strRef>
              <c:f>'---Compare options---'!$H$32</c:f>
              <c:strCache>
                <c:ptCount val="1"/>
                <c:pt idx="0">
                  <c:v>Wind</c:v>
                </c:pt>
              </c:strCache>
            </c:strRef>
          </c:tx>
          <c:spPr>
            <a:solidFill>
              <a:srgbClr val="168736"/>
            </a:solidFill>
            <a:ln>
              <a:noFill/>
              <a:prstDash val="solid"/>
            </a:ln>
            <a:effectLst/>
            <a:extLst>
              <a:ext uri="{91240B29-F687-4F45-9708-019B960494DF}">
                <a14:hiddenLine xmlns:a14="http://schemas.microsoft.com/office/drawing/2010/main">
                  <a:solidFill>
                    <a:srgbClr val="168736"/>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options---'!$I$32:$AK$32</c:f>
              <c:numCache>
                <c:formatCode>#,##0</c:formatCode>
                <c:ptCount val="29"/>
                <c:pt idx="0">
                  <c:v>-348.63260683110639</c:v>
                </c:pt>
                <c:pt idx="1">
                  <c:v>-348.63266679835397</c:v>
                </c:pt>
                <c:pt idx="2">
                  <c:v>-406.15222637515035</c:v>
                </c:pt>
                <c:pt idx="3">
                  <c:v>-755.16039846927742</c:v>
                </c:pt>
                <c:pt idx="4">
                  <c:v>-749.71891847029474</c:v>
                </c:pt>
                <c:pt idx="5">
                  <c:v>-713.67691847083915</c:v>
                </c:pt>
                <c:pt idx="6">
                  <c:v>-1028.2088074725034</c:v>
                </c:pt>
                <c:pt idx="7">
                  <c:v>-960.2588128112111</c:v>
                </c:pt>
                <c:pt idx="8">
                  <c:v>-234.07044281916023</c:v>
                </c:pt>
                <c:pt idx="9">
                  <c:v>-118.35408137669947</c:v>
                </c:pt>
                <c:pt idx="10">
                  <c:v>-910.92244085589846</c:v>
                </c:pt>
                <c:pt idx="11">
                  <c:v>-162.76951157374424</c:v>
                </c:pt>
                <c:pt idx="12">
                  <c:v>-440.17105640614318</c:v>
                </c:pt>
                <c:pt idx="13">
                  <c:v>580.06454358446354</c:v>
                </c:pt>
                <c:pt idx="14">
                  <c:v>486.68346086460224</c:v>
                </c:pt>
                <c:pt idx="15">
                  <c:v>-242.10656102085341</c:v>
                </c:pt>
                <c:pt idx="16">
                  <c:v>21.995510150736663</c:v>
                </c:pt>
                <c:pt idx="17">
                  <c:v>531.30636566852627</c:v>
                </c:pt>
                <c:pt idx="18">
                  <c:v>428.79685308095941</c:v>
                </c:pt>
                <c:pt idx="19">
                  <c:v>-106.2086848827239</c:v>
                </c:pt>
                <c:pt idx="20">
                  <c:v>306.23170946582104</c:v>
                </c:pt>
                <c:pt idx="21">
                  <c:v>1031.152287537916</c:v>
                </c:pt>
                <c:pt idx="22">
                  <c:v>948.18693234938837</c:v>
                </c:pt>
                <c:pt idx="23">
                  <c:v>1072.3291668890888</c:v>
                </c:pt>
                <c:pt idx="24">
                  <c:v>935.99848935053888</c:v>
                </c:pt>
                <c:pt idx="25">
                  <c:v>633.36216371282353</c:v>
                </c:pt>
                <c:pt idx="26">
                  <c:v>1070.4242238502193</c:v>
                </c:pt>
                <c:pt idx="27">
                  <c:v>1351.7367122114665</c:v>
                </c:pt>
                <c:pt idx="28">
                  <c:v>1583.3322134748887</c:v>
                </c:pt>
              </c:numCache>
            </c:numRef>
          </c:val>
          <c:extLst>
            <c:ext xmlns:c16="http://schemas.microsoft.com/office/drawing/2014/chart" uri="{C3380CC4-5D6E-409C-BE32-E72D297353CC}">
              <c16:uniqueId val="{00000006-84FA-4E5D-AE98-6F6A19553D75}"/>
            </c:ext>
          </c:extLst>
        </c:ser>
        <c:ser>
          <c:idx val="7"/>
          <c:order val="7"/>
          <c:tx>
            <c:strRef>
              <c:f>'---Compare options---'!$H$33</c:f>
              <c:strCache>
                <c:ptCount val="1"/>
                <c:pt idx="0">
                  <c:v>Solar PV</c:v>
                </c:pt>
              </c:strCache>
            </c:strRef>
          </c:tx>
          <c:spPr>
            <a:solidFill>
              <a:srgbClr val="FFB46A"/>
            </a:solidFill>
            <a:ln>
              <a:noFill/>
              <a:prstDash val="solid"/>
            </a:ln>
            <a:effectLst/>
            <a:extLst>
              <a:ext uri="{91240B29-F687-4F45-9708-019B960494DF}">
                <a14:hiddenLine xmlns:a14="http://schemas.microsoft.com/office/drawing/2010/main">
                  <a:solidFill>
                    <a:srgbClr val="FFB46A"/>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options---'!$I$33:$AK$33</c:f>
              <c:numCache>
                <c:formatCode>#,##0</c:formatCode>
                <c:ptCount val="29"/>
                <c:pt idx="0">
                  <c:v>0</c:v>
                </c:pt>
                <c:pt idx="1">
                  <c:v>0</c:v>
                </c:pt>
                <c:pt idx="2">
                  <c:v>0</c:v>
                </c:pt>
                <c:pt idx="3">
                  <c:v>0</c:v>
                </c:pt>
                <c:pt idx="4">
                  <c:v>200.2740388716893</c:v>
                </c:pt>
                <c:pt idx="5">
                  <c:v>200.27403845589924</c:v>
                </c:pt>
                <c:pt idx="6">
                  <c:v>-41.260506453069866</c:v>
                </c:pt>
                <c:pt idx="7">
                  <c:v>-148.14994938246127</c:v>
                </c:pt>
                <c:pt idx="8">
                  <c:v>-30.223554438020074</c:v>
                </c:pt>
                <c:pt idx="9">
                  <c:v>-388.33086517314041</c:v>
                </c:pt>
                <c:pt idx="10">
                  <c:v>-128.09150128234796</c:v>
                </c:pt>
                <c:pt idx="11">
                  <c:v>-253.29493344090952</c:v>
                </c:pt>
                <c:pt idx="12">
                  <c:v>-909.75630589835055</c:v>
                </c:pt>
                <c:pt idx="13">
                  <c:v>-1046.706911089228</c:v>
                </c:pt>
                <c:pt idx="14">
                  <c:v>-1046.7069111074907</c:v>
                </c:pt>
                <c:pt idx="15">
                  <c:v>-859.30201114092051</c:v>
                </c:pt>
                <c:pt idx="16">
                  <c:v>-1424.9545493160331</c:v>
                </c:pt>
                <c:pt idx="17">
                  <c:v>-1247.26714942123</c:v>
                </c:pt>
                <c:pt idx="18">
                  <c:v>-723.55818013382668</c:v>
                </c:pt>
                <c:pt idx="19">
                  <c:v>-623.4367358760901</c:v>
                </c:pt>
                <c:pt idx="20">
                  <c:v>-1521.123302145912</c:v>
                </c:pt>
                <c:pt idx="21">
                  <c:v>-1378.9341389257024</c:v>
                </c:pt>
                <c:pt idx="22">
                  <c:v>-2354.9692764439096</c:v>
                </c:pt>
                <c:pt idx="23">
                  <c:v>-2354.9692764619103</c:v>
                </c:pt>
                <c:pt idx="24">
                  <c:v>-2725.2827764671019</c:v>
                </c:pt>
                <c:pt idx="25">
                  <c:v>-2258.9404378393447</c:v>
                </c:pt>
                <c:pt idx="26">
                  <c:v>-2258.9404381869826</c:v>
                </c:pt>
                <c:pt idx="27">
                  <c:v>-2258.9404385082817</c:v>
                </c:pt>
                <c:pt idx="28">
                  <c:v>-1044.7073641190582</c:v>
                </c:pt>
              </c:numCache>
            </c:numRef>
          </c:val>
          <c:extLst>
            <c:ext xmlns:c16="http://schemas.microsoft.com/office/drawing/2014/chart" uri="{C3380CC4-5D6E-409C-BE32-E72D297353CC}">
              <c16:uniqueId val="{00000007-84FA-4E5D-AE98-6F6A19553D75}"/>
            </c:ext>
          </c:extLst>
        </c:ser>
        <c:dLbls>
          <c:showLegendKey val="0"/>
          <c:showVal val="0"/>
          <c:showCatName val="0"/>
          <c:showSerName val="0"/>
          <c:showPercent val="0"/>
          <c:showBubbleSize val="0"/>
        </c:dLbls>
        <c:gapWidth val="150"/>
        <c:overlap val="100"/>
        <c:axId val="1844338624"/>
        <c:axId val="1844337536"/>
      </c:barChart>
      <c:lineChart>
        <c:grouping val="standard"/>
        <c:varyColors val="0"/>
        <c:ser>
          <c:idx val="8"/>
          <c:order val="8"/>
          <c:tx>
            <c:strRef>
              <c:f>'---Compare options---'!$H$34</c:f>
              <c:strCache>
                <c:ptCount val="1"/>
                <c:pt idx="0">
                  <c:v>Grid Battery</c:v>
                </c:pt>
              </c:strCache>
            </c:strRef>
          </c:tx>
          <c:spPr>
            <a:ln w="28575" cap="rnd">
              <a:solidFill>
                <a:srgbClr val="724BC3"/>
              </a:solidFill>
              <a:prstDash val="sysDot"/>
              <a:round/>
            </a:ln>
            <a:effectLst/>
          </c:spPr>
          <c:marker>
            <c:symbol val="none"/>
          </c:marker>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options---'!$I$34:$AK$34</c:f>
              <c:numCache>
                <c:formatCode>#,##0</c:formatCode>
                <c:ptCount val="29"/>
                <c:pt idx="0">
                  <c:v>0</c:v>
                </c:pt>
                <c:pt idx="1">
                  <c:v>0</c:v>
                </c:pt>
                <c:pt idx="2">
                  <c:v>0</c:v>
                </c:pt>
                <c:pt idx="3">
                  <c:v>0</c:v>
                </c:pt>
                <c:pt idx="4">
                  <c:v>0</c:v>
                </c:pt>
                <c:pt idx="5">
                  <c:v>0</c:v>
                </c:pt>
                <c:pt idx="6">
                  <c:v>0</c:v>
                </c:pt>
                <c:pt idx="7">
                  <c:v>-2.2671158990306139E-4</c:v>
                </c:pt>
                <c:pt idx="8">
                  <c:v>-4.2630795996956294E-4</c:v>
                </c:pt>
                <c:pt idx="9">
                  <c:v>-4.2635028989934654E-4</c:v>
                </c:pt>
                <c:pt idx="10">
                  <c:v>-5.2909802388967364E-4</c:v>
                </c:pt>
                <c:pt idx="11">
                  <c:v>267.49804062418013</c:v>
                </c:pt>
                <c:pt idx="12">
                  <c:v>102.5927006691411</c:v>
                </c:pt>
                <c:pt idx="13">
                  <c:v>102.59270067210082</c:v>
                </c:pt>
                <c:pt idx="14">
                  <c:v>53.125638767990949</c:v>
                </c:pt>
                <c:pt idx="15">
                  <c:v>53.12563877436105</c:v>
                </c:pt>
                <c:pt idx="16">
                  <c:v>-1.6640844612300043</c:v>
                </c:pt>
                <c:pt idx="17">
                  <c:v>-1.6640844456201194</c:v>
                </c:pt>
                <c:pt idx="18">
                  <c:v>450.84565350151888</c:v>
                </c:pt>
                <c:pt idx="19">
                  <c:v>450.84572351012821</c:v>
                </c:pt>
                <c:pt idx="20">
                  <c:v>152.17585039132746</c:v>
                </c:pt>
                <c:pt idx="21">
                  <c:v>-34.640947018332099</c:v>
                </c:pt>
                <c:pt idx="22">
                  <c:v>-34.640947031251926</c:v>
                </c:pt>
                <c:pt idx="23">
                  <c:v>-642.99085186190041</c:v>
                </c:pt>
                <c:pt idx="24">
                  <c:v>-642.99092612939921</c:v>
                </c:pt>
                <c:pt idx="25">
                  <c:v>-629.81642680929963</c:v>
                </c:pt>
                <c:pt idx="26">
                  <c:v>-629.8164289621991</c:v>
                </c:pt>
                <c:pt idx="27">
                  <c:v>-604.83577753659938</c:v>
                </c:pt>
                <c:pt idx="28">
                  <c:v>-726.60663817914974</c:v>
                </c:pt>
              </c:numCache>
            </c:numRef>
          </c:val>
          <c:smooth val="0"/>
          <c:extLst>
            <c:ext xmlns:c16="http://schemas.microsoft.com/office/drawing/2014/chart" uri="{C3380CC4-5D6E-409C-BE32-E72D297353CC}">
              <c16:uniqueId val="{00000008-84FA-4E5D-AE98-6F6A19553D75}"/>
            </c:ext>
          </c:extLst>
        </c:ser>
        <c:ser>
          <c:idx val="9"/>
          <c:order val="9"/>
          <c:tx>
            <c:strRef>
              <c:f>'---Compare options---'!$H$35</c:f>
              <c:strCache>
                <c:ptCount val="1"/>
                <c:pt idx="0">
                  <c:v>Pumped Hydro</c:v>
                </c:pt>
              </c:strCache>
            </c:strRef>
          </c:tx>
          <c:spPr>
            <a:ln w="28575" cap="rnd">
              <a:solidFill>
                <a:srgbClr val="87D3F2"/>
              </a:solidFill>
              <a:prstDash val="sysDot"/>
              <a:round/>
            </a:ln>
            <a:effectLst/>
          </c:spPr>
          <c:marker>
            <c:symbol val="none"/>
          </c:marker>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options---'!$I$35:$AK$35</c:f>
              <c:numCache>
                <c:formatCode>#,##0</c:formatCode>
                <c:ptCount val="29"/>
                <c:pt idx="0">
                  <c:v>0</c:v>
                </c:pt>
                <c:pt idx="1">
                  <c:v>0</c:v>
                </c:pt>
                <c:pt idx="2">
                  <c:v>0</c:v>
                </c:pt>
                <c:pt idx="3">
                  <c:v>0</c:v>
                </c:pt>
                <c:pt idx="4">
                  <c:v>0</c:v>
                </c:pt>
                <c:pt idx="5">
                  <c:v>0</c:v>
                </c:pt>
                <c:pt idx="6">
                  <c:v>0</c:v>
                </c:pt>
                <c:pt idx="7">
                  <c:v>-1.0374906605647993E-4</c:v>
                </c:pt>
                <c:pt idx="8">
                  <c:v>2.1271346827597881</c:v>
                </c:pt>
                <c:pt idx="9">
                  <c:v>135.58289190110008</c:v>
                </c:pt>
                <c:pt idx="10">
                  <c:v>171.95544505128055</c:v>
                </c:pt>
                <c:pt idx="11">
                  <c:v>-385.1772005526891</c:v>
                </c:pt>
                <c:pt idx="12">
                  <c:v>-397.44487054923957</c:v>
                </c:pt>
                <c:pt idx="13">
                  <c:v>-397.44487055075024</c:v>
                </c:pt>
                <c:pt idx="14">
                  <c:v>-661.69831053865892</c:v>
                </c:pt>
                <c:pt idx="15">
                  <c:v>-661.69831054035058</c:v>
                </c:pt>
                <c:pt idx="16">
                  <c:v>-287.38340144652102</c:v>
                </c:pt>
                <c:pt idx="17">
                  <c:v>-287.38340143841106</c:v>
                </c:pt>
                <c:pt idx="18">
                  <c:v>-261.03646448649852</c:v>
                </c:pt>
                <c:pt idx="19">
                  <c:v>-261.03646449305961</c:v>
                </c:pt>
                <c:pt idx="20">
                  <c:v>-297.50101460440055</c:v>
                </c:pt>
                <c:pt idx="21">
                  <c:v>-102.54471460061177</c:v>
                </c:pt>
                <c:pt idx="22">
                  <c:v>-102.5447146070419</c:v>
                </c:pt>
                <c:pt idx="23">
                  <c:v>-59.929454595485367</c:v>
                </c:pt>
                <c:pt idx="24">
                  <c:v>-59.92945456822963</c:v>
                </c:pt>
                <c:pt idx="25">
                  <c:v>-59.92945439986579</c:v>
                </c:pt>
                <c:pt idx="26">
                  <c:v>-59.929454409930258</c:v>
                </c:pt>
                <c:pt idx="27">
                  <c:v>14.031045635400005</c:v>
                </c:pt>
                <c:pt idx="28">
                  <c:v>14.031045606938278</c:v>
                </c:pt>
              </c:numCache>
            </c:numRef>
          </c:val>
          <c:smooth val="0"/>
          <c:extLst>
            <c:ext xmlns:c16="http://schemas.microsoft.com/office/drawing/2014/chart" uri="{C3380CC4-5D6E-409C-BE32-E72D297353CC}">
              <c16:uniqueId val="{00000009-84FA-4E5D-AE98-6F6A19553D75}"/>
            </c:ext>
          </c:extLst>
        </c:ser>
        <c:dLbls>
          <c:showLegendKey val="0"/>
          <c:showVal val="0"/>
          <c:showCatName val="0"/>
          <c:showSerName val="0"/>
          <c:showPercent val="0"/>
          <c:showBubbleSize val="0"/>
        </c:dLbls>
        <c:marker val="1"/>
        <c:smooth val="0"/>
        <c:axId val="1844338624"/>
        <c:axId val="1844337536"/>
      </c:lineChart>
      <c:catAx>
        <c:axId val="1844338624"/>
        <c:scaling>
          <c:orientation val="minMax"/>
        </c:scaling>
        <c:delete val="0"/>
        <c:axPos val="b"/>
        <c:numFmt formatCode="General" sourceLinked="1"/>
        <c:majorTickMark val="out"/>
        <c:minorTickMark val="none"/>
        <c:tickLblPos val="low"/>
        <c:spPr>
          <a:noFill/>
          <a:ln w="9525" cap="flat" cmpd="sng" algn="ctr">
            <a:solidFill>
              <a:srgbClr val="868686"/>
            </a:solidFill>
            <a:round/>
          </a:ln>
          <a:effectLst/>
        </c:spPr>
        <c:txPr>
          <a:bodyPr rot="-2700000" spcFirstLastPara="1" vertOverflow="ellipsis"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44337536"/>
        <c:crosses val="autoZero"/>
        <c:auto val="1"/>
        <c:lblAlgn val="ctr"/>
        <c:lblOffset val="100"/>
        <c:noMultiLvlLbl val="0"/>
      </c:catAx>
      <c:valAx>
        <c:axId val="1844337536"/>
        <c:scaling>
          <c:orientation val="minMax"/>
        </c:scaling>
        <c:delete val="0"/>
        <c:axPos val="l"/>
        <c:majorGridlines>
          <c:spPr>
            <a:ln w="3175" cap="flat" cmpd="sng" algn="ctr">
              <a:solidFill>
                <a:srgbClr val="A5A5A5"/>
              </a:solidFill>
              <a:prstDash val="dash"/>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r>
                  <a:rPr lang="en-AU"/>
                  <a:t>Capacity difference (MW)</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endParaRPr lang="en-US"/>
            </a:p>
          </c:txPr>
        </c:title>
        <c:numFmt formatCode="#,##0" sourceLinked="1"/>
        <c:majorTickMark val="out"/>
        <c:minorTickMark val="none"/>
        <c:tickLblPos val="nextTo"/>
        <c:spPr>
          <a:noFill/>
          <a:ln>
            <a:solidFill>
              <a:srgbClr val="868686"/>
            </a:solidFill>
          </a:ln>
          <a:effectLst/>
        </c:spPr>
        <c:txPr>
          <a:bodyPr rot="-6000000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4433862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1200" b="0">
          <a:latin typeface="Arial Narrow"/>
          <a:ea typeface="Arial Narrow"/>
          <a:cs typeface="Arial Narrow"/>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4</xdr:col>
      <xdr:colOff>543116</xdr:colOff>
      <xdr:row>5</xdr:row>
      <xdr:rowOff>1119</xdr:rowOff>
    </xdr:from>
    <xdr:to>
      <xdr:col>14</xdr:col>
      <xdr:colOff>1226571</xdr:colOff>
      <xdr:row>30</xdr:row>
      <xdr:rowOff>78442</xdr:rowOff>
    </xdr:to>
    <xdr:sp macro="" textlink="">
      <xdr:nvSpPr>
        <xdr:cNvPr id="2" name="Rectangle 1">
          <a:extLst>
            <a:ext uri="{FF2B5EF4-FFF2-40B4-BE49-F238E27FC236}">
              <a16:creationId xmlns:a16="http://schemas.microsoft.com/office/drawing/2014/main" id="{00000000-0008-0000-0000-000002000000}"/>
            </a:ext>
          </a:extLst>
        </xdr:cNvPr>
        <xdr:cNvSpPr>
          <a:spLocks noChangeAspect="1"/>
        </xdr:cNvSpPr>
      </xdr:nvSpPr>
      <xdr:spPr>
        <a:xfrm>
          <a:off x="2867216" y="810744"/>
          <a:ext cx="6493705" cy="4125448"/>
        </a:xfrm>
        <a:custGeom>
          <a:avLst/>
          <a:gdLst>
            <a:gd name="connsiteX0" fmla="*/ 0 w 6753225"/>
            <a:gd name="connsiteY0" fmla="*/ 0 h 3400425"/>
            <a:gd name="connsiteX1" fmla="*/ 6753225 w 6753225"/>
            <a:gd name="connsiteY1" fmla="*/ 0 h 3400425"/>
            <a:gd name="connsiteX2" fmla="*/ 6753225 w 6753225"/>
            <a:gd name="connsiteY2" fmla="*/ 3400425 h 3400425"/>
            <a:gd name="connsiteX3" fmla="*/ 0 w 6753225"/>
            <a:gd name="connsiteY3" fmla="*/ 3400425 h 3400425"/>
            <a:gd name="connsiteX4" fmla="*/ 0 w 6753225"/>
            <a:gd name="connsiteY4" fmla="*/ 0 h 3400425"/>
            <a:gd name="connsiteX0" fmla="*/ 0 w 6755607"/>
            <a:gd name="connsiteY0" fmla="*/ 1197768 h 3400425"/>
            <a:gd name="connsiteX1" fmla="*/ 6755607 w 6755607"/>
            <a:gd name="connsiteY1" fmla="*/ 0 h 3400425"/>
            <a:gd name="connsiteX2" fmla="*/ 6755607 w 6755607"/>
            <a:gd name="connsiteY2" fmla="*/ 3400425 h 3400425"/>
            <a:gd name="connsiteX3" fmla="*/ 2382 w 6755607"/>
            <a:gd name="connsiteY3" fmla="*/ 3400425 h 3400425"/>
            <a:gd name="connsiteX4" fmla="*/ 0 w 6755607"/>
            <a:gd name="connsiteY4" fmla="*/ 1197768 h 34004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755607" h="3400425">
              <a:moveTo>
                <a:pt x="0" y="1197768"/>
              </a:moveTo>
              <a:lnTo>
                <a:pt x="6755607" y="0"/>
              </a:lnTo>
              <a:lnTo>
                <a:pt x="6755607" y="3400425"/>
              </a:lnTo>
              <a:lnTo>
                <a:pt x="2382" y="3400425"/>
              </a:lnTo>
              <a:lnTo>
                <a:pt x="0" y="1197768"/>
              </a:lnTo>
              <a:close/>
            </a:path>
          </a:pathLst>
        </a:custGeom>
        <a:solidFill>
          <a:srgbClr val="FFE600"/>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nchorCtr="0"/>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sz="1200">
            <a:solidFill>
              <a:schemeClr val="tx1"/>
            </a:solidFill>
          </a:endParaRPr>
        </a:p>
      </xdr:txBody>
    </xdr:sp>
    <xdr:clientData/>
  </xdr:twoCellAnchor>
  <xdr:twoCellAnchor editAs="absolute">
    <xdr:from>
      <xdr:col>5</xdr:col>
      <xdr:colOff>227966</xdr:colOff>
      <xdr:row>15</xdr:row>
      <xdr:rowOff>35014</xdr:rowOff>
    </xdr:from>
    <xdr:to>
      <xdr:col>14</xdr:col>
      <xdr:colOff>989741</xdr:colOff>
      <xdr:row>21</xdr:row>
      <xdr:rowOff>29463</xdr:rowOff>
    </xdr:to>
    <xdr:sp macro="" textlink="">
      <xdr:nvSpPr>
        <xdr:cNvPr id="3" name="Title 1">
          <a:extLst>
            <a:ext uri="{FF2B5EF4-FFF2-40B4-BE49-F238E27FC236}">
              <a16:creationId xmlns:a16="http://schemas.microsoft.com/office/drawing/2014/main" id="{00000000-0008-0000-0000-000003000000}"/>
            </a:ext>
          </a:extLst>
        </xdr:cNvPr>
        <xdr:cNvSpPr>
          <a:spLocks noGrp="1"/>
        </xdr:cNvSpPr>
      </xdr:nvSpPr>
      <xdr:spPr>
        <a:xfrm>
          <a:off x="3133091" y="2463889"/>
          <a:ext cx="5991000" cy="965999"/>
        </a:xfrm>
        <a:prstGeom prst="rect">
          <a:avLst/>
        </a:prstGeom>
      </xdr:spPr>
      <xdr:txBody>
        <a:bodyPr vert="horz" wrap="square" lIns="0" tIns="0" rIns="0" bIns="0" rtlCol="0" anchor="t" anchorCtr="0">
          <a:noAutofit/>
        </a:bodyPr>
        <a:lstStyle>
          <a:lvl1pPr algn="l" defTabSz="914400" rtl="0" eaLnBrk="1" latinLnBrk="0" hangingPunct="1">
            <a:lnSpc>
              <a:spcPct val="85000"/>
            </a:lnSpc>
            <a:spcBef>
              <a:spcPct val="0"/>
            </a:spcBef>
            <a:buNone/>
            <a:defRPr sz="3000" b="1" kern="1200">
              <a:solidFill>
                <a:schemeClr val="bg1"/>
              </a:solidFill>
              <a:latin typeface="+mn-lt"/>
              <a:ea typeface="+mj-ea"/>
              <a:cs typeface="Arial" pitchFamily="34" charset="0"/>
            </a:defRPr>
          </a:lvl1pPr>
        </a:lstStyle>
        <a:p>
          <a:pPr algn="l"/>
          <a:r>
            <a:rPr lang="en-US">
              <a:solidFill>
                <a:schemeClr val="tx1"/>
              </a:solidFill>
              <a:latin typeface="EYInterstate Light" panose="02000506000000020004" pitchFamily="2" charset="0"/>
            </a:rPr>
            <a:t>Project</a:t>
          </a:r>
          <a:r>
            <a:rPr lang="en-US" baseline="0">
              <a:solidFill>
                <a:schemeClr val="tx1"/>
              </a:solidFill>
              <a:latin typeface="EYInterstate Light" panose="02000506000000020004" pitchFamily="2" charset="0"/>
            </a:rPr>
            <a:t> Marinus Economic Modelling Results</a:t>
          </a:r>
          <a:endParaRPr lang="en-GB">
            <a:solidFill>
              <a:schemeClr val="tx1"/>
            </a:solidFill>
            <a:latin typeface="EYInterstate Light" panose="02000506000000020004" pitchFamily="2" charset="0"/>
          </a:endParaRPr>
        </a:p>
      </xdr:txBody>
    </xdr:sp>
    <xdr:clientData/>
  </xdr:twoCellAnchor>
  <xdr:twoCellAnchor editAs="absolute">
    <xdr:from>
      <xdr:col>5</xdr:col>
      <xdr:colOff>227966</xdr:colOff>
      <xdr:row>21</xdr:row>
      <xdr:rowOff>87709</xdr:rowOff>
    </xdr:from>
    <xdr:to>
      <xdr:col>14</xdr:col>
      <xdr:colOff>989741</xdr:colOff>
      <xdr:row>26</xdr:row>
      <xdr:rowOff>7691</xdr:rowOff>
    </xdr:to>
    <xdr:sp macro="" textlink="">
      <xdr:nvSpPr>
        <xdr:cNvPr id="4" name="Subtitle 2">
          <a:extLst>
            <a:ext uri="{FF2B5EF4-FFF2-40B4-BE49-F238E27FC236}">
              <a16:creationId xmlns:a16="http://schemas.microsoft.com/office/drawing/2014/main" id="{00000000-0008-0000-0000-000004000000}"/>
            </a:ext>
          </a:extLst>
        </xdr:cNvPr>
        <xdr:cNvSpPr>
          <a:spLocks noGrp="1"/>
        </xdr:cNvSpPr>
      </xdr:nvSpPr>
      <xdr:spPr>
        <a:xfrm>
          <a:off x="3133091" y="3488134"/>
          <a:ext cx="5991000" cy="729607"/>
        </a:xfrm>
        <a:prstGeom prst="rect">
          <a:avLst/>
        </a:prstGeom>
      </xdr:spPr>
      <xdr:txBody>
        <a:bodyPr vert="horz" wrap="square" lIns="0" tIns="0" rIns="0" bIns="0" rtlCol="0" anchor="t" anchorCtr="0">
          <a:noAutofit/>
        </a:bodyPr>
        <a:lstStyle>
          <a:lvl1pPr marL="356616" indent="-356616" algn="l" defTabSz="914400" rtl="0" eaLnBrk="1" latinLnBrk="0" hangingPunct="1">
            <a:spcBef>
              <a:spcPct val="20000"/>
            </a:spcBef>
            <a:buClr>
              <a:schemeClr val="accent2"/>
            </a:buClr>
            <a:buSzPct val="70000"/>
            <a:buFont typeface="Arial" pitchFamily="34" charset="0"/>
            <a:buChar char="►"/>
            <a:defRPr sz="2400" kern="1200">
              <a:solidFill>
                <a:schemeClr val="bg1"/>
              </a:solidFill>
              <a:latin typeface="+mn-lt"/>
              <a:ea typeface="+mn-ea"/>
              <a:cs typeface="Arial" pitchFamily="34" charset="0"/>
            </a:defRPr>
          </a:lvl1pPr>
          <a:lvl2pPr marL="713232" indent="-356616" algn="l" defTabSz="914400" rtl="0" eaLnBrk="1" latinLnBrk="0" hangingPunct="1">
            <a:spcBef>
              <a:spcPct val="20000"/>
            </a:spcBef>
            <a:buClr>
              <a:schemeClr val="accent2"/>
            </a:buClr>
            <a:buSzPct val="70000"/>
            <a:buFont typeface="Arial" pitchFamily="34" charset="0"/>
            <a:buChar char="►"/>
            <a:defRPr sz="2000" kern="1200">
              <a:solidFill>
                <a:schemeClr val="bg1"/>
              </a:solidFill>
              <a:latin typeface="+mn-lt"/>
              <a:ea typeface="+mn-ea"/>
              <a:cs typeface="Arial" pitchFamily="34" charset="0"/>
            </a:defRPr>
          </a:lvl2pPr>
          <a:lvl3pPr marL="1069848" indent="-356616" algn="l" defTabSz="914400" rtl="0" eaLnBrk="1" latinLnBrk="0" hangingPunct="1">
            <a:spcBef>
              <a:spcPct val="20000"/>
            </a:spcBef>
            <a:buClr>
              <a:schemeClr val="accent2"/>
            </a:buClr>
            <a:buSzPct val="70000"/>
            <a:buFont typeface="Arial" pitchFamily="34" charset="0"/>
            <a:buChar char="►"/>
            <a:defRPr sz="1800" kern="1200">
              <a:solidFill>
                <a:schemeClr val="bg1"/>
              </a:solidFill>
              <a:latin typeface="+mn-lt"/>
              <a:ea typeface="+mn-ea"/>
              <a:cs typeface="Arial" pitchFamily="34" charset="0"/>
            </a:defRPr>
          </a:lvl3pPr>
          <a:lvl4pPr marL="1426464" indent="-356616" algn="l" defTabSz="914400" rtl="0" eaLnBrk="1" latinLnBrk="0" hangingPunct="1">
            <a:spcBef>
              <a:spcPct val="20000"/>
            </a:spcBef>
            <a:buClr>
              <a:schemeClr val="accent2"/>
            </a:buClr>
            <a:buSzPct val="70000"/>
            <a:buFont typeface="Arial" pitchFamily="34" charset="0"/>
            <a:buChar char="►"/>
            <a:defRPr sz="1600" kern="1200">
              <a:solidFill>
                <a:schemeClr val="bg1"/>
              </a:solidFill>
              <a:latin typeface="+mn-lt"/>
              <a:ea typeface="+mn-ea"/>
              <a:cs typeface="Arial" pitchFamily="34" charset="0"/>
            </a:defRPr>
          </a:lvl4pPr>
          <a:lvl5pPr marL="1783080" indent="-356616" algn="l" defTabSz="914400" rtl="0" eaLnBrk="1" latinLnBrk="0" hangingPunct="1">
            <a:spcBef>
              <a:spcPct val="20000"/>
            </a:spcBef>
            <a:buClr>
              <a:schemeClr val="accent2"/>
            </a:buClr>
            <a:buSzPct val="70000"/>
            <a:buFont typeface="Arial" pitchFamily="34" charset="0"/>
            <a:buChar char="►"/>
            <a:defRPr sz="1600" kern="1200">
              <a:solidFill>
                <a:schemeClr val="bg1"/>
              </a:solidFill>
              <a:latin typeface="+mn-lt"/>
              <a:ea typeface="+mn-ea"/>
              <a:cs typeface="Arial" pitchFamily="34" charset="0"/>
            </a:defRPr>
          </a:lvl5pPr>
          <a:lvl6pPr marL="25146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6pPr>
          <a:lvl7pPr marL="29718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7pPr>
          <a:lvl8pPr marL="34290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8pPr>
          <a:lvl9pPr marL="38862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9pPr>
        </a:lstStyle>
        <a:p>
          <a:pPr marL="0" lvl="0" indent="0" algn="l" defTabSz="914400" rtl="0" eaLnBrk="1" latinLnBrk="0" hangingPunct="1">
            <a:lnSpc>
              <a:spcPct val="85000"/>
            </a:lnSpc>
            <a:spcBef>
              <a:spcPct val="0"/>
            </a:spcBef>
            <a:buNone/>
          </a:pPr>
          <a:r>
            <a:rPr lang="en-US" sz="2000" b="0" kern="1200">
              <a:solidFill>
                <a:schemeClr val="tx1"/>
              </a:solidFill>
              <a:latin typeface="EYInterstate" panose="02000503020000020004" pitchFamily="2" charset="0"/>
              <a:ea typeface="+mj-ea"/>
              <a:cs typeface="Arial" pitchFamily="34" charset="0"/>
            </a:rPr>
            <a:t>Supporting the Economic Modelling Appendix</a:t>
          </a:r>
          <a:r>
            <a:rPr lang="en-US" sz="2000" b="0" kern="1200" baseline="0">
              <a:solidFill>
                <a:schemeClr val="tx1"/>
              </a:solidFill>
              <a:latin typeface="EYInterstate" panose="02000503020000020004" pitchFamily="2" charset="0"/>
              <a:ea typeface="+mj-ea"/>
              <a:cs typeface="Arial" pitchFamily="34" charset="0"/>
            </a:rPr>
            <a:t> to the TasNetworks PACR</a:t>
          </a:r>
        </a:p>
        <a:p>
          <a:pPr marL="0" lvl="0" indent="0" algn="l" defTabSz="914400" rtl="0" eaLnBrk="1" latinLnBrk="0" hangingPunct="1">
            <a:lnSpc>
              <a:spcPct val="85000"/>
            </a:lnSpc>
            <a:spcBef>
              <a:spcPct val="0"/>
            </a:spcBef>
            <a:buNone/>
          </a:pPr>
          <a:endParaRPr lang="en-US" sz="1800" b="0" kern="1200" baseline="0">
            <a:solidFill>
              <a:schemeClr val="tx1"/>
            </a:solidFill>
            <a:latin typeface="EYInterstate" panose="02000503020000020004" pitchFamily="2" charset="0"/>
            <a:ea typeface="+mj-ea"/>
            <a:cs typeface="Arial" pitchFamily="34" charset="0"/>
          </a:endParaRPr>
        </a:p>
        <a:p>
          <a:pPr marL="0" lvl="0" indent="0" algn="l" defTabSz="914400" rtl="0" eaLnBrk="1" latinLnBrk="0" hangingPunct="1">
            <a:lnSpc>
              <a:spcPct val="85000"/>
            </a:lnSpc>
            <a:spcBef>
              <a:spcPct val="0"/>
            </a:spcBef>
            <a:buNone/>
          </a:pPr>
          <a:r>
            <a:rPr lang="en-US" sz="1800" b="1" kern="1200" baseline="0">
              <a:solidFill>
                <a:sysClr val="windowText" lastClr="000000"/>
              </a:solidFill>
              <a:latin typeface="EYInterstate" panose="02000503020000020004" pitchFamily="2" charset="0"/>
              <a:ea typeface="+mj-ea"/>
              <a:cs typeface="Arial" pitchFamily="34" charset="0"/>
            </a:rPr>
            <a:t>TasNetworks</a:t>
          </a:r>
          <a:r>
            <a:rPr lang="en-US" sz="1800" b="0" kern="1200" baseline="0">
              <a:solidFill>
                <a:sysClr val="windowText" lastClr="000000"/>
              </a:solidFill>
              <a:latin typeface="EYInterstate" panose="02000503020000020004" pitchFamily="2" charset="0"/>
              <a:ea typeface="+mj-ea"/>
              <a:cs typeface="Arial" pitchFamily="34" charset="0"/>
            </a:rPr>
            <a:t> | 22 June 2021</a:t>
          </a:r>
          <a:endParaRPr lang="en-GB" sz="1800" b="0" kern="1200">
            <a:solidFill>
              <a:sysClr val="windowText" lastClr="000000"/>
            </a:solidFill>
            <a:latin typeface="EYInterstate" panose="02000503020000020004" pitchFamily="2" charset="0"/>
            <a:ea typeface="+mj-ea"/>
            <a:cs typeface="Arial" pitchFamily="34" charset="0"/>
          </a:endParaRPr>
        </a:p>
      </xdr:txBody>
    </xdr:sp>
    <xdr:clientData/>
  </xdr:twoCellAnchor>
  <xdr:twoCellAnchor editAs="oneCell">
    <xdr:from>
      <xdr:col>14</xdr:col>
      <xdr:colOff>236225</xdr:colOff>
      <xdr:row>37</xdr:row>
      <xdr:rowOff>5428</xdr:rowOff>
    </xdr:from>
    <xdr:to>
      <xdr:col>14</xdr:col>
      <xdr:colOff>1236096</xdr:colOff>
      <xdr:row>44</xdr:row>
      <xdr:rowOff>129888</xdr:rowOff>
    </xdr:to>
    <xdr:pic>
      <xdr:nvPicPr>
        <xdr:cNvPr id="5" name="Picture 4">
          <a:extLst>
            <a:ext uri="{FF2B5EF4-FFF2-40B4-BE49-F238E27FC236}">
              <a16:creationId xmlns:a16="http://schemas.microsoft.com/office/drawing/2014/main" id="{00000000-0008-0000-0000-000005000000}"/>
            </a:ext>
          </a:extLst>
        </xdr:cNvPr>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70575" y="5996653"/>
          <a:ext cx="999871" cy="12579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0</xdr:rowOff>
    </xdr:from>
    <xdr:to>
      <xdr:col>6</xdr:col>
      <xdr:colOff>228075</xdr:colOff>
      <xdr:row>19</xdr:row>
      <xdr:rowOff>173400</xdr:rowOff>
    </xdr:to>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46</xdr:row>
      <xdr:rowOff>0</xdr:rowOff>
    </xdr:from>
    <xdr:to>
      <xdr:col>6</xdr:col>
      <xdr:colOff>228075</xdr:colOff>
      <xdr:row>60</xdr:row>
      <xdr:rowOff>173400</xdr:rowOff>
    </xdr:to>
    <xdr:graphicFrame macro="">
      <xdr:nvGraphicFramePr>
        <xdr:cNvPr id="3" name="Chart 2">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25</xdr:row>
      <xdr:rowOff>0</xdr:rowOff>
    </xdr:from>
    <xdr:to>
      <xdr:col>6</xdr:col>
      <xdr:colOff>228075</xdr:colOff>
      <xdr:row>39</xdr:row>
      <xdr:rowOff>173400</xdr:rowOff>
    </xdr:to>
    <xdr:graphicFrame macro="">
      <xdr:nvGraphicFramePr>
        <xdr:cNvPr id="4" name="Chart 3">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asNetworks/7.%20Marinus%20PACR%202021/Annual%20outcome%20workbooks/Aggregated%20annual%20results%20workbook%20template%20-%20NoTRET%20-%202021_06_21a.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asNetworks/7.%20Marinus%20PACR%202021/Annual%20outcome%20workbooks/EY%20results%20workbook%20(FY27-30)%20-%20Main%202020_11_06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yaustralia-my.sharepoint.com/personal/damien_slinger_au_ey_com/Documents/Desktop/Marinus/Regional%20yearly%20NPV%20comparison%202020_10_28a.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eyaustralia-my.sharepoint.com/personal/damien_slinger_au_ey_com/Documents/Desktop/Marinus/EY%20results%20workbook%20(FY31-34)%20-%20Main%202020_11_06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elease notice"/>
      <sheetName val="Version notes"/>
      <sheetName val="Abbreviations and notes"/>
      <sheetName val="Method to using workbook"/>
      <sheetName val="Main"/>
      <sheetName val="!!DELETE ME!! - Data checks"/>
      <sheetName val="---Compare options---"/>
      <sheetName val="BaseCase_CF"/>
      <sheetName val="BaseCase_Generation"/>
      <sheetName val="BaseCase_Capacity"/>
      <sheetName val="BaseCase_VOM Cost"/>
      <sheetName val="BaseCase_FOM Cost"/>
      <sheetName val="BaseCase_Fuel Cost"/>
      <sheetName val="BaseCase_Build Cost"/>
      <sheetName val="BaseCase_REHAB Cost"/>
      <sheetName val="BaseCase_REZ Tx Cost"/>
      <sheetName val="BaseCase_USE+DSP Cost"/>
      <sheetName val="BaseCase_SyncCon Cost"/>
      <sheetName val="BaseCase_System Strength Cost"/>
      <sheetName val="Marinus_CF"/>
      <sheetName val="Marinus_Generation"/>
      <sheetName val="Marinus_Capacity"/>
      <sheetName val="Marinus_VOM Cost"/>
      <sheetName val="Marinus_FOM Cost"/>
      <sheetName val="Marinus_Fuel Cost"/>
      <sheetName val="Marinus_Build Cost"/>
      <sheetName val="Marinus_REHAB Cost"/>
      <sheetName val="Marinus_REZ Tx Cost"/>
      <sheetName val="Marinus_USE+DSP Cost"/>
      <sheetName val="Marinus_SyncCon Cost"/>
      <sheetName val="Marinus_System Strength Cost"/>
      <sheetName val="1_NPVall"/>
      <sheetName val="1_GenSO"/>
      <sheetName val="1_Cap"/>
      <sheetName val="1_NSCap"/>
      <sheetName val="1_DemandSum"/>
      <sheetName val="2_NPVall"/>
      <sheetName val="2_GenSO"/>
      <sheetName val="2_Cap"/>
      <sheetName val="2_NSCap"/>
      <sheetName val="2_DemandSum"/>
      <sheetName val="ESS_Charge_GWh"/>
      <sheetName val="ESS_Discharge_GWh"/>
      <sheetName val="ESS_cap MW"/>
      <sheetName val="NPVall_Central No TRET"/>
      <sheetName val="GenSO_Central No TRET"/>
      <sheetName val="Cap_Central No TRET"/>
      <sheetName val="NSCap_Central No TRET"/>
      <sheetName val="DemandSum_Central No TRET"/>
      <sheetName val="NPVall_C No TRET 1500 MW"/>
      <sheetName val="GenSO_C No TRET 1500 MW"/>
      <sheetName val="Cap_C No TRET 1500 MW"/>
      <sheetName val="NSCap_C No TRET 1500 MW"/>
      <sheetName val="DemandSum_C No TRET 1500 MW"/>
      <sheetName val="NPVall_Central No State"/>
      <sheetName val="GenSO_Central No State"/>
      <sheetName val="Cap_Central No State"/>
      <sheetName val="NSCap_Central No State"/>
      <sheetName val="DemandSum_Central No State"/>
      <sheetName val="NPVall_C No State 1500 MW"/>
      <sheetName val="GenSO_C No State 1500 MW"/>
      <sheetName val="Cap_C No State 1500 MW"/>
      <sheetName val="NSCap_C No State 1500 MW"/>
      <sheetName val="DemandSum_C No State 1500 MW"/>
      <sheetName val="NPVall_Central High Elec"/>
      <sheetName val="GenSO_Central High Elec"/>
      <sheetName val="Cap_Central High Elec"/>
      <sheetName val="NSCap_Central High Elec"/>
      <sheetName val="DemandSum_Central High Elec"/>
      <sheetName val="NPVall_C High Elec 1500 MW"/>
      <sheetName val="GenSO_C High Elec 1500 MW"/>
      <sheetName val="Cap_C High Elec 1500 MW"/>
      <sheetName val="NSCap_C High Elec 1500 MW"/>
      <sheetName val="DemandSum_C High Elec 1500 MW"/>
      <sheetName val="NPVall_Step No TRET"/>
      <sheetName val="GenSO_Step No TRET"/>
      <sheetName val="Cap_Step No TRET"/>
      <sheetName val="NSCap_Step No TRET"/>
      <sheetName val="DemandSum_Step No TRET"/>
      <sheetName val="NPVall_S No TRET 1500 MW"/>
      <sheetName val="GenSO_S No TRET 1500 MW"/>
      <sheetName val="Cap_S No TRET 1500 MW"/>
      <sheetName val="NSCap_S No TRET 1500 MW"/>
      <sheetName val="DemandSum_S No TRET 1500 MW"/>
      <sheetName val="NPVall_Step No State"/>
      <sheetName val="GenSO_Step No State"/>
      <sheetName val="Cap_Step No State"/>
      <sheetName val="NSCap_Step No State"/>
      <sheetName val="DemandSum_Step No State"/>
      <sheetName val="NPVall_S No State 1500 MW"/>
      <sheetName val="GenSO_S No State 1500 MW"/>
      <sheetName val="Cap_S No State 1500 MW"/>
      <sheetName val="NSCap_S No State 1500 MW"/>
      <sheetName val="DemandSum_S No State 1500 MW"/>
      <sheetName val="NPVall_Step High Elec"/>
      <sheetName val="GenSO_Step High Elec"/>
      <sheetName val="Cap_Step High Elec"/>
      <sheetName val="NSCap_Step High Elec"/>
      <sheetName val="DemandSum_Step High Elec"/>
      <sheetName val="NPVall_S High Elec 1500 MW"/>
      <sheetName val="GenSO_S High Elec 1500 MW"/>
      <sheetName val="Cap_S High Elec 1500 MW"/>
      <sheetName val="NSCap_S High Elec 1500 MW"/>
      <sheetName val="DemandSum_S High Elec 1500 MW"/>
    </sheetNames>
    <sheetDataSet>
      <sheetData sheetId="0"/>
      <sheetData sheetId="1"/>
      <sheetData sheetId="2"/>
      <sheetData sheetId="3"/>
      <sheetData sheetId="4"/>
      <sheetData sheetId="5"/>
      <sheetData sheetId="6"/>
      <sheetData sheetId="7">
        <row r="6">
          <cell r="I6" t="str">
            <v>2021-22</v>
          </cell>
          <cell r="J6" t="str">
            <v>2022-23</v>
          </cell>
          <cell r="K6" t="str">
            <v>2023-24</v>
          </cell>
          <cell r="L6" t="str">
            <v>2024-25</v>
          </cell>
          <cell r="M6" t="str">
            <v>2025-26</v>
          </cell>
          <cell r="N6" t="str">
            <v>2026-27</v>
          </cell>
          <cell r="O6" t="str">
            <v>2027-28</v>
          </cell>
          <cell r="P6" t="str">
            <v>2028-29</v>
          </cell>
          <cell r="Q6" t="str">
            <v>2029-30</v>
          </cell>
          <cell r="R6" t="str">
            <v>2030-31</v>
          </cell>
          <cell r="S6" t="str">
            <v>2031-32</v>
          </cell>
          <cell r="T6" t="str">
            <v>2032-33</v>
          </cell>
          <cell r="U6" t="str">
            <v>2033-34</v>
          </cell>
          <cell r="V6" t="str">
            <v>2034-35</v>
          </cell>
          <cell r="W6" t="str">
            <v>2035-36</v>
          </cell>
          <cell r="X6" t="str">
            <v>2036-37</v>
          </cell>
          <cell r="Y6" t="str">
            <v>2037-38</v>
          </cell>
          <cell r="Z6" t="str">
            <v>2038-39</v>
          </cell>
          <cell r="AA6" t="str">
            <v>2039-40</v>
          </cell>
          <cell r="AB6" t="str">
            <v>2040-41</v>
          </cell>
          <cell r="AC6" t="str">
            <v>2041-42</v>
          </cell>
          <cell r="AD6" t="str">
            <v>2042-43</v>
          </cell>
          <cell r="AE6" t="str">
            <v>2043-44</v>
          </cell>
          <cell r="AF6" t="str">
            <v>2044-45</v>
          </cell>
          <cell r="AG6" t="str">
            <v>2045-46</v>
          </cell>
          <cell r="AH6" t="str">
            <v>2046-47</v>
          </cell>
          <cell r="AI6" t="str">
            <v>2047-48</v>
          </cell>
          <cell r="AJ6" t="str">
            <v>2048-49</v>
          </cell>
          <cell r="AK6" t="str">
            <v>2049-50</v>
          </cell>
        </row>
        <row r="7">
          <cell r="H7" t="str">
            <v>CAPEX</v>
          </cell>
          <cell r="I7">
            <v>44.448394435547755</v>
          </cell>
          <cell r="J7">
            <v>42.412594498139924</v>
          </cell>
          <cell r="K7">
            <v>49.457399229900332</v>
          </cell>
          <cell r="L7">
            <v>82.224595293727702</v>
          </cell>
          <cell r="M7">
            <v>66.229547620075294</v>
          </cell>
          <cell r="N7">
            <v>59.398722077890532</v>
          </cell>
          <cell r="O7">
            <v>95.069465675546326</v>
          </cell>
          <cell r="P7">
            <v>89.94029801232368</v>
          </cell>
          <cell r="Q7">
            <v>20.496877869999036</v>
          </cell>
          <cell r="R7">
            <v>12.569480327544035</v>
          </cell>
          <cell r="S7">
            <v>56.165723601771283</v>
          </cell>
          <cell r="T7">
            <v>64.232234690159558</v>
          </cell>
          <cell r="U7">
            <v>109.09859267445374</v>
          </cell>
          <cell r="V7">
            <v>46.935777041328137</v>
          </cell>
          <cell r="W7">
            <v>76.377003274169283</v>
          </cell>
          <cell r="X7">
            <v>110.15463604305917</v>
          </cell>
          <cell r="Y7">
            <v>102.31126298097614</v>
          </cell>
          <cell r="Z7">
            <v>68.572429077446458</v>
          </cell>
          <cell r="AA7">
            <v>45.528891229033938</v>
          </cell>
          <cell r="AB7">
            <v>65.367209729719448</v>
          </cell>
          <cell r="AC7">
            <v>72.386569102090789</v>
          </cell>
          <cell r="AD7">
            <v>31.751548720359338</v>
          </cell>
          <cell r="AE7">
            <v>54.072889664866032</v>
          </cell>
          <cell r="AF7">
            <v>56.331479590348437</v>
          </cell>
          <cell r="AG7">
            <v>67.553912611946458</v>
          </cell>
          <cell r="AH7">
            <v>55.668003347084394</v>
          </cell>
          <cell r="AI7">
            <v>38.109239438876507</v>
          </cell>
          <cell r="AJ7">
            <v>16.757442122255917</v>
          </cell>
          <cell r="AK7">
            <v>-6.8998212937521748</v>
          </cell>
        </row>
        <row r="8">
          <cell r="H8" t="str">
            <v>FOM</v>
          </cell>
          <cell r="I8">
            <v>9.0827534861990138</v>
          </cell>
          <cell r="J8">
            <v>8.6667503457025159</v>
          </cell>
          <cell r="K8">
            <v>10.53998447589489</v>
          </cell>
          <cell r="L8">
            <v>-2.5697998915583593</v>
          </cell>
          <cell r="M8">
            <v>57.999225974162925</v>
          </cell>
          <cell r="N8">
            <v>-11.779440807198348</v>
          </cell>
          <cell r="O8">
            <v>21.288858995490127</v>
          </cell>
          <cell r="P8">
            <v>19.878048767717903</v>
          </cell>
          <cell r="Q8">
            <v>14.500874684717914</v>
          </cell>
          <cell r="R8">
            <v>14.316540652385564</v>
          </cell>
          <cell r="S8">
            <v>19.420092173623562</v>
          </cell>
          <cell r="T8">
            <v>9.0776507719563089</v>
          </cell>
          <cell r="U8">
            <v>-7.516793811201584</v>
          </cell>
          <cell r="V8">
            <v>6.4137978084243947</v>
          </cell>
          <cell r="W8">
            <v>4.3504429295085716</v>
          </cell>
          <cell r="X8">
            <v>11.894839678725839</v>
          </cell>
          <cell r="Y8">
            <v>13.994050024676778</v>
          </cell>
          <cell r="Z8">
            <v>6.4619940097248767</v>
          </cell>
          <cell r="AA8">
            <v>0.17535619782842696</v>
          </cell>
          <cell r="AB8">
            <v>3.5755332322572939</v>
          </cell>
          <cell r="AC8">
            <v>-26.694918833921314</v>
          </cell>
          <cell r="AD8">
            <v>-2.9662459321259522</v>
          </cell>
          <cell r="AE8">
            <v>5.1484481598942073</v>
          </cell>
          <cell r="AF8">
            <v>10.193054443720845</v>
          </cell>
          <cell r="AG8">
            <v>14.421798766296007</v>
          </cell>
          <cell r="AH8">
            <v>14.036288743025333</v>
          </cell>
          <cell r="AI8">
            <v>12.67565916340088</v>
          </cell>
          <cell r="AJ8">
            <v>8.907057390239439</v>
          </cell>
          <cell r="AK8">
            <v>3.0312855282514355</v>
          </cell>
        </row>
        <row r="9">
          <cell r="H9" t="str">
            <v>Fuel</v>
          </cell>
          <cell r="I9">
            <v>-13.53276995951566</v>
          </cell>
          <cell r="J9">
            <v>-7.1485582055023409</v>
          </cell>
          <cell r="K9">
            <v>-19.858227355255512</v>
          </cell>
          <cell r="L9">
            <v>-23.928979772950754</v>
          </cell>
          <cell r="M9">
            <v>-33.832798782393802</v>
          </cell>
          <cell r="N9">
            <v>-17.88022162204911</v>
          </cell>
          <cell r="O9">
            <v>17.704244925034931</v>
          </cell>
          <cell r="P9">
            <v>23.052191505735273</v>
          </cell>
          <cell r="Q9">
            <v>50.076093478891302</v>
          </cell>
          <cell r="R9">
            <v>62.39242513306241</v>
          </cell>
          <cell r="S9">
            <v>61.043856656787568</v>
          </cell>
          <cell r="T9">
            <v>71.839156898870598</v>
          </cell>
          <cell r="U9">
            <v>51.776103839902909</v>
          </cell>
          <cell r="V9">
            <v>92.50765275085601</v>
          </cell>
          <cell r="W9">
            <v>70.188168505557755</v>
          </cell>
          <cell r="X9">
            <v>38.52065930831322</v>
          </cell>
          <cell r="Y9">
            <v>76.693175323436449</v>
          </cell>
          <cell r="Z9">
            <v>119.28812132846058</v>
          </cell>
          <cell r="AA9">
            <v>102.09567645186081</v>
          </cell>
          <cell r="AB9">
            <v>80.761486182146001</v>
          </cell>
          <cell r="AC9">
            <v>82.274243875947192</v>
          </cell>
          <cell r="AD9">
            <v>146.74462249254441</v>
          </cell>
          <cell r="AE9">
            <v>108.45661447058281</v>
          </cell>
          <cell r="AF9">
            <v>86.163194281081843</v>
          </cell>
          <cell r="AG9">
            <v>79.092381139951286</v>
          </cell>
          <cell r="AH9">
            <v>79.636150783275724</v>
          </cell>
          <cell r="AI9">
            <v>90.133916701261299</v>
          </cell>
          <cell r="AJ9">
            <v>69.999050028455912</v>
          </cell>
          <cell r="AK9">
            <v>90.349567580916926</v>
          </cell>
        </row>
        <row r="10">
          <cell r="H10" t="str">
            <v>VOM</v>
          </cell>
          <cell r="I10">
            <v>-3.6546575398271672</v>
          </cell>
          <cell r="J10">
            <v>-4.5949794670654232</v>
          </cell>
          <cell r="K10">
            <v>-1.8843640558078187</v>
          </cell>
          <cell r="L10">
            <v>-4.7686450461358181</v>
          </cell>
          <cell r="M10">
            <v>-3.1933580932739423</v>
          </cell>
          <cell r="N10">
            <v>-2.9103918133712141</v>
          </cell>
          <cell r="O10">
            <v>-5.6070182813051508</v>
          </cell>
          <cell r="P10">
            <v>-3.0973699668457266</v>
          </cell>
          <cell r="Q10">
            <v>5.8441441404233334</v>
          </cell>
          <cell r="R10">
            <v>7.4241346166886792</v>
          </cell>
          <cell r="S10">
            <v>2.1735153813974759</v>
          </cell>
          <cell r="T10">
            <v>5.0087701438517254</v>
          </cell>
          <cell r="U10">
            <v>-0.31621633662472598</v>
          </cell>
          <cell r="V10">
            <v>6.2475705742240821</v>
          </cell>
          <cell r="W10">
            <v>6.6642982227247263</v>
          </cell>
          <cell r="X10">
            <v>3.330745380418084</v>
          </cell>
          <cell r="Y10">
            <v>2.9469951052382823</v>
          </cell>
          <cell r="Z10">
            <v>4.1072408698704672</v>
          </cell>
          <cell r="AA10">
            <v>6.1661610328761745</v>
          </cell>
          <cell r="AB10">
            <v>2.1137256497853087</v>
          </cell>
          <cell r="AC10">
            <v>2.5621991359744425</v>
          </cell>
          <cell r="AD10">
            <v>3.9062273205387319</v>
          </cell>
          <cell r="AE10">
            <v>1.8453437762439426</v>
          </cell>
          <cell r="AF10">
            <v>2.9122538591516931</v>
          </cell>
          <cell r="AG10">
            <v>1.046647411352009</v>
          </cell>
          <cell r="AH10">
            <v>2.126427085188785</v>
          </cell>
          <cell r="AI10">
            <v>2.8433293417125389</v>
          </cell>
          <cell r="AJ10">
            <v>3.7139935378860827</v>
          </cell>
          <cell r="AK10">
            <v>3.975942426632646</v>
          </cell>
        </row>
        <row r="11">
          <cell r="H11" t="str">
            <v>REHAB</v>
          </cell>
          <cell r="I11">
            <v>0</v>
          </cell>
          <cell r="J11">
            <v>0</v>
          </cell>
          <cell r="K11">
            <v>0</v>
          </cell>
          <cell r="L11">
            <v>9.9301799679301332</v>
          </cell>
          <cell r="M11">
            <v>-1.7159582942205742</v>
          </cell>
          <cell r="N11">
            <v>4.2363849537305942</v>
          </cell>
          <cell r="O11">
            <v>-15.265961022964635</v>
          </cell>
          <cell r="P11">
            <v>1.952002962977587E-5</v>
          </cell>
          <cell r="Q11">
            <v>1.4180754719879405</v>
          </cell>
          <cell r="R11">
            <v>2.07973355803437E-7</v>
          </cell>
          <cell r="S11">
            <v>0.41828530808113451</v>
          </cell>
          <cell r="T11">
            <v>7.330915121568439E-9</v>
          </cell>
          <cell r="U11">
            <v>1.5018509268327798</v>
          </cell>
          <cell r="V11">
            <v>0</v>
          </cell>
          <cell r="W11">
            <v>0</v>
          </cell>
          <cell r="X11">
            <v>7.3691340826806031E-3</v>
          </cell>
          <cell r="Y11">
            <v>0</v>
          </cell>
          <cell r="Z11">
            <v>5.1609187555981708E-7</v>
          </cell>
          <cell r="AA11">
            <v>0</v>
          </cell>
          <cell r="AB11">
            <v>1.2462656526583533</v>
          </cell>
          <cell r="AC11">
            <v>3.7842666994510008</v>
          </cell>
          <cell r="AD11">
            <v>0</v>
          </cell>
          <cell r="AE11">
            <v>0.20783345946404644</v>
          </cell>
          <cell r="AF11">
            <v>1.3773989908586078E-7</v>
          </cell>
          <cell r="AG11">
            <v>1.4924277762363275E-6</v>
          </cell>
          <cell r="AH11">
            <v>0</v>
          </cell>
          <cell r="AI11">
            <v>-1.6860978811754475</v>
          </cell>
          <cell r="AJ11">
            <v>0</v>
          </cell>
          <cell r="AK11">
            <v>0</v>
          </cell>
        </row>
        <row r="12">
          <cell r="H12" t="str">
            <v>REZ</v>
          </cell>
          <cell r="I12">
            <v>5.2870596421904339E-6</v>
          </cell>
          <cell r="J12">
            <v>5.4895979928915041E-6</v>
          </cell>
          <cell r="K12">
            <v>-0.71360899451094884</v>
          </cell>
          <cell r="L12">
            <v>2.4727094075084244</v>
          </cell>
          <cell r="M12">
            <v>2.1398355377611442</v>
          </cell>
          <cell r="N12">
            <v>-3.6306777799523841E-2</v>
          </cell>
          <cell r="O12">
            <v>6.4702188884897627</v>
          </cell>
          <cell r="P12">
            <v>3.5302514131285134</v>
          </cell>
          <cell r="Q12">
            <v>3.0419947552653319</v>
          </cell>
          <cell r="R12">
            <v>2.9026674812579585</v>
          </cell>
          <cell r="S12">
            <v>2.7771328755285358</v>
          </cell>
          <cell r="T12">
            <v>9.7280456497684362</v>
          </cell>
          <cell r="U12">
            <v>15.131413225950643</v>
          </cell>
          <cell r="V12">
            <v>10.202545136298694</v>
          </cell>
          <cell r="W12">
            <v>16.897141915745511</v>
          </cell>
          <cell r="X12">
            <v>20.626285616252048</v>
          </cell>
          <cell r="Y12">
            <v>20.057251758761819</v>
          </cell>
          <cell r="Z12">
            <v>17.42932382873952</v>
          </cell>
          <cell r="AA12">
            <v>21.655243350087666</v>
          </cell>
          <cell r="AB12">
            <v>24.433268159314814</v>
          </cell>
          <cell r="AC12">
            <v>22.390543410459941</v>
          </cell>
          <cell r="AD12">
            <v>24.271164741638817</v>
          </cell>
          <cell r="AE12">
            <v>34.234219786994686</v>
          </cell>
          <cell r="AF12">
            <v>29.100895645364595</v>
          </cell>
          <cell r="AG12">
            <v>34.508792618861833</v>
          </cell>
          <cell r="AH12">
            <v>40.573096834327501</v>
          </cell>
          <cell r="AI12">
            <v>33.406687051798919</v>
          </cell>
          <cell r="AJ12">
            <v>29.937749736080239</v>
          </cell>
          <cell r="AK12">
            <v>16.887897435810533</v>
          </cell>
        </row>
        <row r="13">
          <cell r="H13" t="str">
            <v>USE+DSP</v>
          </cell>
          <cell r="I13">
            <v>8.1506149799999992E-6</v>
          </cell>
          <cell r="J13">
            <v>8.0974459299999984E-6</v>
          </cell>
          <cell r="K13">
            <v>8.1719788800000003E-6</v>
          </cell>
          <cell r="L13">
            <v>0.16568960402422953</v>
          </cell>
          <cell r="M13">
            <v>-5.9716686912699973E-3</v>
          </cell>
          <cell r="N13">
            <v>-1.7770174728130032E-2</v>
          </cell>
          <cell r="O13">
            <v>2.4283493607479955E-2</v>
          </cell>
          <cell r="P13">
            <v>-0.87955578524808875</v>
          </cell>
          <cell r="Q13">
            <v>0.70318824984016015</v>
          </cell>
          <cell r="R13">
            <v>4.8530309880480016E-2</v>
          </cell>
          <cell r="S13">
            <v>0.37804441151361062</v>
          </cell>
          <cell r="T13">
            <v>9.6733054799134841</v>
          </cell>
          <cell r="U13">
            <v>0.2018915863211514</v>
          </cell>
          <cell r="V13">
            <v>1.4334667154718919</v>
          </cell>
          <cell r="W13">
            <v>13.857169456832214</v>
          </cell>
          <cell r="X13">
            <v>0.44318242988414019</v>
          </cell>
          <cell r="Y13">
            <v>-22.601428866729488</v>
          </cell>
          <cell r="Z13">
            <v>-5.6271243102249971E-2</v>
          </cell>
          <cell r="AA13">
            <v>-6.9754038348452045</v>
          </cell>
          <cell r="AB13">
            <v>0.45724170559791127</v>
          </cell>
          <cell r="AC13">
            <v>-9.1928123046212207</v>
          </cell>
          <cell r="AD13">
            <v>9.1676224943755624</v>
          </cell>
          <cell r="AE13">
            <v>3.3726519730157123</v>
          </cell>
          <cell r="AF13">
            <v>21.946448208566803</v>
          </cell>
          <cell r="AG13">
            <v>-0.75076528217683969</v>
          </cell>
          <cell r="AH13">
            <v>-0.33011643004832875</v>
          </cell>
          <cell r="AI13">
            <v>-0.14465471480719008</v>
          </cell>
          <cell r="AJ13">
            <v>-1.8503186466964325</v>
          </cell>
          <cell r="AK13">
            <v>-3.9069295122858674</v>
          </cell>
        </row>
        <row r="14">
          <cell r="H14" t="str">
            <v>SyncCon</v>
          </cell>
          <cell r="I14">
            <v>-4.7230487700000365E-2</v>
          </cell>
          <cell r="J14">
            <v>0.10905359354000006</v>
          </cell>
          <cell r="K14">
            <v>-8.3950146428699093E-2</v>
          </cell>
          <cell r="L14">
            <v>0.56696701265249971</v>
          </cell>
          <cell r="M14">
            <v>0.4766197065320994</v>
          </cell>
          <cell r="N14">
            <v>0.7860239670643987</v>
          </cell>
          <cell r="O14">
            <v>-0.86507957499229815</v>
          </cell>
          <cell r="P14">
            <v>-0.87693059511139659</v>
          </cell>
          <cell r="Q14">
            <v>-1.9268312097604976</v>
          </cell>
          <cell r="R14">
            <v>-1.4436201258820984</v>
          </cell>
          <cell r="S14">
            <v>-1.1474473863762977</v>
          </cell>
          <cell r="T14">
            <v>-0.123274684849599</v>
          </cell>
          <cell r="U14">
            <v>-0.17998773067329968</v>
          </cell>
          <cell r="V14">
            <v>-7.6435097893599965E-2</v>
          </cell>
          <cell r="W14">
            <v>-3.271480432140015E-2</v>
          </cell>
          <cell r="X14">
            <v>-5.1839329103297131E-2</v>
          </cell>
          <cell r="Y14">
            <v>0.15095842675150015</v>
          </cell>
          <cell r="Z14">
            <v>-3.563613008559878E-2</v>
          </cell>
          <cell r="AA14">
            <v>-6.6656006009907292E-4</v>
          </cell>
          <cell r="AB14">
            <v>0.1664865931393997</v>
          </cell>
          <cell r="AC14">
            <v>0.24451226888009114</v>
          </cell>
          <cell r="AD14">
            <v>-6.0294148665190735E-2</v>
          </cell>
          <cell r="AE14">
            <v>0.22040049528426062</v>
          </cell>
          <cell r="AF14">
            <v>0.21892226154091987</v>
          </cell>
          <cell r="AG14">
            <v>7.5663872449678815E-2</v>
          </cell>
          <cell r="AH14">
            <v>-4.4406789870490682E-2</v>
          </cell>
          <cell r="AI14">
            <v>-2.0164760758558258E-2</v>
          </cell>
          <cell r="AJ14">
            <v>2.3957546322480084E-2</v>
          </cell>
          <cell r="AK14">
            <v>3.9578660107399626E-2</v>
          </cell>
        </row>
        <row r="15">
          <cell r="H15" t="str">
            <v>System Strength</v>
          </cell>
          <cell r="I15">
            <v>0.46445816768773646</v>
          </cell>
          <cell r="J15">
            <v>0.44318534296469081</v>
          </cell>
          <cell r="K15">
            <v>-7.2211651830002666E-2</v>
          </cell>
          <cell r="L15">
            <v>0.95149592467286859</v>
          </cell>
          <cell r="M15">
            <v>0.89701452429688289</v>
          </cell>
          <cell r="N15">
            <v>0.78702812283630197</v>
          </cell>
          <cell r="O15">
            <v>2.1245735456188375</v>
          </cell>
          <cell r="P15">
            <v>2.0893647363456584</v>
          </cell>
          <cell r="Q15">
            <v>0.60047043176027004</v>
          </cell>
          <cell r="R15">
            <v>0.95706238050689352</v>
          </cell>
          <cell r="S15">
            <v>0.90673854926554487</v>
          </cell>
          <cell r="T15">
            <v>0.14984009428080025</v>
          </cell>
          <cell r="U15">
            <v>1.1269331931150519</v>
          </cell>
          <cell r="V15">
            <v>-0.26473249876702176</v>
          </cell>
          <cell r="W15">
            <v>-0.13593408702027227</v>
          </cell>
          <cell r="X15">
            <v>8.8013996056361066E-2</v>
          </cell>
          <cell r="Y15">
            <v>0.80506957405404678</v>
          </cell>
          <cell r="Z15">
            <v>0.45158965271277701</v>
          </cell>
          <cell r="AA15">
            <v>5.7889145013134115E-2</v>
          </cell>
          <cell r="AB15">
            <v>0.48479491958695142</v>
          </cell>
          <cell r="AC15">
            <v>0.86437227015612739</v>
          </cell>
          <cell r="AD15">
            <v>0.36819427771090707</v>
          </cell>
          <cell r="AE15">
            <v>1.2983134332088011</v>
          </cell>
          <cell r="AF15">
            <v>1.1333940175646202</v>
          </cell>
          <cell r="AG15">
            <v>1.4732504441249403</v>
          </cell>
          <cell r="AH15">
            <v>1.4077224336984437</v>
          </cell>
          <cell r="AI15">
            <v>1.0340450561456527</v>
          </cell>
          <cell r="AJ15">
            <v>0.79235474206170331</v>
          </cell>
          <cell r="AK15">
            <v>-0.18343277448342996</v>
          </cell>
        </row>
        <row r="25">
          <cell r="I25" t="str">
            <v>2021-22</v>
          </cell>
          <cell r="J25" t="str">
            <v>2022-23</v>
          </cell>
          <cell r="K25" t="str">
            <v>2023-24</v>
          </cell>
          <cell r="L25" t="str">
            <v>2024-25</v>
          </cell>
          <cell r="M25" t="str">
            <v>2025-26</v>
          </cell>
          <cell r="N25" t="str">
            <v>2026-27</v>
          </cell>
          <cell r="O25" t="str">
            <v>2027-28</v>
          </cell>
          <cell r="P25" t="str">
            <v>2028-29</v>
          </cell>
          <cell r="Q25" t="str">
            <v>2029-30</v>
          </cell>
          <cell r="R25" t="str">
            <v>2030-31</v>
          </cell>
          <cell r="S25" t="str">
            <v>2031-32</v>
          </cell>
          <cell r="T25" t="str">
            <v>2032-33</v>
          </cell>
          <cell r="U25" t="str">
            <v>2033-34</v>
          </cell>
          <cell r="V25" t="str">
            <v>2034-35</v>
          </cell>
          <cell r="W25" t="str">
            <v>2035-36</v>
          </cell>
          <cell r="X25" t="str">
            <v>2036-37</v>
          </cell>
          <cell r="Y25" t="str">
            <v>2037-38</v>
          </cell>
          <cell r="Z25" t="str">
            <v>2038-39</v>
          </cell>
          <cell r="AA25" t="str">
            <v>2039-40</v>
          </cell>
          <cell r="AB25" t="str">
            <v>2040-41</v>
          </cell>
          <cell r="AC25" t="str">
            <v>2041-42</v>
          </cell>
          <cell r="AD25" t="str">
            <v>2042-43</v>
          </cell>
          <cell r="AE25" t="str">
            <v>2043-44</v>
          </cell>
          <cell r="AF25" t="str">
            <v>2044-45</v>
          </cell>
          <cell r="AG25" t="str">
            <v>2045-46</v>
          </cell>
          <cell r="AH25" t="str">
            <v>2046-47</v>
          </cell>
          <cell r="AI25" t="str">
            <v>2047-48</v>
          </cell>
          <cell r="AJ25" t="str">
            <v>2048-49</v>
          </cell>
          <cell r="AK25" t="str">
            <v>2049-50</v>
          </cell>
        </row>
        <row r="26">
          <cell r="H26" t="str">
            <v>Black Coal</v>
          </cell>
          <cell r="I26">
            <v>0</v>
          </cell>
          <cell r="J26">
            <v>0</v>
          </cell>
          <cell r="K26">
            <v>0</v>
          </cell>
          <cell r="L26">
            <v>43.736460765470838</v>
          </cell>
          <cell r="M26">
            <v>56.205442812481124</v>
          </cell>
          <cell r="N26">
            <v>-52.911118382269706</v>
          </cell>
          <cell r="O26">
            <v>-50.726379331099452</v>
          </cell>
          <cell r="P26">
            <v>-50.726552503094354</v>
          </cell>
          <cell r="Q26">
            <v>-334.90091826664593</v>
          </cell>
          <cell r="R26">
            <v>-334.90091822629893</v>
          </cell>
          <cell r="S26">
            <v>-240.70106488730926</v>
          </cell>
          <cell r="T26">
            <v>-159.29154804643986</v>
          </cell>
          <cell r="U26">
            <v>-91.383550231928893</v>
          </cell>
          <cell r="V26">
            <v>-91.383550189028938</v>
          </cell>
          <cell r="W26">
            <v>127.03244789827113</v>
          </cell>
          <cell r="X26">
            <v>129.13657151776079</v>
          </cell>
          <cell r="Y26">
            <v>129.13856789094098</v>
          </cell>
          <cell r="Z26">
            <v>129.13856790365116</v>
          </cell>
          <cell r="AA26">
            <v>129.13856787407076</v>
          </cell>
          <cell r="AB26">
            <v>177.91990790217005</v>
          </cell>
          <cell r="AC26">
            <v>345.03241390167113</v>
          </cell>
          <cell r="AD26">
            <v>345.03241390415087</v>
          </cell>
          <cell r="AE26">
            <v>298.08031600000004</v>
          </cell>
          <cell r="AF26">
            <v>215.89387600000009</v>
          </cell>
          <cell r="AG26">
            <v>215.89387600000009</v>
          </cell>
          <cell r="AH26">
            <v>215.89387600000009</v>
          </cell>
          <cell r="AI26">
            <v>2.8192868012411054E-4</v>
          </cell>
          <cell r="AJ26">
            <v>2.8192533022775024E-4</v>
          </cell>
          <cell r="AK26">
            <v>2.8192926993142464E-4</v>
          </cell>
        </row>
        <row r="27">
          <cell r="H27" t="str">
            <v>Brown Coal</v>
          </cell>
          <cell r="I27">
            <v>0</v>
          </cell>
          <cell r="J27">
            <v>0</v>
          </cell>
          <cell r="K27">
            <v>0</v>
          </cell>
          <cell r="L27">
            <v>148.60398999999916</v>
          </cell>
          <cell r="M27">
            <v>161.04276999999865</v>
          </cell>
          <cell r="N27">
            <v>234.54328999999871</v>
          </cell>
          <cell r="O27">
            <v>-9.5201645999999998E-4</v>
          </cell>
          <cell r="P27">
            <v>-6.1617619999999895E-4</v>
          </cell>
          <cell r="Q27">
            <v>-6.1616945000000001E-4</v>
          </cell>
          <cell r="R27">
            <v>-6.1606720999999903E-4</v>
          </cell>
          <cell r="S27">
            <v>-6.1619319999999997E-4</v>
          </cell>
          <cell r="T27">
            <v>-6.1621372999999904E-4</v>
          </cell>
          <cell r="U27">
            <v>-6.1624333999999998E-4</v>
          </cell>
          <cell r="V27">
            <v>-6.1616152999999793E-4</v>
          </cell>
          <cell r="W27">
            <v>-6.1634872000000001E-4</v>
          </cell>
          <cell r="X27">
            <v>-6.1622990000000002E-4</v>
          </cell>
          <cell r="Y27">
            <v>-6.161192E-4</v>
          </cell>
          <cell r="Z27">
            <v>-6.1616472999999903E-4</v>
          </cell>
          <cell r="AA27">
            <v>-6.1634192000000008E-4</v>
          </cell>
          <cell r="AB27">
            <v>-6.1621810000000001E-4</v>
          </cell>
          <cell r="AC27">
            <v>-6.1648403000000003E-4</v>
          </cell>
          <cell r="AD27">
            <v>-6.1620525999999992E-4</v>
          </cell>
          <cell r="AE27">
            <v>-6.1620073999999999E-4</v>
          </cell>
          <cell r="AF27">
            <v>-6.1626834000000005E-4</v>
          </cell>
          <cell r="AG27">
            <v>-2.0911112000000001E-4</v>
          </cell>
          <cell r="AH27">
            <v>-2.0904887E-4</v>
          </cell>
          <cell r="AI27">
            <v>0</v>
          </cell>
          <cell r="AJ27">
            <v>0</v>
          </cell>
          <cell r="AK27">
            <v>0</v>
          </cell>
        </row>
        <row r="28">
          <cell r="H28" t="str">
            <v>CCGT</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row>
        <row r="29">
          <cell r="H29" t="str">
            <v>Gas - Steam</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row>
        <row r="30">
          <cell r="H30" t="str">
            <v>OCGT / Diesel</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-32.679773036379629</v>
          </cell>
          <cell r="X30">
            <v>-32.679773041115368</v>
          </cell>
          <cell r="Y30">
            <v>-781.27415999999994</v>
          </cell>
          <cell r="Z30">
            <v>-781.27415999999994</v>
          </cell>
          <cell r="AA30">
            <v>-812.10762000000068</v>
          </cell>
          <cell r="AB30">
            <v>-812.10762000000068</v>
          </cell>
          <cell r="AC30">
            <v>-847.70097999999962</v>
          </cell>
          <cell r="AD30">
            <v>-912.9492199999986</v>
          </cell>
          <cell r="AE30">
            <v>-1123.9887056877906</v>
          </cell>
          <cell r="AF30">
            <v>-781.60065413385928</v>
          </cell>
          <cell r="AG30">
            <v>-781.60065413603843</v>
          </cell>
          <cell r="AH30">
            <v>-823.87035414227103</v>
          </cell>
          <cell r="AI30">
            <v>-823.87035415805985</v>
          </cell>
          <cell r="AJ30">
            <v>-593.74685426887118</v>
          </cell>
          <cell r="AK30">
            <v>-925.01031196378972</v>
          </cell>
        </row>
        <row r="31">
          <cell r="H31" t="str">
            <v>Hydro</v>
          </cell>
          <cell r="I31">
            <v>0</v>
          </cell>
          <cell r="J31">
            <v>0</v>
          </cell>
          <cell r="K31">
            <v>0</v>
          </cell>
          <cell r="L31">
            <v>0</v>
          </cell>
          <cell r="M31">
            <v>0</v>
          </cell>
          <cell r="N31">
            <v>0</v>
          </cell>
          <cell r="O31">
            <v>250</v>
          </cell>
          <cell r="P31">
            <v>250</v>
          </cell>
          <cell r="Q31">
            <v>250</v>
          </cell>
          <cell r="R31">
            <v>250</v>
          </cell>
          <cell r="S31">
            <v>250</v>
          </cell>
          <cell r="T31">
            <v>250</v>
          </cell>
          <cell r="U31">
            <v>250</v>
          </cell>
          <cell r="V31">
            <v>250</v>
          </cell>
          <cell r="W31">
            <v>250</v>
          </cell>
          <cell r="X31">
            <v>250</v>
          </cell>
          <cell r="Y31">
            <v>250</v>
          </cell>
          <cell r="Z31">
            <v>250</v>
          </cell>
          <cell r="AA31">
            <v>250</v>
          </cell>
          <cell r="AB31">
            <v>250</v>
          </cell>
          <cell r="AC31">
            <v>250</v>
          </cell>
          <cell r="AD31">
            <v>250</v>
          </cell>
          <cell r="AE31">
            <v>250</v>
          </cell>
          <cell r="AF31">
            <v>250</v>
          </cell>
          <cell r="AG31">
            <v>250</v>
          </cell>
          <cell r="AH31">
            <v>250</v>
          </cell>
          <cell r="AI31">
            <v>250</v>
          </cell>
          <cell r="AJ31">
            <v>250</v>
          </cell>
          <cell r="AK31">
            <v>250</v>
          </cell>
        </row>
        <row r="32">
          <cell r="H32" t="str">
            <v>Wind</v>
          </cell>
          <cell r="I32">
            <v>-348.63260683110639</v>
          </cell>
          <cell r="J32">
            <v>-348.63266679835397</v>
          </cell>
          <cell r="K32">
            <v>-406.15222637515035</v>
          </cell>
          <cell r="L32">
            <v>-755.16039846927742</v>
          </cell>
          <cell r="M32">
            <v>-749.71891847029474</v>
          </cell>
          <cell r="N32">
            <v>-713.67691847083915</v>
          </cell>
          <cell r="O32">
            <v>-1028.2088074725034</v>
          </cell>
          <cell r="P32">
            <v>-960.2588128112111</v>
          </cell>
          <cell r="Q32">
            <v>-234.07044281916023</v>
          </cell>
          <cell r="R32">
            <v>-118.35408137669947</v>
          </cell>
          <cell r="S32">
            <v>-910.92244085589846</v>
          </cell>
          <cell r="T32">
            <v>-162.76951157374424</v>
          </cell>
          <cell r="U32">
            <v>-440.17105640614318</v>
          </cell>
          <cell r="V32">
            <v>580.06454358446354</v>
          </cell>
          <cell r="W32">
            <v>486.68346086460224</v>
          </cell>
          <cell r="X32">
            <v>-242.10656102085341</v>
          </cell>
          <cell r="Y32">
            <v>21.995510150736663</v>
          </cell>
          <cell r="Z32">
            <v>531.30636566852627</v>
          </cell>
          <cell r="AA32">
            <v>428.79685308095941</v>
          </cell>
          <cell r="AB32">
            <v>-106.2086848827239</v>
          </cell>
          <cell r="AC32">
            <v>306.23170946582104</v>
          </cell>
          <cell r="AD32">
            <v>1031.152287537916</v>
          </cell>
          <cell r="AE32">
            <v>948.18693234938837</v>
          </cell>
          <cell r="AF32">
            <v>1072.3291668890888</v>
          </cell>
          <cell r="AG32">
            <v>935.99848935053888</v>
          </cell>
          <cell r="AH32">
            <v>633.36216371282353</v>
          </cell>
          <cell r="AI32">
            <v>1070.4242238502193</v>
          </cell>
          <cell r="AJ32">
            <v>1351.7367122114665</v>
          </cell>
          <cell r="AK32">
            <v>1583.3322134748887</v>
          </cell>
        </row>
        <row r="33">
          <cell r="H33" t="str">
            <v>Solar PV</v>
          </cell>
          <cell r="I33">
            <v>0</v>
          </cell>
          <cell r="J33">
            <v>0</v>
          </cell>
          <cell r="K33">
            <v>0</v>
          </cell>
          <cell r="L33">
            <v>0</v>
          </cell>
          <cell r="M33">
            <v>200.2740388716893</v>
          </cell>
          <cell r="N33">
            <v>200.27403845589924</v>
          </cell>
          <cell r="O33">
            <v>-41.260506453069866</v>
          </cell>
          <cell r="P33">
            <v>-148.14994938246127</v>
          </cell>
          <cell r="Q33">
            <v>-30.223554438020074</v>
          </cell>
          <cell r="R33">
            <v>-388.33086517314041</v>
          </cell>
          <cell r="S33">
            <v>-128.09150128234796</v>
          </cell>
          <cell r="T33">
            <v>-253.29493344090952</v>
          </cell>
          <cell r="U33">
            <v>-909.75630589835055</v>
          </cell>
          <cell r="V33">
            <v>-1046.706911089228</v>
          </cell>
          <cell r="W33">
            <v>-1046.7069111074907</v>
          </cell>
          <cell r="X33">
            <v>-859.30201114092051</v>
          </cell>
          <cell r="Y33">
            <v>-1424.9545493160331</v>
          </cell>
          <cell r="Z33">
            <v>-1247.26714942123</v>
          </cell>
          <cell r="AA33">
            <v>-723.55818013382668</v>
          </cell>
          <cell r="AB33">
            <v>-623.4367358760901</v>
          </cell>
          <cell r="AC33">
            <v>-1521.123302145912</v>
          </cell>
          <cell r="AD33">
            <v>-1378.9341389257024</v>
          </cell>
          <cell r="AE33">
            <v>-2354.9692764439096</v>
          </cell>
          <cell r="AF33">
            <v>-2354.9692764619103</v>
          </cell>
          <cell r="AG33">
            <v>-2725.2827764671019</v>
          </cell>
          <cell r="AH33">
            <v>-2258.9404378393447</v>
          </cell>
          <cell r="AI33">
            <v>-2258.9404381869826</v>
          </cell>
          <cell r="AJ33">
            <v>-2258.9404385082817</v>
          </cell>
          <cell r="AK33">
            <v>-1044.7073641190582</v>
          </cell>
        </row>
        <row r="34">
          <cell r="H34" t="str">
            <v>Grid Battery</v>
          </cell>
          <cell r="I34">
            <v>0</v>
          </cell>
          <cell r="J34">
            <v>0</v>
          </cell>
          <cell r="K34">
            <v>0</v>
          </cell>
          <cell r="L34">
            <v>0</v>
          </cell>
          <cell r="M34">
            <v>0</v>
          </cell>
          <cell r="N34">
            <v>0</v>
          </cell>
          <cell r="O34">
            <v>0</v>
          </cell>
          <cell r="P34">
            <v>-2.2671158990306139E-4</v>
          </cell>
          <cell r="Q34">
            <v>-4.2630795996956294E-4</v>
          </cell>
          <cell r="R34">
            <v>-4.2635028989934654E-4</v>
          </cell>
          <cell r="S34">
            <v>-5.2909802388967364E-4</v>
          </cell>
          <cell r="T34">
            <v>267.49804062418013</v>
          </cell>
          <cell r="U34">
            <v>102.5927006691411</v>
          </cell>
          <cell r="V34">
            <v>102.59270067210082</v>
          </cell>
          <cell r="W34">
            <v>53.125638767990949</v>
          </cell>
          <cell r="X34">
            <v>53.12563877436105</v>
          </cell>
          <cell r="Y34">
            <v>-1.6640844612300043</v>
          </cell>
          <cell r="Z34">
            <v>-1.6640844456201194</v>
          </cell>
          <cell r="AA34">
            <v>450.84565350151888</v>
          </cell>
          <cell r="AB34">
            <v>450.84572351012821</v>
          </cell>
          <cell r="AC34">
            <v>152.17585039132746</v>
          </cell>
          <cell r="AD34">
            <v>-34.640947018332099</v>
          </cell>
          <cell r="AE34">
            <v>-34.640947031251926</v>
          </cell>
          <cell r="AF34">
            <v>-642.99085186190041</v>
          </cell>
          <cell r="AG34">
            <v>-642.99092612939921</v>
          </cell>
          <cell r="AH34">
            <v>-629.81642680929963</v>
          </cell>
          <cell r="AI34">
            <v>-629.8164289621991</v>
          </cell>
          <cell r="AJ34">
            <v>-604.83577753659938</v>
          </cell>
          <cell r="AK34">
            <v>-726.60663817914974</v>
          </cell>
        </row>
        <row r="35">
          <cell r="H35" t="str">
            <v>Pumped Hydro</v>
          </cell>
          <cell r="I35">
            <v>0</v>
          </cell>
          <cell r="J35">
            <v>0</v>
          </cell>
          <cell r="K35">
            <v>0</v>
          </cell>
          <cell r="L35">
            <v>0</v>
          </cell>
          <cell r="M35">
            <v>0</v>
          </cell>
          <cell r="N35">
            <v>0</v>
          </cell>
          <cell r="O35">
            <v>0</v>
          </cell>
          <cell r="P35">
            <v>-1.0374906605647993E-4</v>
          </cell>
          <cell r="Q35">
            <v>2.1271346827597881</v>
          </cell>
          <cell r="R35">
            <v>135.58289190110008</v>
          </cell>
          <cell r="S35">
            <v>171.95544505128055</v>
          </cell>
          <cell r="T35">
            <v>-385.1772005526891</v>
          </cell>
          <cell r="U35">
            <v>-397.44487054923957</v>
          </cell>
          <cell r="V35">
            <v>-397.44487055075024</v>
          </cell>
          <cell r="W35">
            <v>-661.69831053865892</v>
          </cell>
          <cell r="X35">
            <v>-661.69831054035058</v>
          </cell>
          <cell r="Y35">
            <v>-287.38340144652102</v>
          </cell>
          <cell r="Z35">
            <v>-287.38340143841106</v>
          </cell>
          <cell r="AA35">
            <v>-261.03646448649852</v>
          </cell>
          <cell r="AB35">
            <v>-261.03646449305961</v>
          </cell>
          <cell r="AC35">
            <v>-297.50101460440055</v>
          </cell>
          <cell r="AD35">
            <v>-102.54471460061177</v>
          </cell>
          <cell r="AE35">
            <v>-102.5447146070419</v>
          </cell>
          <cell r="AF35">
            <v>-59.929454595485367</v>
          </cell>
          <cell r="AG35">
            <v>-59.92945456822963</v>
          </cell>
          <cell r="AH35">
            <v>-59.92945439986579</v>
          </cell>
          <cell r="AI35">
            <v>-59.929454409930258</v>
          </cell>
          <cell r="AJ35">
            <v>14.031045635400005</v>
          </cell>
          <cell r="AK35">
            <v>14.031045606938278</v>
          </cell>
        </row>
        <row r="46">
          <cell r="I46" t="str">
            <v>2021-22</v>
          </cell>
          <cell r="J46" t="str">
            <v>2022-23</v>
          </cell>
          <cell r="K46" t="str">
            <v>2023-24</v>
          </cell>
          <cell r="L46" t="str">
            <v>2024-25</v>
          </cell>
          <cell r="M46" t="str">
            <v>2025-26</v>
          </cell>
          <cell r="N46" t="str">
            <v>2026-27</v>
          </cell>
          <cell r="O46" t="str">
            <v>2027-28</v>
          </cell>
          <cell r="P46" t="str">
            <v>2028-29</v>
          </cell>
          <cell r="Q46" t="str">
            <v>2029-30</v>
          </cell>
          <cell r="R46" t="str">
            <v>2030-31</v>
          </cell>
          <cell r="S46" t="str">
            <v>2031-32</v>
          </cell>
          <cell r="T46" t="str">
            <v>2032-33</v>
          </cell>
          <cell r="U46" t="str">
            <v>2033-34</v>
          </cell>
          <cell r="V46" t="str">
            <v>2034-35</v>
          </cell>
          <cell r="W46" t="str">
            <v>2035-36</v>
          </cell>
          <cell r="X46" t="str">
            <v>2036-37</v>
          </cell>
          <cell r="Y46" t="str">
            <v>2037-38</v>
          </cell>
          <cell r="Z46" t="str">
            <v>2038-39</v>
          </cell>
          <cell r="AA46" t="str">
            <v>2039-40</v>
          </cell>
          <cell r="AB46" t="str">
            <v>2040-41</v>
          </cell>
          <cell r="AC46" t="str">
            <v>2041-42</v>
          </cell>
          <cell r="AD46" t="str">
            <v>2042-43</v>
          </cell>
          <cell r="AE46" t="str">
            <v>2043-44</v>
          </cell>
          <cell r="AF46" t="str">
            <v>2044-45</v>
          </cell>
          <cell r="AG46" t="str">
            <v>2045-46</v>
          </cell>
          <cell r="AH46" t="str">
            <v>2046-47</v>
          </cell>
          <cell r="AI46" t="str">
            <v>2047-48</v>
          </cell>
          <cell r="AJ46" t="str">
            <v>2048-49</v>
          </cell>
          <cell r="AK46" t="str">
            <v>2049-50</v>
          </cell>
        </row>
        <row r="47">
          <cell r="H47" t="str">
            <v>Black Coal</v>
          </cell>
          <cell r="I47">
            <v>540.03509000000486</v>
          </cell>
          <cell r="J47">
            <v>314.94822000000568</v>
          </cell>
          <cell r="K47">
            <v>826.72593999998935</v>
          </cell>
          <cell r="L47">
            <v>1208.095581034504</v>
          </cell>
          <cell r="M47">
            <v>1034.7024685442157</v>
          </cell>
          <cell r="N47">
            <v>524.51849604763993</v>
          </cell>
          <cell r="O47">
            <v>1189.9903358316005</v>
          </cell>
          <cell r="P47">
            <v>984.15479306539783</v>
          </cell>
          <cell r="Q47">
            <v>-793.08966012224118</v>
          </cell>
          <cell r="R47">
            <v>-491.02161189870094</v>
          </cell>
          <cell r="S47">
            <v>103.21457787424151</v>
          </cell>
          <cell r="T47">
            <v>-298.22918310552632</v>
          </cell>
          <cell r="U47">
            <v>274.90408411302269</v>
          </cell>
          <cell r="V47">
            <v>-136.19504855065315</v>
          </cell>
          <cell r="W47">
            <v>986.90294623181035</v>
          </cell>
          <cell r="X47">
            <v>1349.2727492168888</v>
          </cell>
          <cell r="Y47">
            <v>798.38930233703286</v>
          </cell>
          <cell r="Z47">
            <v>964.58982741669388</v>
          </cell>
          <cell r="AA47">
            <v>875.95181313450303</v>
          </cell>
          <cell r="AB47">
            <v>1016.9268739466934</v>
          </cell>
          <cell r="AC47">
            <v>1901.0370986072594</v>
          </cell>
          <cell r="AD47">
            <v>1949.6248818077402</v>
          </cell>
          <cell r="AE47">
            <v>1539.3900946627909</v>
          </cell>
          <cell r="AF47">
            <v>998.22188072756944</v>
          </cell>
          <cell r="AG47">
            <v>945.35653376387563</v>
          </cell>
          <cell r="AH47">
            <v>1068.3089399999999</v>
          </cell>
          <cell r="AI47">
            <v>121.28750080185</v>
          </cell>
          <cell r="AJ47">
            <v>45.932486185890411</v>
          </cell>
          <cell r="AK47">
            <v>26.381779074650694</v>
          </cell>
        </row>
        <row r="48">
          <cell r="H48" t="str">
            <v>Brown Coal</v>
          </cell>
          <cell r="I48">
            <v>391.49909999999363</v>
          </cell>
          <cell r="J48">
            <v>242.66580000000977</v>
          </cell>
          <cell r="K48">
            <v>514.19680000000517</v>
          </cell>
          <cell r="L48">
            <v>987.11754976090197</v>
          </cell>
          <cell r="M48">
            <v>1131.2202479927892</v>
          </cell>
          <cell r="N48">
            <v>1710.3419689564726</v>
          </cell>
          <cell r="O48">
            <v>-5.1594098340000004E-3</v>
          </cell>
          <cell r="P48">
            <v>-3.910612918999988E-3</v>
          </cell>
          <cell r="Q48">
            <v>-3.6704311639999903E-3</v>
          </cell>
          <cell r="R48">
            <v>-3.6752066119999996E-3</v>
          </cell>
          <cell r="S48">
            <v>-3.3731846090000002E-3</v>
          </cell>
          <cell r="T48">
            <v>-3.4446536960000022E-3</v>
          </cell>
          <cell r="U48">
            <v>-3.5862178469999997E-3</v>
          </cell>
          <cell r="V48">
            <v>-3.2772822829999992E-3</v>
          </cell>
          <cell r="W48">
            <v>-3.2291220259999987E-3</v>
          </cell>
          <cell r="X48">
            <v>-3.07841818999999E-3</v>
          </cell>
          <cell r="Y48">
            <v>-2.639164072E-3</v>
          </cell>
          <cell r="Z48">
            <v>-2.9943149139999895E-3</v>
          </cell>
          <cell r="AA48">
            <v>-2.5951680789999994E-3</v>
          </cell>
          <cell r="AB48">
            <v>-2.0814020910000005E-3</v>
          </cell>
          <cell r="AC48">
            <v>-2.6695772139999998E-3</v>
          </cell>
          <cell r="AD48">
            <v>-3.0234998829999993E-3</v>
          </cell>
          <cell r="AE48">
            <v>-3.1896353739999913E-3</v>
          </cell>
          <cell r="AF48">
            <v>-2.9223119249999988E-3</v>
          </cell>
          <cell r="AG48">
            <v>-1.3596068759999986E-3</v>
          </cell>
          <cell r="AH48">
            <v>-1.5457749509999999E-3</v>
          </cell>
          <cell r="AI48">
            <v>-2.6883226099999906E-4</v>
          </cell>
          <cell r="AJ48">
            <v>0</v>
          </cell>
          <cell r="AK48">
            <v>0</v>
          </cell>
        </row>
        <row r="49">
          <cell r="H49" t="str">
            <v>CCGT</v>
          </cell>
          <cell r="I49">
            <v>-6.5847938003571471E-5</v>
          </cell>
          <cell r="J49">
            <v>-6.6255496221856447E-5</v>
          </cell>
          <cell r="K49">
            <v>15.990508878029686</v>
          </cell>
          <cell r="L49">
            <v>5.6431600262199026</v>
          </cell>
          <cell r="M49">
            <v>99.647569908440801</v>
          </cell>
          <cell r="N49">
            <v>-28.352357354684955</v>
          </cell>
          <cell r="O49">
            <v>-515.66252937562103</v>
          </cell>
          <cell r="P49">
            <v>-452.30468648344004</v>
          </cell>
          <cell r="Q49">
            <v>-677.87063476709591</v>
          </cell>
          <cell r="R49">
            <v>-736.87701103642758</v>
          </cell>
          <cell r="S49">
            <v>-503.72118138435053</v>
          </cell>
          <cell r="T49">
            <v>-113.88814142781212</v>
          </cell>
          <cell r="U49">
            <v>-77.796838740431667</v>
          </cell>
          <cell r="V49">
            <v>-219.70006283694238</v>
          </cell>
          <cell r="W49">
            <v>-767.22004493237182</v>
          </cell>
          <cell r="X49">
            <v>-296.52648481508004</v>
          </cell>
          <cell r="Y49">
            <v>-212.87960011137693</v>
          </cell>
          <cell r="Z49">
            <v>-171.29219609094434</v>
          </cell>
          <cell r="AA49">
            <v>-140.38528602847691</v>
          </cell>
          <cell r="AB49">
            <v>-53.317077952588079</v>
          </cell>
          <cell r="AC49">
            <v>-86.702669190694905</v>
          </cell>
          <cell r="AD49">
            <v>-186.72988709552465</v>
          </cell>
          <cell r="AE49">
            <v>-93.746991981060091</v>
          </cell>
          <cell r="AF49">
            <v>-40.818058363996897</v>
          </cell>
          <cell r="AG49">
            <v>-14.576666861798685</v>
          </cell>
          <cell r="AH49">
            <v>-4.6592632793363009E-4</v>
          </cell>
          <cell r="AI49">
            <v>-4.6499603115535137E-4</v>
          </cell>
          <cell r="AJ49">
            <v>-4.8024674106272869E-4</v>
          </cell>
          <cell r="AK49">
            <v>-7.1473219713880098E-4</v>
          </cell>
        </row>
        <row r="50">
          <cell r="H50" t="str">
            <v>Gas - Steam</v>
          </cell>
          <cell r="I50">
            <v>1.8027810000000954</v>
          </cell>
          <cell r="J50">
            <v>0.84451999999987493</v>
          </cell>
          <cell r="K50">
            <v>1.9874990000010939</v>
          </cell>
          <cell r="L50">
            <v>-22.755773999998894</v>
          </cell>
          <cell r="M50">
            <v>-20.040399999998954</v>
          </cell>
          <cell r="N50">
            <v>-20.612014999999928</v>
          </cell>
          <cell r="O50">
            <v>-59.865892999999971</v>
          </cell>
          <cell r="P50">
            <v>-83.925591999998971</v>
          </cell>
          <cell r="Q50">
            <v>-47.169975999999991</v>
          </cell>
          <cell r="R50">
            <v>-129.14378699999935</v>
          </cell>
          <cell r="S50">
            <v>-283.46865500000007</v>
          </cell>
          <cell r="T50">
            <v>-554.69832999999994</v>
          </cell>
          <cell r="U50">
            <v>-524.91173000000003</v>
          </cell>
          <cell r="V50">
            <v>-661.84341999999924</v>
          </cell>
          <cell r="W50">
            <v>-231.32916000000102</v>
          </cell>
          <cell r="X50">
            <v>-120.38209000000006</v>
          </cell>
          <cell r="Y50">
            <v>-195.35450000000003</v>
          </cell>
          <cell r="Z50">
            <v>-498.74186999999984</v>
          </cell>
          <cell r="AA50">
            <v>-6.1650600000000111</v>
          </cell>
          <cell r="AB50">
            <v>-6.0218299999989995</v>
          </cell>
          <cell r="AC50">
            <v>-1.6244199999990201</v>
          </cell>
          <cell r="AD50">
            <v>-14.97296</v>
          </cell>
          <cell r="AE50">
            <v>-6.6846099999989974</v>
          </cell>
          <cell r="AF50">
            <v>-7.3533200000010197</v>
          </cell>
          <cell r="AG50">
            <v>-5.6764699999999948</v>
          </cell>
          <cell r="AH50">
            <v>0</v>
          </cell>
          <cell r="AI50">
            <v>0</v>
          </cell>
          <cell r="AJ50">
            <v>0</v>
          </cell>
          <cell r="AK50">
            <v>0</v>
          </cell>
        </row>
        <row r="51">
          <cell r="H51" t="str">
            <v>OCGT / Diesel</v>
          </cell>
          <cell r="I51">
            <v>1.6417998428640672</v>
          </cell>
          <cell r="J51">
            <v>0.86881410318125774</v>
          </cell>
          <cell r="K51">
            <v>5.2045156378203359</v>
          </cell>
          <cell r="L51">
            <v>-42.799257371004501</v>
          </cell>
          <cell r="M51">
            <v>-28.363275640899587</v>
          </cell>
          <cell r="N51">
            <v>-19.568679528152359</v>
          </cell>
          <cell r="O51">
            <v>-64.695754978506784</v>
          </cell>
          <cell r="P51">
            <v>-96.306452384877844</v>
          </cell>
          <cell r="Q51">
            <v>-23.203679801200352</v>
          </cell>
          <cell r="R51">
            <v>-131.98079127756091</v>
          </cell>
          <cell r="S51">
            <v>-271.14604281735154</v>
          </cell>
          <cell r="T51">
            <v>-370.22110814678877</v>
          </cell>
          <cell r="U51">
            <v>-259.33853586619716</v>
          </cell>
          <cell r="V51">
            <v>-679.1431976168883</v>
          </cell>
          <cell r="W51">
            <v>-632.31088279692403</v>
          </cell>
          <cell r="X51">
            <v>-582.31045890100063</v>
          </cell>
          <cell r="Y51">
            <v>-1196.16404236058</v>
          </cell>
          <cell r="Z51">
            <v>-1792.0012706433931</v>
          </cell>
          <cell r="AA51">
            <v>-1991.7994908813098</v>
          </cell>
          <cell r="AB51">
            <v>-1681.8054769185173</v>
          </cell>
          <cell r="AC51">
            <v>-1867.2912428891996</v>
          </cell>
          <cell r="AD51">
            <v>-3308.1842298147449</v>
          </cell>
          <cell r="AE51">
            <v>-2500.5414961722854</v>
          </cell>
          <cell r="AF51">
            <v>-2093.7930485452744</v>
          </cell>
          <cell r="AG51">
            <v>-2011.0987417757642</v>
          </cell>
          <cell r="AH51">
            <v>-2110.7330413603631</v>
          </cell>
          <cell r="AI51">
            <v>-2263.1639268232957</v>
          </cell>
          <cell r="AJ51">
            <v>-1831.7011392120839</v>
          </cell>
          <cell r="AK51">
            <v>-2528.5582258959512</v>
          </cell>
        </row>
        <row r="52">
          <cell r="H52" t="str">
            <v>Hydro</v>
          </cell>
          <cell r="I52">
            <v>-0.70031399999970745</v>
          </cell>
          <cell r="J52">
            <v>366.76909899999009</v>
          </cell>
          <cell r="K52">
            <v>-474.25864799999727</v>
          </cell>
          <cell r="L52">
            <v>-507.13692300000184</v>
          </cell>
          <cell r="M52">
            <v>-855.4130490000025</v>
          </cell>
          <cell r="N52">
            <v>-840.42110999999932</v>
          </cell>
          <cell r="O52">
            <v>1080.3777250000021</v>
          </cell>
          <cell r="P52">
            <v>792.52757700000802</v>
          </cell>
          <cell r="Q52">
            <v>251.67664999999943</v>
          </cell>
          <cell r="R52">
            <v>-122.36897499999759</v>
          </cell>
          <cell r="S52">
            <v>517.5327369999959</v>
          </cell>
          <cell r="T52">
            <v>45.108243000002403</v>
          </cell>
          <cell r="U52">
            <v>674.63084499999786</v>
          </cell>
          <cell r="V52">
            <v>-28.275608999996621</v>
          </cell>
          <cell r="W52">
            <v>-341.75852999999915</v>
          </cell>
          <cell r="X52">
            <v>-210.32825999999841</v>
          </cell>
          <cell r="Y52">
            <v>27.170530000003055</v>
          </cell>
          <cell r="Z52">
            <v>-60.933939000002283</v>
          </cell>
          <cell r="AA52">
            <v>-609.76915700000063</v>
          </cell>
          <cell r="AB52">
            <v>-264.80787199999577</v>
          </cell>
          <cell r="AC52">
            <v>-546.75754899999993</v>
          </cell>
          <cell r="AD52">
            <v>-341.26373799999965</v>
          </cell>
          <cell r="AE52">
            <v>-161.42125099998702</v>
          </cell>
          <cell r="AF52">
            <v>-361.62915600000269</v>
          </cell>
          <cell r="AG52">
            <v>-13.448804000003292</v>
          </cell>
          <cell r="AH52">
            <v>-645.74487199999567</v>
          </cell>
          <cell r="AI52">
            <v>-593.45176199999696</v>
          </cell>
          <cell r="AJ52">
            <v>-1338.1418779999985</v>
          </cell>
          <cell r="AK52">
            <v>-1167.6071539999975</v>
          </cell>
        </row>
        <row r="53">
          <cell r="H53" t="str">
            <v>Wind</v>
          </cell>
          <cell r="I53">
            <v>-918.1051349321715</v>
          </cell>
          <cell r="J53">
            <v>-911.9192732420488</v>
          </cell>
          <cell r="K53">
            <v>-867.5101306232973</v>
          </cell>
          <cell r="L53">
            <v>-1605.8308022111305</v>
          </cell>
          <cell r="M53">
            <v>-1837.1410684296861</v>
          </cell>
          <cell r="N53">
            <v>-1841.9406851219974</v>
          </cell>
          <cell r="O53">
            <v>-1967.1880270543916</v>
          </cell>
          <cell r="P53">
            <v>-1368.7653314922791</v>
          </cell>
          <cell r="Q53">
            <v>819.10870159801561</v>
          </cell>
          <cell r="R53">
            <v>1800.8087078133831</v>
          </cell>
          <cell r="S53">
            <v>206.97063923694077</v>
          </cell>
          <cell r="T53">
            <v>1788.7562043852085</v>
          </cell>
          <cell r="U53">
            <v>1722.5932237030793</v>
          </cell>
          <cell r="V53">
            <v>3902.8596932228975</v>
          </cell>
          <cell r="W53">
            <v>3114.7145203551481</v>
          </cell>
          <cell r="X53">
            <v>1486.56278211686</v>
          </cell>
          <cell r="Y53">
            <v>3384.3803112512687</v>
          </cell>
          <cell r="Z53">
            <v>4129.9199790165003</v>
          </cell>
          <cell r="AA53">
            <v>3520.2768936734501</v>
          </cell>
          <cell r="AB53">
            <v>2350.1463390240679</v>
          </cell>
          <cell r="AC53">
            <v>3499.7999747217691</v>
          </cell>
          <cell r="AD53">
            <v>4845.8231094297807</v>
          </cell>
          <cell r="AE53">
            <v>5232.9452478546009</v>
          </cell>
          <cell r="AF53">
            <v>5700.698355445842</v>
          </cell>
          <cell r="AG53">
            <v>5975.6316212419479</v>
          </cell>
          <cell r="AH53">
            <v>5778.5389611959981</v>
          </cell>
          <cell r="AI53">
            <v>6599.9806628131482</v>
          </cell>
          <cell r="AJ53">
            <v>6899.4163311532175</v>
          </cell>
          <cell r="AK53">
            <v>6314.1735096241464</v>
          </cell>
        </row>
        <row r="54">
          <cell r="H54" t="str">
            <v>Solar PV</v>
          </cell>
          <cell r="I54">
            <v>1.1158903744217241E-3</v>
          </cell>
          <cell r="J54">
            <v>-2.4506635600118898E-4</v>
          </cell>
          <cell r="K54">
            <v>-4.169581650163309</v>
          </cell>
          <cell r="L54">
            <v>-9.3600042928301264E-2</v>
          </cell>
          <cell r="M54">
            <v>496.47116761604775</v>
          </cell>
          <cell r="N54">
            <v>532.21149067190345</v>
          </cell>
          <cell r="O54">
            <v>-40.28077148524244</v>
          </cell>
          <cell r="P54">
            <v>-290.93905305671433</v>
          </cell>
          <cell r="Q54">
            <v>-12.162615412951709</v>
          </cell>
          <cell r="R54">
            <v>-747.15053857653766</v>
          </cell>
          <cell r="S54">
            <v>-147.05167520261602</v>
          </cell>
          <cell r="T54">
            <v>-809.74301070629735</v>
          </cell>
          <cell r="U54">
            <v>-2125.0558251217735</v>
          </cell>
          <cell r="V54">
            <v>-2417.6430171163738</v>
          </cell>
          <cell r="W54">
            <v>-2680.5113708966892</v>
          </cell>
          <cell r="X54">
            <v>-2239.2305000416236</v>
          </cell>
          <cell r="Y54">
            <v>-2787.0716391137466</v>
          </cell>
          <cell r="Z54">
            <v>-2401.8562993577652</v>
          </cell>
          <cell r="AA54">
            <v>-1601.4001405241725</v>
          </cell>
          <cell r="AB54">
            <v>-1291.186454075214</v>
          </cell>
          <cell r="AC54">
            <v>-3184.0984207908405</v>
          </cell>
          <cell r="AD54">
            <v>-2675.1837740064366</v>
          </cell>
          <cell r="AE54">
            <v>-4082.8761006908608</v>
          </cell>
          <cell r="AF54">
            <v>-4238.7763815981016</v>
          </cell>
          <cell r="AG54">
            <v>-4733.6260385727073</v>
          </cell>
          <cell r="AH54">
            <v>-3983.8211978946929</v>
          </cell>
          <cell r="AI54">
            <v>-3649.8096464686532</v>
          </cell>
          <cell r="AJ54">
            <v>-3747.1457067221636</v>
          </cell>
          <cell r="AK54">
            <v>-2495.039469419251</v>
          </cell>
        </row>
        <row r="55">
          <cell r="H55" t="str">
            <v>Grid Battery</v>
          </cell>
          <cell r="I55">
            <v>-1.1376428592268724</v>
          </cell>
          <cell r="J55">
            <v>-2.3388430300130096</v>
          </cell>
          <cell r="K55">
            <v>0.22415586750321381</v>
          </cell>
          <cell r="L55">
            <v>4.2625200363368094</v>
          </cell>
          <cell r="M55">
            <v>1.6669882260179634</v>
          </cell>
          <cell r="N55">
            <v>0.11565830587301207</v>
          </cell>
          <cell r="O55">
            <v>-0.18704014255695256</v>
          </cell>
          <cell r="P55">
            <v>-1.1650258316190047</v>
          </cell>
          <cell r="Q55">
            <v>-10.73461246874993</v>
          </cell>
          <cell r="R55">
            <v>-4.854120830421067</v>
          </cell>
          <cell r="S55">
            <v>4.6902622320317278E-3</v>
          </cell>
          <cell r="T55">
            <v>360.42267490661902</v>
          </cell>
          <cell r="U55">
            <v>141.67333841305083</v>
          </cell>
          <cell r="V55">
            <v>136.71027259192022</v>
          </cell>
          <cell r="W55">
            <v>74.608525026879988</v>
          </cell>
          <cell r="X55">
            <v>77.634079510340371</v>
          </cell>
          <cell r="Y55">
            <v>14.52144631245983</v>
          </cell>
          <cell r="Z55">
            <v>0.73954516356411659</v>
          </cell>
          <cell r="AA55">
            <v>580.85250126917981</v>
          </cell>
          <cell r="AB55">
            <v>573.2784309553208</v>
          </cell>
          <cell r="AC55">
            <v>71.124239265509459</v>
          </cell>
          <cell r="AD55">
            <v>-157.08103392840076</v>
          </cell>
          <cell r="AE55">
            <v>-170.17547826567989</v>
          </cell>
          <cell r="AF55">
            <v>-1287.7079814746494</v>
          </cell>
          <cell r="AG55">
            <v>-1236.5170511101105</v>
          </cell>
          <cell r="AH55">
            <v>-1166.0077825918997</v>
          </cell>
          <cell r="AI55">
            <v>-1118.1070776633205</v>
          </cell>
          <cell r="AJ55">
            <v>-1141.4139897132482</v>
          </cell>
          <cell r="AK55">
            <v>-1191.510234740801</v>
          </cell>
        </row>
        <row r="56">
          <cell r="H56" t="str">
            <v>Pumped Hydro</v>
          </cell>
          <cell r="I56">
            <v>-7.1077709999990475</v>
          </cell>
          <cell r="J56">
            <v>-5.1816819999989434</v>
          </cell>
          <cell r="K56">
            <v>-9.8527310572039823</v>
          </cell>
          <cell r="L56">
            <v>48.11952365700904</v>
          </cell>
          <cell r="M56">
            <v>85.799472693058306</v>
          </cell>
          <cell r="N56">
            <v>210.18915734530947</v>
          </cell>
          <cell r="O56">
            <v>-259.2524122812747</v>
          </cell>
          <cell r="P56">
            <v>-334.18164029104537</v>
          </cell>
          <cell r="Q56">
            <v>-539.86554532749324</v>
          </cell>
          <cell r="R56">
            <v>-78.935723176462488</v>
          </cell>
          <cell r="S56">
            <v>-24.207857274295748</v>
          </cell>
          <cell r="T56">
            <v>-941.62841060866049</v>
          </cell>
          <cell r="U56">
            <v>-1071.5273998400062</v>
          </cell>
          <cell r="V56">
            <v>-1134.6330592590693</v>
          </cell>
          <cell r="W56">
            <v>-1575.7633947347567</v>
          </cell>
          <cell r="X56">
            <v>-1691.3747010974785</v>
          </cell>
          <cell r="Y56">
            <v>-788.5163306675131</v>
          </cell>
          <cell r="Z56">
            <v>-356.70398291087258</v>
          </cell>
          <cell r="AA56">
            <v>-676.61339184682583</v>
          </cell>
          <cell r="AB56">
            <v>-669.70284060902486</v>
          </cell>
          <cell r="AC56">
            <v>-848.82817434704702</v>
          </cell>
          <cell r="AD56">
            <v>-51.017380593104463</v>
          </cell>
          <cell r="AE56">
            <v>-213.8541681906936</v>
          </cell>
          <cell r="AF56">
            <v>409.21679683360708</v>
          </cell>
          <cell r="AG56">
            <v>366.28732165948168</v>
          </cell>
          <cell r="AH56">
            <v>329.56079359704745</v>
          </cell>
          <cell r="AI56">
            <v>470.435088088263</v>
          </cell>
          <cell r="AJ56">
            <v>525.74053754183115</v>
          </cell>
          <cell r="AK56">
            <v>716.9963683325077</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Version notes"/>
      <sheetName val="Abbreviations and notes"/>
      <sheetName val="Main"/>
      <sheetName val="!!DELETE ME!! - Data checks"/>
      <sheetName val="!! DELETE ME!! - Workbook Check"/>
      <sheetName val="---Compare options---"/>
      <sheetName val="BaseCase_Generation"/>
      <sheetName val="BaseCase_Capacity"/>
      <sheetName val="BaseCase_VOM Cost"/>
      <sheetName val="BaseCase_FOM Cost"/>
      <sheetName val="BaseCase_Fuel Cost"/>
      <sheetName val="BaseCase_Build Cost"/>
      <sheetName val="BaseCase_REHAB Cost"/>
      <sheetName val="BaseCase_REZ Tx Cost"/>
      <sheetName val="BaseCase_USE+DSP Cost"/>
      <sheetName val="BaseCase_SyncCon Cost"/>
      <sheetName val="M27_30_Generation"/>
      <sheetName val="M27_30_Capacity"/>
      <sheetName val="M27_30_VOM Cost"/>
      <sheetName val="M27_30_FOM Cost"/>
      <sheetName val="M27_30_Fuel Cost"/>
      <sheetName val="M27_30_Build Cost"/>
      <sheetName val="M27_30_REHAB Cost"/>
      <sheetName val="M27_30_REZ Tx Cost"/>
      <sheetName val="M27_30_USE+DSP Cost"/>
      <sheetName val="M27_30_SyncCon Cost"/>
      <sheetName val="1_NPVall"/>
      <sheetName val="1_GenSO"/>
      <sheetName val="1_Cap"/>
      <sheetName val="1_NSCap"/>
      <sheetName val="1_DemandSum"/>
      <sheetName val="2_NPVall"/>
      <sheetName val="2_GenSO"/>
      <sheetName val="2_Cap"/>
      <sheetName val="2_NSCap"/>
      <sheetName val="2_DemandSum"/>
      <sheetName val="ESS_Charge_GWh"/>
      <sheetName val="ESS_Discharge_GWh"/>
      <sheetName val="NPVall_Slow"/>
      <sheetName val="GenSO_Slow"/>
      <sheetName val="Cap_Slow"/>
      <sheetName val="NSCap_Slow"/>
      <sheetName val="DemandSum_Slow"/>
      <sheetName val="NPVall_Slow FY27-30"/>
      <sheetName val="GenSO_Slow FY27-30"/>
      <sheetName val="Cap_Slow FY27-30"/>
      <sheetName val="NSCap_Slow FY27-30"/>
      <sheetName val="DemandSum_Slow FY27-30"/>
      <sheetName val="NPVall_Slow FY31-34"/>
      <sheetName val="GenSO_Slow FY31-34"/>
      <sheetName val="Cap_Slow FY31-34"/>
      <sheetName val="NSCap_Slow FY31-34"/>
      <sheetName val="DemandSum_Slow FY31-34"/>
      <sheetName val="NPVall_Central"/>
      <sheetName val="GenSO_Central"/>
      <sheetName val="Cap_Central"/>
      <sheetName val="NSCap_Central"/>
      <sheetName val="DemandSum_Central"/>
      <sheetName val="NPVall_Central FY27-30"/>
      <sheetName val="GenSO_Central FY27-30"/>
      <sheetName val="Cap_Central FY27-30"/>
      <sheetName val="NSCap_Central FY27-30"/>
      <sheetName val="DemandSum_Central FY27-30"/>
      <sheetName val="NPVall_Central FY31-34"/>
      <sheetName val="GenSO_Central FY31-34"/>
      <sheetName val="Cap_Central FY31-34"/>
      <sheetName val="NSCap_Central FY31-34"/>
      <sheetName val="DemandSum_Central FY31-34"/>
      <sheetName val="NPVall_Fast"/>
      <sheetName val="GenSO_Fast"/>
      <sheetName val="Cap_Fast"/>
      <sheetName val="NSCap_Fast"/>
      <sheetName val="DemandSum_Fast"/>
      <sheetName val="NPVall_Fast FY27-30"/>
      <sheetName val="GenSO_Fast FY27-30"/>
      <sheetName val="Cap_Fast FY27-30"/>
      <sheetName val="NSCap_Fast FY27-30"/>
      <sheetName val="DemandSum_Fast FY27-30"/>
      <sheetName val="NPVall_Fast FY31-34"/>
      <sheetName val="GenSO_Fast FY31-34"/>
      <sheetName val="Cap_Fast FY31-34"/>
      <sheetName val="NSCap_Fast FY31-34"/>
      <sheetName val="DemandSum_Fast FY31-34"/>
      <sheetName val="NPVall_High DER"/>
      <sheetName val="GenSO_High DER"/>
      <sheetName val="Cap_High DER"/>
      <sheetName val="NSCap_High DER"/>
      <sheetName val="DemandSum_High DER"/>
      <sheetName val="NPVall_High DER FY27-30"/>
      <sheetName val="GenSO_High DER FY27-30"/>
      <sheetName val="Cap_High DER FY27-30"/>
      <sheetName val="NSCap_High DER FY27-30"/>
      <sheetName val="DemandSum_High DER FY27-30"/>
      <sheetName val="NPVall_High DER FY31-34"/>
      <sheetName val="GenSO_High DER FY31-34"/>
      <sheetName val="Cap_High DER FY31-34"/>
      <sheetName val="NSCap_High DER FY31-34"/>
      <sheetName val="DemandSum_High DER FY31-34"/>
      <sheetName val="NPVall_Step"/>
      <sheetName val="GenSO_Step"/>
      <sheetName val="Cap_Step"/>
      <sheetName val="NSCap_Step"/>
      <sheetName val="DemandSum_Step"/>
      <sheetName val="NPVall_Step FY27-30"/>
      <sheetName val="GenSO_Step FY27-30"/>
      <sheetName val="Cap_Step FY27-30"/>
      <sheetName val="NSCap_Step FY27-30"/>
      <sheetName val="DemandSum_Step FY27-30"/>
      <sheetName val="NPVall_Step FY31-34"/>
      <sheetName val="GenSO_Step FY31-34"/>
      <sheetName val="Cap_Step FY31-34"/>
      <sheetName val="NSCap_Step FY31-34"/>
      <sheetName val="DemandSum_Step FY31-34"/>
    </sheetNames>
    <sheetDataSet>
      <sheetData sheetId="0"/>
      <sheetData sheetId="1"/>
      <sheetData sheetId="2"/>
      <sheetData sheetId="3"/>
      <sheetData sheetId="4">
        <row r="5">
          <cell r="A5" t="str">
            <v>2021-22</v>
          </cell>
        </row>
      </sheetData>
      <sheetData sheetId="5"/>
      <sheetData sheetId="6"/>
      <sheetData sheetId="7"/>
      <sheetData sheetId="8"/>
      <sheetData sheetId="9"/>
      <sheetData sheetId="10"/>
      <sheetData sheetId="11"/>
      <sheetData sheetId="12"/>
      <sheetData sheetId="13"/>
      <sheetData sheetId="14">
        <row r="9">
          <cell r="C9">
            <v>1.5838750654978144E-3</v>
          </cell>
          <cell r="D9">
            <v>1.734430042596451E-3</v>
          </cell>
          <cell r="E9">
            <v>1.7971371992661204E-3</v>
          </cell>
          <cell r="F9">
            <v>2.0652093234714529E-3</v>
          </cell>
          <cell r="G9">
            <v>2.888863633320402E-3</v>
          </cell>
          <cell r="H9">
            <v>6.5242592912347474E-3</v>
          </cell>
          <cell r="I9">
            <v>6.3069704879774044E-3</v>
          </cell>
          <cell r="J9">
            <v>40410.324613368059</v>
          </cell>
          <cell r="K9">
            <v>38158.946973417849</v>
          </cell>
          <cell r="L9">
            <v>37619.543646780337</v>
          </cell>
          <cell r="M9">
            <v>45808.907919399942</v>
          </cell>
          <cell r="N9">
            <v>76963.010302480252</v>
          </cell>
          <cell r="O9">
            <v>80153.51838443325</v>
          </cell>
          <cell r="P9">
            <v>76827.152073867692</v>
          </cell>
          <cell r="Q9">
            <v>87474.755626818791</v>
          </cell>
          <cell r="R9">
            <v>91069.842730946781</v>
          </cell>
          <cell r="S9">
            <v>128846.22936806329</v>
          </cell>
          <cell r="T9">
            <v>125220.58944249987</v>
          </cell>
          <cell r="U9">
            <v>129273.46595985502</v>
          </cell>
          <cell r="V9">
            <v>135237.62705461518</v>
          </cell>
          <cell r="W9">
            <v>153396.83038803071</v>
          </cell>
        </row>
      </sheetData>
      <sheetData sheetId="15">
        <row r="9">
          <cell r="C9">
            <v>4.9225452599999994E-3</v>
          </cell>
          <cell r="D9">
            <v>4.9119135199999992E-3</v>
          </cell>
          <cell r="E9">
            <v>34.259585666429999</v>
          </cell>
          <cell r="F9">
            <v>202.490346619626</v>
          </cell>
          <cell r="G9">
            <v>3.3102710121799999</v>
          </cell>
          <cell r="H9">
            <v>1.6283453937999999</v>
          </cell>
          <cell r="I9">
            <v>5.0652539999999999E-3</v>
          </cell>
          <cell r="J9">
            <v>31859.166606874074</v>
          </cell>
          <cell r="K9">
            <v>399.31519456642002</v>
          </cell>
          <cell r="L9">
            <v>3.7412001020600001</v>
          </cell>
          <cell r="M9">
            <v>5.0866619399999998E-3</v>
          </cell>
          <cell r="N9">
            <v>1286.5756141475599</v>
          </cell>
          <cell r="O9">
            <v>16455.244189173241</v>
          </cell>
          <cell r="P9">
            <v>325.91855643662001</v>
          </cell>
          <cell r="Q9">
            <v>2040.3816423662599</v>
          </cell>
          <cell r="R9">
            <v>8885.5388511935707</v>
          </cell>
          <cell r="S9">
            <v>12112.85392333717</v>
          </cell>
          <cell r="T9">
            <v>5.1222101899999987E-3</v>
          </cell>
          <cell r="U9">
            <v>9287.8414240571692</v>
          </cell>
          <cell r="V9">
            <v>109.0579590595799</v>
          </cell>
          <cell r="W9">
            <v>7997.2542846307606</v>
          </cell>
        </row>
      </sheetData>
      <sheetData sheetId="16">
        <row r="5">
          <cell r="C5">
            <v>1204.8681408698501</v>
          </cell>
          <cell r="D5">
            <v>1108.8751908962402</v>
          </cell>
          <cell r="E5">
            <v>1305.1724713738399</v>
          </cell>
          <cell r="F5">
            <v>930.79623559999993</v>
          </cell>
          <cell r="G5">
            <v>457.55107300000003</v>
          </cell>
          <cell r="H5">
            <v>653.04653399999995</v>
          </cell>
          <cell r="I5">
            <v>620.02247900000009</v>
          </cell>
          <cell r="J5">
            <v>716.00648000000001</v>
          </cell>
          <cell r="K5">
            <v>794.22271999999998</v>
          </cell>
          <cell r="L5">
            <v>1056.71569</v>
          </cell>
          <cell r="M5">
            <v>1333.7173699999998</v>
          </cell>
          <cell r="N5">
            <v>1349.9251299999999</v>
          </cell>
          <cell r="O5">
            <v>1369.4847749999999</v>
          </cell>
          <cell r="P5">
            <v>1563.109616</v>
          </cell>
          <cell r="Q5">
            <v>1655.368234</v>
          </cell>
          <cell r="R5">
            <v>1671.7901899999999</v>
          </cell>
          <cell r="S5">
            <v>1540.8167900000001</v>
          </cell>
          <cell r="T5">
            <v>1525.8792900000001</v>
          </cell>
          <cell r="U5">
            <v>1455.2609959999997</v>
          </cell>
          <cell r="V5">
            <v>1549.0751299999999</v>
          </cell>
          <cell r="W5">
            <v>1349.0279100000002</v>
          </cell>
        </row>
      </sheetData>
      <sheetData sheetId="17"/>
      <sheetData sheetId="18"/>
      <sheetData sheetId="19"/>
      <sheetData sheetId="20"/>
      <sheetData sheetId="21"/>
      <sheetData sheetId="22"/>
      <sheetData sheetId="23"/>
      <sheetData sheetId="24">
        <row r="9">
          <cell r="C9">
            <v>9.7816777102889422E-4</v>
          </cell>
          <cell r="D9">
            <v>1.0688623492945647E-3</v>
          </cell>
          <cell r="E9">
            <v>1.1081104599354394E-3</v>
          </cell>
          <cell r="F9">
            <v>1.2696678419595469E-3</v>
          </cell>
          <cell r="G9">
            <v>1.7676949215797817E-3</v>
          </cell>
          <cell r="H9">
            <v>2.7065237696208217E-3</v>
          </cell>
          <cell r="I9">
            <v>2.641973520965857E-3</v>
          </cell>
          <cell r="J9">
            <v>35994.894120366072</v>
          </cell>
          <cell r="K9">
            <v>33989.513004522858</v>
          </cell>
          <cell r="L9">
            <v>32698.256494258647</v>
          </cell>
          <cell r="M9">
            <v>41208.352689381587</v>
          </cell>
          <cell r="N9">
            <v>64388.61993507111</v>
          </cell>
          <cell r="O9">
            <v>69485.979282190427</v>
          </cell>
          <cell r="P9">
            <v>65614.711382637819</v>
          </cell>
          <cell r="Q9">
            <v>71592.258899236767</v>
          </cell>
          <cell r="R9">
            <v>74653.352172212952</v>
          </cell>
          <cell r="S9">
            <v>112753.58873245893</v>
          </cell>
          <cell r="T9">
            <v>108997.8589293074</v>
          </cell>
          <cell r="U9">
            <v>111641.08435549994</v>
          </cell>
          <cell r="V9">
            <v>112722.2571110508</v>
          </cell>
          <cell r="W9">
            <v>131672.06652004065</v>
          </cell>
        </row>
      </sheetData>
      <sheetData sheetId="25">
        <row r="9">
          <cell r="C9">
            <v>3.0174366789999991E-3</v>
          </cell>
          <cell r="D9">
            <v>3.0110325209999995E-3</v>
          </cell>
          <cell r="E9">
            <v>34.257661736801005</v>
          </cell>
          <cell r="F9">
            <v>207.994241940156</v>
          </cell>
          <cell r="G9">
            <v>4.2760118288149993</v>
          </cell>
          <cell r="H9">
            <v>3.0854676199999981E-3</v>
          </cell>
          <cell r="I9">
            <v>3.1050171789999978E-3</v>
          </cell>
          <cell r="J9">
            <v>32185.485755644368</v>
          </cell>
          <cell r="K9">
            <v>436.16353232415196</v>
          </cell>
          <cell r="L9">
            <v>3.7392361675010002</v>
          </cell>
          <cell r="M9">
            <v>195.82826125222002</v>
          </cell>
          <cell r="N9">
            <v>1286.5736690561162</v>
          </cell>
          <cell r="O9">
            <v>21486.827113631163</v>
          </cell>
          <cell r="P9">
            <v>197.25640570617298</v>
          </cell>
          <cell r="Q9">
            <v>3164.3993309542357</v>
          </cell>
          <cell r="R9">
            <v>10207.769825416424</v>
          </cell>
          <cell r="S9">
            <v>11525.752435625696</v>
          </cell>
          <cell r="T9">
            <v>9.3296549431100022</v>
          </cell>
          <cell r="U9">
            <v>22332.904082719982</v>
          </cell>
          <cell r="V9">
            <v>80.697803431978997</v>
          </cell>
          <cell r="W9">
            <v>8052.0042854523736</v>
          </cell>
        </row>
      </sheetData>
      <sheetData sheetId="26">
        <row r="5">
          <cell r="C5">
            <v>1202.47692963043</v>
          </cell>
          <cell r="D5">
            <v>1091.0377197374598</v>
          </cell>
          <cell r="E5">
            <v>1302.1242198888599</v>
          </cell>
          <cell r="F5">
            <v>933.12676329999999</v>
          </cell>
          <cell r="G5">
            <v>498.59118799999999</v>
          </cell>
          <cell r="H5">
            <v>712.21125399999994</v>
          </cell>
          <cell r="I5">
            <v>703.04521</v>
          </cell>
          <cell r="J5">
            <v>870.98815000000002</v>
          </cell>
          <cell r="K5">
            <v>1005.3009939999999</v>
          </cell>
          <cell r="L5">
            <v>1250.8458400000002</v>
          </cell>
          <cell r="M5">
            <v>1554.4141400000001</v>
          </cell>
          <cell r="N5">
            <v>1701.6508399999998</v>
          </cell>
          <cell r="O5">
            <v>1693.827</v>
          </cell>
          <cell r="P5">
            <v>1748.6726400000002</v>
          </cell>
          <cell r="Q5">
            <v>1668.9315299999998</v>
          </cell>
          <cell r="R5">
            <v>1827.01404</v>
          </cell>
          <cell r="S5">
            <v>1478.05756</v>
          </cell>
          <cell r="T5">
            <v>1585.952</v>
          </cell>
          <cell r="U5">
            <v>1424.98489</v>
          </cell>
          <cell r="V5">
            <v>1249.6846560000001</v>
          </cell>
          <cell r="W5">
            <v>1202.3411299999998</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 Log"/>
      <sheetName val="Macro"/>
      <sheetName val="Case assumptions"/>
      <sheetName val="Scenario effects"/>
      <sheetName val="Annual CF Case 1"/>
      <sheetName val="Annual CF Case 2"/>
      <sheetName val="Annual GWh Case 1"/>
      <sheetName val="Annual GWh Case 2"/>
      <sheetName val="Annual GWh Spill Case 1"/>
      <sheetName val="Annual GWh Spill Case 2"/>
      <sheetName val="NPV Case 1"/>
      <sheetName val="NPV Case 2"/>
      <sheetName val="NPV compare #1#"/>
      <sheetName val="Annual region NPV Case 1"/>
      <sheetName val="Annual region NPV Case 2"/>
      <sheetName val="Annual region NPV compare #1#"/>
      <sheetName val="Region NPV yearly Case 1"/>
      <sheetName val="Region NPV yearly Case 2"/>
      <sheetName val="Region NPV yearly compare #1#"/>
      <sheetName val="Annual tech NPV Case 1"/>
      <sheetName val="Annual tech NPV Case 2"/>
      <sheetName val="Annual tech NPV compare #1#"/>
      <sheetName val="Tech NPV yearly Case 1"/>
      <sheetName val="Tech NPV yearly Case 2"/>
      <sheetName val="Tech NPV yearly compare #1#"/>
      <sheetName val="Generation Case 1"/>
      <sheetName val="Generation Case 2"/>
      <sheetName val="Generation compare #1#"/>
      <sheetName val="Gen - Node-REZ Case 1"/>
      <sheetName val="Gen - Node-REZ Case 2"/>
      <sheetName val="Gen - Node-REZ compare #1#"/>
      <sheetName val="NEM capacity Case 1"/>
      <sheetName val="NEM capacity Case 2"/>
      <sheetName val="NEM capacity compare #1#"/>
      <sheetName val="Node-REZ capacity Case 1"/>
      <sheetName val="Node-REZ capacity Case 2"/>
      <sheetName val="Node-REZ capacity compare #1#"/>
      <sheetName val="Auto capacity Case 1"/>
      <sheetName val="Auto capacity Case 2"/>
      <sheetName val="Auto capacity compare #1#"/>
      <sheetName val="Auto REZ overview Case 1"/>
      <sheetName val="Auto REZ overview Case 2"/>
      <sheetName val="Auto REZ overview compare #1#"/>
      <sheetName val="Proxy price Case 1"/>
      <sheetName val="Proxy price Case 2"/>
      <sheetName val="Proxy price compare #1#"/>
      <sheetName val="Proxy price hourly Case 1"/>
      <sheetName val="Proxy price hourly Case 2"/>
      <sheetName val="Proxy price hourly compare #1#"/>
      <sheetName val="Energy flow Case 1"/>
      <sheetName val="Energy flow Case 2"/>
      <sheetName val="Energy flow compare #1#"/>
      <sheetName val="USE Case 1"/>
      <sheetName val="USE Case 2"/>
      <sheetName val="USE compare #1#"/>
      <sheetName val="Emissions Case 1"/>
      <sheetName val="Emissions Case 2"/>
      <sheetName val="Emissions compare #1#"/>
      <sheetName val="NSW to QLD Case 1"/>
      <sheetName val="NSW to QLD Case 2"/>
      <sheetName val="VIC to NSW Case 1"/>
      <sheetName val="VIC to NSW Case 2"/>
      <sheetName val="VIC to SA Case 1"/>
      <sheetName val="VIC to SA Case 2"/>
      <sheetName val="NSW to SA Case 1"/>
      <sheetName val="NSW to SA Case 2"/>
      <sheetName val="TAS to VIC Case 1"/>
      <sheetName val="TAS to VIC Case 2"/>
      <sheetName val="1_AnnualGenerationAG"/>
      <sheetName val="1_AnnualGenerationSO"/>
      <sheetName val="1_AnnualGeneration"/>
      <sheetName val="1_AnnualSpill"/>
      <sheetName val="1_AnnualCapacity"/>
      <sheetName val="1_DurationData"/>
      <sheetName val="1_TODLink"/>
      <sheetName val="1_AnnualLink"/>
      <sheetName val="1_AnnualNodeSummary"/>
      <sheetName val="1_TODNodeSummary"/>
      <sheetName val="1_DemandSummary"/>
      <sheetName val="1_AnnualDemandMax"/>
      <sheetName val="1_NPVall"/>
      <sheetName val="1_Emissions"/>
      <sheetName val="1_BuildLimits"/>
      <sheetName val="1_CF"/>
      <sheetName val="1_REZTransmissionLimits"/>
      <sheetName val="1_AssumedCapacity"/>
      <sheetName val="2_AnnualGenerationAG"/>
      <sheetName val="2_AnnualGenerationSO"/>
      <sheetName val="2_AnnualGeneration"/>
      <sheetName val="2_AnnualSpill"/>
      <sheetName val="2_AnnualCapacity"/>
      <sheetName val="2_DurationData"/>
      <sheetName val="2_TODLink"/>
      <sheetName val="2_AnnualLink"/>
      <sheetName val="2_AnnualNodeSummary"/>
      <sheetName val="2_TODNodeSummary"/>
      <sheetName val="2_DemandSummary"/>
      <sheetName val="2_AnnualDemandMax"/>
      <sheetName val="2_NPVall"/>
      <sheetName val="2_Emissions"/>
      <sheetName val="2_BuildLimits"/>
      <sheetName val="2_CF"/>
      <sheetName val="2_REZTransmissionLimits"/>
      <sheetName val="2_AssumedCapacity"/>
    </sheetNames>
    <sheetDataSet>
      <sheetData sheetId="0"/>
      <sheetData sheetId="1">
        <row r="3">
          <cell r="B3" t="str">
            <v>\\rc-sql7.rc.lan\tsirp\TasNetworks\PACR\2020_06_16_RST_TEST\Results\Marinus_2020-06-16a_AlternativeRST_Central\EC70\TS-IRP_summary_code\Files_for_excel</v>
          </cell>
          <cell r="D3" t="str">
            <v>Central</v>
          </cell>
          <cell r="K3" t="str">
            <v>TAS1</v>
          </cell>
          <cell r="L3" t="str">
            <v>TAS1 - Tasmania Midlands</v>
          </cell>
        </row>
        <row r="4">
          <cell r="B4" t="str">
            <v>\\rc-sql7.rc.lan\tsirp\TasNetworks\PACR\2020_06_16_RST_TEST\Results\Marinus_2020-06-16a_AlternativeRST_Slow Change\EC70\TS-IRP_summary_code\Files_for_excel</v>
          </cell>
          <cell r="D4" t="str">
            <v>Slow</v>
          </cell>
          <cell r="W4" t="str">
            <v>rooftopPV</v>
          </cell>
        </row>
        <row r="5">
          <cell r="B5">
            <v>0</v>
          </cell>
          <cell r="D5">
            <v>0</v>
          </cell>
          <cell r="G5" t="str">
            <v>N-Q-MNSP1</v>
          </cell>
          <cell r="J5" t="str">
            <v>NSW1</v>
          </cell>
          <cell r="K5" t="str">
            <v>NSW1</v>
          </cell>
          <cell r="L5" t="str">
            <v>NSW1 - Broken Hill</v>
          </cell>
        </row>
        <row r="6">
          <cell r="B6">
            <v>0</v>
          </cell>
          <cell r="D6">
            <v>0</v>
          </cell>
          <cell r="G6" t="str">
            <v>QNI</v>
          </cell>
          <cell r="J6" t="str">
            <v>QLD1</v>
          </cell>
          <cell r="K6" t="str">
            <v>QLD1</v>
          </cell>
          <cell r="L6" t="str">
            <v>NSW1 - Central West NSW</v>
          </cell>
          <cell r="U6" t="str">
            <v>As-Generated</v>
          </cell>
        </row>
        <row r="7">
          <cell r="B7">
            <v>0</v>
          </cell>
          <cell r="D7">
            <v>0</v>
          </cell>
          <cell r="G7" t="str">
            <v>SWNSW-SA1</v>
          </cell>
          <cell r="J7" t="str">
            <v>VIC1</v>
          </cell>
          <cell r="K7" t="str">
            <v>VIC1</v>
          </cell>
          <cell r="L7" t="str">
            <v>NSW1 - Cooma-Monaro</v>
          </cell>
          <cell r="U7" t="str">
            <v>Sent-Out</v>
          </cell>
        </row>
        <row r="8">
          <cell r="B8">
            <v>0</v>
          </cell>
          <cell r="D8">
            <v>0</v>
          </cell>
          <cell r="G8" t="str">
            <v>T-V-MNSP1</v>
          </cell>
          <cell r="J8" t="str">
            <v>SA1</v>
          </cell>
          <cell r="K8" t="str">
            <v>SA1</v>
          </cell>
          <cell r="L8" t="str">
            <v>NSW1 - New England</v>
          </cell>
        </row>
        <row r="9">
          <cell r="B9">
            <v>0</v>
          </cell>
          <cell r="D9">
            <v>0</v>
          </cell>
          <cell r="G9" t="str">
            <v>V-S-MNSP1</v>
          </cell>
          <cell r="J9" t="str">
            <v>TAS1</v>
          </cell>
          <cell r="K9" t="str">
            <v>TAS1</v>
          </cell>
          <cell r="L9" t="str">
            <v>NSW1 - North West NSW</v>
          </cell>
          <cell r="Z9" t="str">
            <v>Existing</v>
          </cell>
          <cell r="AA9" t="str">
            <v>NE</v>
          </cell>
        </row>
        <row r="10">
          <cell r="B10">
            <v>0</v>
          </cell>
          <cell r="D10">
            <v>0</v>
          </cell>
          <cell r="G10" t="str">
            <v>V-SA</v>
          </cell>
          <cell r="J10">
            <v>0</v>
          </cell>
          <cell r="K10">
            <v>0</v>
          </cell>
          <cell r="L10" t="str">
            <v>NSW1 - South West NSW</v>
          </cell>
        </row>
        <row r="11">
          <cell r="B11">
            <v>0</v>
          </cell>
          <cell r="D11">
            <v>0</v>
          </cell>
          <cell r="G11" t="str">
            <v>VIC1-CAN</v>
          </cell>
          <cell r="L11" t="str">
            <v>NSW1 - Southern NSW Tablelands</v>
          </cell>
        </row>
        <row r="12">
          <cell r="B12">
            <v>0</v>
          </cell>
          <cell r="D12">
            <v>0</v>
          </cell>
          <cell r="G12" t="str">
            <v>VIC1-SWNSW</v>
          </cell>
          <cell r="L12" t="str">
            <v>NSW1 - Tumut</v>
          </cell>
        </row>
        <row r="13">
          <cell r="B13">
            <v>0</v>
          </cell>
          <cell r="D13">
            <v>0</v>
          </cell>
          <cell r="G13" t="str">
            <v>VIC1-SWNSW_SL</v>
          </cell>
          <cell r="L13" t="str">
            <v>NSW1 - Wagga Wagga</v>
          </cell>
        </row>
        <row r="14">
          <cell r="B14">
            <v>0</v>
          </cell>
          <cell r="D14">
            <v>0</v>
          </cell>
          <cell r="G14">
            <v>0</v>
          </cell>
          <cell r="L14" t="str">
            <v>QLD1 - Barcaldine</v>
          </cell>
        </row>
        <row r="15">
          <cell r="B15">
            <v>0</v>
          </cell>
          <cell r="D15">
            <v>0</v>
          </cell>
          <cell r="L15" t="str">
            <v>QLD1 - Darling Downs</v>
          </cell>
        </row>
        <row r="16">
          <cell r="B16">
            <v>0</v>
          </cell>
          <cell r="D16">
            <v>0</v>
          </cell>
          <cell r="L16" t="str">
            <v>QLD1 - Far North QLD</v>
          </cell>
        </row>
        <row r="17">
          <cell r="L17" t="str">
            <v>QLD1 - Fitzroy</v>
          </cell>
        </row>
        <row r="18">
          <cell r="B18" t="str">
            <v>Case 2</v>
          </cell>
          <cell r="L18" t="str">
            <v>QLD1 - Isaac</v>
          </cell>
        </row>
        <row r="19">
          <cell r="B19">
            <v>0</v>
          </cell>
          <cell r="L19" t="str">
            <v>QLD1 - North Qld Clean Energy Hub</v>
          </cell>
        </row>
        <row r="20">
          <cell r="B20">
            <v>0</v>
          </cell>
          <cell r="L20" t="str">
            <v>QLD1 - Northern Qld</v>
          </cell>
        </row>
        <row r="21">
          <cell r="B21">
            <v>0</v>
          </cell>
          <cell r="L21" t="str">
            <v>QLD1 - Wide Bay</v>
          </cell>
        </row>
        <row r="22">
          <cell r="B22">
            <v>0</v>
          </cell>
          <cell r="L22" t="str">
            <v>SA1 - Eastern Eyre Peninsula</v>
          </cell>
        </row>
        <row r="23">
          <cell r="B23">
            <v>0</v>
          </cell>
          <cell r="L23" t="str">
            <v>SA1 - Leigh Creek</v>
          </cell>
        </row>
        <row r="24">
          <cell r="B24">
            <v>0</v>
          </cell>
          <cell r="L24" t="str">
            <v>SA1 - Mid-North SA</v>
          </cell>
        </row>
        <row r="25">
          <cell r="B25">
            <v>0</v>
          </cell>
          <cell r="L25" t="str">
            <v>SA1 - Mid-North South Australia_MN</v>
          </cell>
        </row>
        <row r="26">
          <cell r="L26" t="str">
            <v>SA1 - Northern SA</v>
          </cell>
        </row>
        <row r="27">
          <cell r="L27" t="str">
            <v>SA1 - Riverland</v>
          </cell>
        </row>
        <row r="28">
          <cell r="B28">
            <v>2050</v>
          </cell>
          <cell r="L28" t="str">
            <v>SA1 - South East SA</v>
          </cell>
        </row>
        <row r="29">
          <cell r="B29">
            <v>5.8999999999999997E-2</v>
          </cell>
          <cell r="L29" t="str">
            <v>SA1 - Western Eyre Peninsula</v>
          </cell>
        </row>
        <row r="30">
          <cell r="B30">
            <v>1</v>
          </cell>
          <cell r="L30" t="str">
            <v>SA1 - Yorke Peninsula</v>
          </cell>
        </row>
        <row r="31">
          <cell r="B31" t="str">
            <v>NEM</v>
          </cell>
          <cell r="L31" t="str">
            <v>TAS1 - North East Tasmania</v>
          </cell>
        </row>
        <row r="32">
          <cell r="B32">
            <v>0.1</v>
          </cell>
          <cell r="L32" t="str">
            <v>TAS1 - North West Tasmania</v>
          </cell>
        </row>
        <row r="33">
          <cell r="B33">
            <v>43647</v>
          </cell>
          <cell r="L33" t="str">
            <v>TAS1 - Tasmania Midlands</v>
          </cell>
        </row>
        <row r="34">
          <cell r="B34">
            <v>87</v>
          </cell>
          <cell r="L34" t="str">
            <v>VIC1 - Central North Vic</v>
          </cell>
        </row>
        <row r="35">
          <cell r="L35" t="str">
            <v>VIC1 - Gippsland</v>
          </cell>
        </row>
        <row r="36">
          <cell r="B36">
            <v>100</v>
          </cell>
          <cell r="L36" t="str">
            <v>VIC1 - Murray River</v>
          </cell>
        </row>
        <row r="37">
          <cell r="L37" t="str">
            <v>VIC1 - Ovens Murray</v>
          </cell>
        </row>
        <row r="38">
          <cell r="L38" t="str">
            <v>VIC1 - South West Victoria</v>
          </cell>
        </row>
        <row r="39">
          <cell r="L39" t="str">
            <v>VIC1 - Western Victoria</v>
          </cell>
        </row>
        <row r="47">
          <cell r="B47" t="str">
            <v>Annual_Capacity</v>
          </cell>
        </row>
        <row r="48">
          <cell r="B48" t="str">
            <v>Annual_GenerationAG</v>
          </cell>
        </row>
        <row r="49">
          <cell r="B49" t="str">
            <v>Annual_GenerationSO</v>
          </cell>
        </row>
        <row r="50">
          <cell r="B50" t="str">
            <v>Duration_Link</v>
          </cell>
        </row>
        <row r="51">
          <cell r="B51" t="str">
            <v>TOD_Link</v>
          </cell>
        </row>
        <row r="52">
          <cell r="B52" t="str">
            <v>Annual_Link</v>
          </cell>
        </row>
        <row r="53">
          <cell r="B53" t="str">
            <v>Annual_Node details</v>
          </cell>
        </row>
        <row r="54">
          <cell r="B54" t="str">
            <v>TOD_NodePoolPrice</v>
          </cell>
        </row>
        <row r="55">
          <cell r="B55" t="str">
            <v>Annual_NPV_agg</v>
          </cell>
        </row>
        <row r="56">
          <cell r="B56" t="str">
            <v>EnergyConstraints</v>
          </cell>
        </row>
        <row r="57">
          <cell r="B57" t="str">
            <v>AnnualMax_Node demand</v>
          </cell>
        </row>
        <row r="58">
          <cell r="B58" t="str">
            <v>DemandSummary</v>
          </cell>
        </row>
        <row r="59">
          <cell r="B59" t="str">
            <v>Annual_Spill_Wind_Solar_Hydro</v>
          </cell>
        </row>
        <row r="60">
          <cell r="B60" t="str">
            <v>AssumedCapacity</v>
          </cell>
        </row>
        <row r="61">
          <cell r="B61" t="str">
            <v>CF</v>
          </cell>
        </row>
        <row r="62">
          <cell r="B62" t="str">
            <v>REZTransmissionLimits</v>
          </cell>
        </row>
        <row r="63">
          <cell r="B63" t="str">
            <v>BuildLimits</v>
          </cell>
        </row>
        <row r="64">
          <cell r="B64">
            <v>0</v>
          </cell>
        </row>
        <row r="65">
          <cell r="B65">
            <v>0</v>
          </cell>
        </row>
        <row r="66">
          <cell r="B66">
            <v>0</v>
          </cell>
        </row>
        <row r="67">
          <cell r="B67">
            <v>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7">
          <cell r="AL7">
            <v>0</v>
          </cell>
        </row>
      </sheetData>
      <sheetData sheetId="17">
        <row r="7">
          <cell r="AL7">
            <v>0</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row r="1">
          <cell r="AN1">
            <v>9.4436709627165102E-4</v>
          </cell>
        </row>
      </sheetData>
      <sheetData sheetId="99"/>
      <sheetData sheetId="100"/>
      <sheetData sheetId="101"/>
      <sheetData sheetId="102"/>
      <sheetData sheetId="10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Version notes"/>
      <sheetName val="Abbreviations and notes"/>
      <sheetName val="Main"/>
      <sheetName val="!!DELETE ME!! - Data checks"/>
      <sheetName val="!! DELETE ME!! - Workbook Check"/>
      <sheetName val="---Compare options---"/>
      <sheetName val="BaseCase_Generation"/>
      <sheetName val="BaseCase_Capacity"/>
      <sheetName val="BaseCase_VOM Cost"/>
      <sheetName val="BaseCase_FOM Cost"/>
      <sheetName val="BaseCase_Fuel Cost"/>
      <sheetName val="BaseCase_Build Cost"/>
      <sheetName val="BaseCase_REHAB Cost"/>
      <sheetName val="BaseCase_REZ Tx Cost"/>
      <sheetName val="BaseCase_USE+DSP Cost"/>
      <sheetName val="BaseCase_SyncCon Cost"/>
      <sheetName val="M31_34_Generation"/>
      <sheetName val="M31_34_Capacity"/>
      <sheetName val="M31_34_VOM Cost"/>
      <sheetName val="M31_34_FOM Cost"/>
      <sheetName val="M31_34_Fuel Cost"/>
      <sheetName val="M31_34_Build Cost"/>
      <sheetName val="M31_34_REHAB Cost"/>
      <sheetName val="M31_34_REZ Tx Cost"/>
      <sheetName val="M31_34_USE+DSP Cost"/>
      <sheetName val="M31_34_SyncCon Cost"/>
      <sheetName val="1_NPVall"/>
      <sheetName val="1_GenSO"/>
      <sheetName val="1_Cap"/>
      <sheetName val="1_NSCap"/>
      <sheetName val="1_DemandSum"/>
      <sheetName val="2_NPVall"/>
      <sheetName val="2_GenSO"/>
      <sheetName val="2_Cap"/>
      <sheetName val="2_NSCap"/>
      <sheetName val="2_DemandSum"/>
      <sheetName val="ESS_Charge_GWh"/>
      <sheetName val="ESS_Discharge_GWh"/>
      <sheetName val="NPVall_Slow"/>
      <sheetName val="GenSO_Slow"/>
      <sheetName val="Cap_Slow"/>
      <sheetName val="NSCap_Slow"/>
      <sheetName val="DemandSum_Slow"/>
      <sheetName val="NPVall_Slow FY27-30"/>
      <sheetName val="GenSO_Slow FY27-30"/>
      <sheetName val="Cap_Slow FY27-30"/>
      <sheetName val="NSCap_Slow FY27-30"/>
      <sheetName val="DemandSum_Slow FY27-30"/>
      <sheetName val="NPVall_Slow FY31-34"/>
      <sheetName val="GenSO_Slow FY31-34"/>
      <sheetName val="Cap_Slow FY31-34"/>
      <sheetName val="NSCap_Slow FY31-34"/>
      <sheetName val="DemandSum_Slow FY31-34"/>
      <sheetName val="NPVall_Central"/>
      <sheetName val="GenSO_Central"/>
      <sheetName val="Cap_Central"/>
      <sheetName val="NSCap_Central"/>
      <sheetName val="DemandSum_Central"/>
      <sheetName val="NPVall_Central FY27-30"/>
      <sheetName val="GenSO_Central FY27-30"/>
      <sheetName val="Cap_Central FY27-30"/>
      <sheetName val="NSCap_Central FY27-30"/>
      <sheetName val="DemandSum_Central FY27-30"/>
      <sheetName val="NPVall_Central FY31-34"/>
      <sheetName val="GenSO_Central FY31-34"/>
      <sheetName val="Cap_Central FY31-34"/>
      <sheetName val="NSCap_Central FY31-34"/>
      <sheetName val="DemandSum_Central FY31-34"/>
      <sheetName val="NPVall_Fast"/>
      <sheetName val="GenSO_Fast"/>
      <sheetName val="Cap_Fast"/>
      <sheetName val="NSCap_Fast"/>
      <sheetName val="DemandSum_Fast"/>
      <sheetName val="NPVall_Fast FY27-30"/>
      <sheetName val="GenSO_Fast FY27-30"/>
      <sheetName val="Cap_Fast FY27-30"/>
      <sheetName val="NSCap_Fast FY27-30"/>
      <sheetName val="DemandSum_Fast FY27-30"/>
      <sheetName val="NPVall_Fast FY31-34"/>
      <sheetName val="GenSO_Fast FY31-34"/>
      <sheetName val="Cap_Fast FY31-34"/>
      <sheetName val="NSCap_Fast FY31-34"/>
      <sheetName val="DemandSum_Fast FY31-34"/>
      <sheetName val="NPVall_High DER"/>
      <sheetName val="GenSO_High DER"/>
      <sheetName val="Cap_High DER"/>
      <sheetName val="NSCap_High DER"/>
      <sheetName val="DemandSum_High DER"/>
      <sheetName val="NPVall_High DER FY27-30"/>
      <sheetName val="GenSO_High DER FY27-30"/>
      <sheetName val="Cap_High DER FY27-30"/>
      <sheetName val="NSCap_High DER FY27-30"/>
      <sheetName val="DemandSum_High DER FY27-30"/>
      <sheetName val="NPVall_High DER FY31-34"/>
      <sheetName val="GenSO_High DER FY31-34"/>
      <sheetName val="Cap_High DER FY31-34"/>
      <sheetName val="NSCap_High DER FY31-34"/>
      <sheetName val="DemandSum_High DER FY31-34"/>
      <sheetName val="NPVall_Step"/>
      <sheetName val="GenSO_Step"/>
      <sheetName val="Cap_Step"/>
      <sheetName val="NSCap_Step"/>
      <sheetName val="DemandSum_Step"/>
      <sheetName val="NPVall_Step FY27-30"/>
      <sheetName val="GenSO_Step FY27-30"/>
      <sheetName val="Cap_Step FY27-30"/>
      <sheetName val="NSCap_Step FY27-30"/>
      <sheetName val="DemandSum_Step FY27-30"/>
      <sheetName val="NPVall_Step FY31-34"/>
      <sheetName val="GenSO_Step FY31-34"/>
      <sheetName val="Cap_Step FY31-34"/>
      <sheetName val="NSCap_Step FY31-34"/>
      <sheetName val="DemandSum_Step FY31-3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9">
          <cell r="C9">
            <v>19443.503163702309</v>
          </cell>
          <cell r="D9">
            <v>1.6188610579999995E-2</v>
          </cell>
          <cell r="E9">
            <v>1303.06253422848</v>
          </cell>
          <cell r="F9">
            <v>131.75840715466998</v>
          </cell>
          <cell r="G9">
            <v>480.33184858532996</v>
          </cell>
          <cell r="H9">
            <v>160.42665978168003</v>
          </cell>
          <cell r="I9">
            <v>1.6434329279999996E-2</v>
          </cell>
          <cell r="J9">
            <v>16854.367859732338</v>
          </cell>
          <cell r="K9">
            <v>1131.9067209852501</v>
          </cell>
          <cell r="L9">
            <v>0.93255257713999984</v>
          </cell>
          <cell r="M9">
            <v>77.311465243909993</v>
          </cell>
          <cell r="N9">
            <v>19086.576599640091</v>
          </cell>
          <cell r="O9">
            <v>16297.076294599099</v>
          </cell>
          <cell r="P9">
            <v>8215.6215566523297</v>
          </cell>
          <cell r="Q9">
            <v>1998.4054276709403</v>
          </cell>
          <cell r="R9">
            <v>15038.50459981042</v>
          </cell>
          <cell r="S9">
            <v>25784.245970678348</v>
          </cell>
          <cell r="T9">
            <v>10.72097737226</v>
          </cell>
          <cell r="U9">
            <v>17547.35110233082</v>
          </cell>
          <cell r="V9">
            <v>1004.2765516034701</v>
          </cell>
          <cell r="W9">
            <v>9317.8541945206707</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6">
    <tabColor rgb="FFFFE600"/>
    <pageSetUpPr fitToPage="1"/>
  </sheetPr>
  <dimension ref="A1:O44"/>
  <sheetViews>
    <sheetView showGridLines="0" tabSelected="1" zoomScale="85" zoomScaleNormal="85" zoomScaleSheetLayoutView="70" workbookViewId="0"/>
  </sheetViews>
  <sheetFormatPr defaultColWidth="8.7109375" defaultRowHeight="12.75"/>
  <cols>
    <col min="1" max="14" width="8.7109375" style="1"/>
    <col min="15" max="15" width="18.85546875" style="1" customWidth="1"/>
    <col min="16" max="16" width="9.28515625" style="1" customWidth="1"/>
    <col min="17" max="16384" width="8.7109375" style="1"/>
  </cols>
  <sheetData>
    <row r="1" spans="1:1">
      <c r="A1" s="1" t="s">
        <v>0</v>
      </c>
    </row>
    <row r="43" spans="15:15">
      <c r="O43" s="1" t="s">
        <v>0</v>
      </c>
    </row>
    <row r="44" spans="15:15">
      <c r="O44" s="1" t="s">
        <v>0</v>
      </c>
    </row>
  </sheetData>
  <sheetProtection algorithmName="SHA-512" hashValue="GS17fJ/DMvKway4sHNTMBnKXX6fdtzGj/tVPBnUfh74rCnVCjX9MqSafXI368EmK6u2PN7vC2+AT19YFG0cNRg==" saltValue="IYNwCEf7k6Ek6IxH7rNBCA==" spinCount="100000" sheet="1" objects="1" scenarios="1"/>
  <pageMargins left="0.45" right="0.45" top="0.45" bottom="0.45" header="0.25" footer="0.25"/>
  <pageSetup paperSize="9" scale="96"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57E188"/>
  </sheetPr>
  <dimension ref="A1:AE87"/>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143</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30</v>
      </c>
      <c r="B2" s="38" t="s">
        <v>144</v>
      </c>
      <c r="C2" s="38"/>
      <c r="D2" s="38"/>
      <c r="E2" s="38"/>
      <c r="F2" s="38"/>
      <c r="G2" s="38"/>
      <c r="H2" s="38"/>
      <c r="I2" s="38"/>
      <c r="J2" s="38"/>
      <c r="K2" s="38"/>
      <c r="L2" s="38"/>
      <c r="M2" s="38"/>
      <c r="N2" s="38"/>
      <c r="O2" s="38"/>
      <c r="P2" s="38"/>
      <c r="Q2" s="38"/>
      <c r="R2" s="38"/>
      <c r="S2" s="38"/>
      <c r="T2" s="38"/>
      <c r="U2" s="38"/>
      <c r="V2" s="38"/>
    </row>
    <row r="3" spans="1:31">
      <c r="B3" s="38"/>
      <c r="C3" s="38"/>
      <c r="D3" s="38"/>
      <c r="E3" s="38"/>
      <c r="F3" s="38"/>
      <c r="G3" s="38"/>
      <c r="H3" s="38"/>
      <c r="I3" s="38"/>
      <c r="J3" s="38"/>
      <c r="K3" s="38"/>
      <c r="L3" s="38"/>
      <c r="M3" s="38"/>
      <c r="N3" s="38"/>
      <c r="O3" s="38"/>
      <c r="P3" s="38"/>
      <c r="Q3" s="38"/>
      <c r="R3" s="38"/>
      <c r="S3" s="38"/>
      <c r="T3" s="38"/>
      <c r="U3" s="38"/>
      <c r="V3" s="3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0</v>
      </c>
      <c r="D6" s="33">
        <v>0</v>
      </c>
      <c r="E6" s="33">
        <v>0</v>
      </c>
      <c r="F6" s="33">
        <v>-189402.25939683372</v>
      </c>
      <c r="G6" s="33">
        <v>-86613.022604879385</v>
      </c>
      <c r="H6" s="33">
        <v>-261976.33372646119</v>
      </c>
      <c r="I6" s="33">
        <v>-153450.9401148218</v>
      </c>
      <c r="J6" s="33">
        <v>-218622.25157125382</v>
      </c>
      <c r="K6" s="33">
        <v>-205799.91830034269</v>
      </c>
      <c r="L6" s="33">
        <v>-196373.96789208869</v>
      </c>
      <c r="M6" s="33">
        <v>192658.04248372349</v>
      </c>
      <c r="N6" s="33">
        <v>292220.46949668747</v>
      </c>
      <c r="O6" s="33">
        <v>-17695.05673541905</v>
      </c>
      <c r="P6" s="33">
        <v>-160591.10780685517</v>
      </c>
      <c r="Q6" s="33">
        <v>-56241.039973868516</v>
      </c>
      <c r="R6" s="33">
        <v>-45609.092373337699</v>
      </c>
      <c r="S6" s="33">
        <v>-16898.799301558414</v>
      </c>
      <c r="T6" s="33">
        <v>-16124.808487433793</v>
      </c>
      <c r="U6" s="33">
        <v>-15427.430947914372</v>
      </c>
      <c r="V6" s="33">
        <v>-15660.618691087413</v>
      </c>
      <c r="W6" s="33">
        <v>160588.4864507195</v>
      </c>
      <c r="X6" s="33">
        <v>-19347.174865576377</v>
      </c>
      <c r="Y6" s="33">
        <v>-21819.091198085087</v>
      </c>
      <c r="Z6" s="33">
        <v>-17613.237453243026</v>
      </c>
      <c r="AA6" s="33">
        <v>-11001.23397346184</v>
      </c>
      <c r="AB6" s="33">
        <v>-4957.9611669332999</v>
      </c>
      <c r="AC6" s="33">
        <v>-6185.5544502949579</v>
      </c>
      <c r="AD6" s="33">
        <v>-5885.7422350850338</v>
      </c>
      <c r="AE6" s="33">
        <v>-5616.1662526162045</v>
      </c>
    </row>
    <row r="7" spans="1:31">
      <c r="A7" s="29" t="s">
        <v>40</v>
      </c>
      <c r="B7" s="29" t="s">
        <v>71</v>
      </c>
      <c r="C7" s="33">
        <v>0</v>
      </c>
      <c r="D7" s="33">
        <v>0</v>
      </c>
      <c r="E7" s="33">
        <v>0</v>
      </c>
      <c r="F7" s="33">
        <v>-306942.58967812842</v>
      </c>
      <c r="G7" s="33">
        <v>-303330.66562142572</v>
      </c>
      <c r="H7" s="33">
        <v>-328670.34506667475</v>
      </c>
      <c r="I7" s="33">
        <v>-468377.87334978813</v>
      </c>
      <c r="J7" s="33">
        <v>-445675.88352538634</v>
      </c>
      <c r="K7" s="33">
        <v>-391742.13153166644</v>
      </c>
      <c r="L7" s="33">
        <v>-341813.92148993391</v>
      </c>
      <c r="M7" s="33">
        <v>-294242.53301773471</v>
      </c>
      <c r="N7" s="33">
        <v>-248781.54922155134</v>
      </c>
      <c r="O7" s="33">
        <v>-237386.97435353592</v>
      </c>
      <c r="P7" s="33">
        <v>-226514.28841510188</v>
      </c>
      <c r="Q7" s="33">
        <v>-216717.83239864631</v>
      </c>
      <c r="R7" s="33">
        <v>-206213.57543525749</v>
      </c>
      <c r="S7" s="33">
        <v>-196768.57341139502</v>
      </c>
      <c r="T7" s="33">
        <v>-187756.37403362853</v>
      </c>
      <c r="U7" s="33">
        <v>-179636.1487140721</v>
      </c>
      <c r="V7" s="33">
        <v>-170929.23131313038</v>
      </c>
      <c r="W7" s="33">
        <v>-163100.41149339659</v>
      </c>
      <c r="X7" s="33">
        <v>-155630.1635767773</v>
      </c>
      <c r="Y7" s="33">
        <v>-148899.35616069191</v>
      </c>
      <c r="Z7" s="33">
        <v>-141682.24312357788</v>
      </c>
      <c r="AA7" s="33">
        <v>-135192.99132327738</v>
      </c>
      <c r="AB7" s="33">
        <v>-129000.9458677995</v>
      </c>
      <c r="AC7" s="33">
        <v>-88405.289376052417</v>
      </c>
      <c r="AD7" s="33">
        <v>0</v>
      </c>
      <c r="AE7" s="33">
        <v>0</v>
      </c>
    </row>
    <row r="8" spans="1:31">
      <c r="A8" s="29" t="s">
        <v>40</v>
      </c>
      <c r="B8" s="29" t="s">
        <v>20</v>
      </c>
      <c r="C8" s="33">
        <v>1.9358027229365461E-4</v>
      </c>
      <c r="D8" s="33">
        <v>1.874524799297967E-4</v>
      </c>
      <c r="E8" s="33">
        <v>1.968382895084307E-4</v>
      </c>
      <c r="F8" s="33">
        <v>2.4462167407005692E-4</v>
      </c>
      <c r="G8" s="33">
        <v>2.3341762783651469E-4</v>
      </c>
      <c r="H8" s="33">
        <v>2.2272674403013909E-4</v>
      </c>
      <c r="I8" s="33">
        <v>2.232332458217463E-4</v>
      </c>
      <c r="J8" s="33">
        <v>2.2533650913713862E-4</v>
      </c>
      <c r="K8" s="33">
        <v>2.1857528442644099E-4</v>
      </c>
      <c r="L8" s="33">
        <v>2.184015727577189E-4</v>
      </c>
      <c r="M8" s="33">
        <v>2.2934447531804402E-4</v>
      </c>
      <c r="N8" s="33">
        <v>3.1790927904208854E-4</v>
      </c>
      <c r="O8" s="33">
        <v>3.0334854858351292E-4</v>
      </c>
      <c r="P8" s="33">
        <v>2.8945472181559457E-4</v>
      </c>
      <c r="Q8" s="33">
        <v>2.8652865077760561E-4</v>
      </c>
      <c r="R8" s="33">
        <v>2.7264068160668531E-4</v>
      </c>
      <c r="S8" s="33">
        <v>3.6178298693266266E-4</v>
      </c>
      <c r="T8" s="33">
        <v>3.4715365079093227E-4</v>
      </c>
      <c r="U8" s="33">
        <v>3.5044217659747261E-4</v>
      </c>
      <c r="V8" s="33">
        <v>3.3345633545534724E-4</v>
      </c>
      <c r="W8" s="33">
        <v>3.8759883270319482E-4</v>
      </c>
      <c r="X8" s="33">
        <v>3.7821193489751627E-4</v>
      </c>
      <c r="Y8" s="33">
        <v>4.3297604363096002E-4</v>
      </c>
      <c r="Z8" s="33">
        <v>4.1559600182507477E-4</v>
      </c>
      <c r="AA8" s="33">
        <v>3.9765950243821839E-4</v>
      </c>
      <c r="AB8" s="33">
        <v>3.8000818988550601E-4</v>
      </c>
      <c r="AC8" s="33">
        <v>3.6488026475325506E-4</v>
      </c>
      <c r="AD8" s="33">
        <v>3.6753475678787324E-4</v>
      </c>
      <c r="AE8" s="33">
        <v>4.5374840772346661E-4</v>
      </c>
    </row>
    <row r="9" spans="1:31">
      <c r="A9" s="29" t="s">
        <v>40</v>
      </c>
      <c r="B9" s="29" t="s">
        <v>32</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40</v>
      </c>
      <c r="B10" s="29" t="s">
        <v>66</v>
      </c>
      <c r="C10" s="33">
        <v>7.1318046607597675E-4</v>
      </c>
      <c r="D10" s="33">
        <v>7.0646165545523471E-4</v>
      </c>
      <c r="E10" s="33">
        <v>6.9596136448570034E-4</v>
      </c>
      <c r="F10" s="33">
        <v>6.6546184468234707E-4</v>
      </c>
      <c r="G10" s="33">
        <v>6.3498267597081283E-4</v>
      </c>
      <c r="H10" s="33">
        <v>6.0589949973092712E-4</v>
      </c>
      <c r="I10" s="33">
        <v>5.7969511394565193E-4</v>
      </c>
      <c r="J10" s="33">
        <v>5.6743215797440318E-4</v>
      </c>
      <c r="K10" s="33">
        <v>5.5440163826394489E-4</v>
      </c>
      <c r="L10" s="33">
        <v>5.6264011347977841E-4</v>
      </c>
      <c r="M10" s="33">
        <v>5.9411327937660741E-4</v>
      </c>
      <c r="N10" s="33">
        <v>1.0239657169313781E-3</v>
      </c>
      <c r="O10" s="33">
        <v>9.7706652340048892E-4</v>
      </c>
      <c r="P10" s="33">
        <v>9.3231538455295542E-4</v>
      </c>
      <c r="Q10" s="33">
        <v>159.31244512504816</v>
      </c>
      <c r="R10" s="33">
        <v>151.59061581968223</v>
      </c>
      <c r="S10" s="33">
        <v>8559.6606890947587</v>
      </c>
      <c r="T10" s="33">
        <v>8167.615160812773</v>
      </c>
      <c r="U10" s="33">
        <v>11781.058088308577</v>
      </c>
      <c r="V10" s="33">
        <v>11210.03326727509</v>
      </c>
      <c r="W10" s="33">
        <v>15482.98629498262</v>
      </c>
      <c r="X10" s="33">
        <v>15501.230392244546</v>
      </c>
      <c r="Y10" s="33">
        <v>21145.783175241591</v>
      </c>
      <c r="Z10" s="33">
        <v>24298.130233182499</v>
      </c>
      <c r="AA10" s="33">
        <v>23185.238766077618</v>
      </c>
      <c r="AB10" s="33">
        <v>29575.621176916149</v>
      </c>
      <c r="AC10" s="33">
        <v>28296.513033934785</v>
      </c>
      <c r="AD10" s="33">
        <v>28593.856645561966</v>
      </c>
      <c r="AE10" s="33">
        <v>30451.771105256728</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141898.23505485753</v>
      </c>
      <c r="D12" s="33">
        <v>140806.33118797236</v>
      </c>
      <c r="E12" s="33">
        <v>178705.21338461436</v>
      </c>
      <c r="F12" s="33">
        <v>280331.10250055121</v>
      </c>
      <c r="G12" s="33">
        <v>268436.37444102135</v>
      </c>
      <c r="H12" s="33">
        <v>270793.91063358384</v>
      </c>
      <c r="I12" s="33">
        <v>319588.93072499678</v>
      </c>
      <c r="J12" s="33">
        <v>343738.25629601622</v>
      </c>
      <c r="K12" s="33">
        <v>359642.77201313945</v>
      </c>
      <c r="L12" s="33">
        <v>343170.58586779755</v>
      </c>
      <c r="M12" s="33">
        <v>344548.16827021295</v>
      </c>
      <c r="N12" s="33">
        <v>389282.19047983474</v>
      </c>
      <c r="O12" s="33">
        <v>400881.5446381286</v>
      </c>
      <c r="P12" s="33">
        <v>382978.59053455311</v>
      </c>
      <c r="Q12" s="33">
        <v>371080.31105793512</v>
      </c>
      <c r="R12" s="33">
        <v>365697.55416013789</v>
      </c>
      <c r="S12" s="33">
        <v>384301.93989321415</v>
      </c>
      <c r="T12" s="33">
        <v>383658.89162850589</v>
      </c>
      <c r="U12" s="33">
        <v>370996.73246852681</v>
      </c>
      <c r="V12" s="33">
        <v>358258.20931156114</v>
      </c>
      <c r="W12" s="33">
        <v>365411.36121527385</v>
      </c>
      <c r="X12" s="33">
        <v>367200.54495179583</v>
      </c>
      <c r="Y12" s="33">
        <v>357301.59447626793</v>
      </c>
      <c r="Z12" s="33">
        <v>344139.10870292044</v>
      </c>
      <c r="AA12" s="33">
        <v>348633.17629802739</v>
      </c>
      <c r="AB12" s="33">
        <v>367898.3358867293</v>
      </c>
      <c r="AC12" s="33">
        <v>357697.11533136532</v>
      </c>
      <c r="AD12" s="33">
        <v>345087.26232940832</v>
      </c>
      <c r="AE12" s="33">
        <v>343730.18949763157</v>
      </c>
    </row>
    <row r="13" spans="1:31">
      <c r="A13" s="29" t="s">
        <v>40</v>
      </c>
      <c r="B13" s="29" t="s">
        <v>68</v>
      </c>
      <c r="C13" s="33">
        <v>1.1327023665445067E-3</v>
      </c>
      <c r="D13" s="33">
        <v>1.9216329661138161E-3</v>
      </c>
      <c r="E13" s="33">
        <v>2.0974036109804297E-3</v>
      </c>
      <c r="F13" s="33">
        <v>5.7219932923419144E-3</v>
      </c>
      <c r="G13" s="33">
        <v>5371.6781291956131</v>
      </c>
      <c r="H13" s="33">
        <v>5125.6483478969203</v>
      </c>
      <c r="I13" s="33">
        <v>9698.6688771312311</v>
      </c>
      <c r="J13" s="33">
        <v>12859.319625913371</v>
      </c>
      <c r="K13" s="33">
        <v>51362.488596139447</v>
      </c>
      <c r="L13" s="33">
        <v>52905.715818329532</v>
      </c>
      <c r="M13" s="33">
        <v>54742.384555302546</v>
      </c>
      <c r="N13" s="33">
        <v>80982.229002756241</v>
      </c>
      <c r="O13" s="33">
        <v>89523.519760557218</v>
      </c>
      <c r="P13" s="33">
        <v>86585.971306657506</v>
      </c>
      <c r="Q13" s="33">
        <v>82841.237745386694</v>
      </c>
      <c r="R13" s="33">
        <v>78825.944519121636</v>
      </c>
      <c r="S13" s="33">
        <v>118179.11275448896</v>
      </c>
      <c r="T13" s="33">
        <v>117054.29115791083</v>
      </c>
      <c r="U13" s="33">
        <v>122272.04149539369</v>
      </c>
      <c r="V13" s="33">
        <v>132369.74785289913</v>
      </c>
      <c r="W13" s="33">
        <v>155632.2922718144</v>
      </c>
      <c r="X13" s="33">
        <v>189506.82003132469</v>
      </c>
      <c r="Y13" s="33">
        <v>192439.43343872379</v>
      </c>
      <c r="Z13" s="33">
        <v>183111.94415758818</v>
      </c>
      <c r="AA13" s="33">
        <v>176638.83052453402</v>
      </c>
      <c r="AB13" s="33">
        <v>195088.94439758628</v>
      </c>
      <c r="AC13" s="33">
        <v>186651.59470076501</v>
      </c>
      <c r="AD13" s="33">
        <v>177604.64046136645</v>
      </c>
      <c r="AE13" s="33">
        <v>173123.39622711579</v>
      </c>
    </row>
    <row r="14" spans="1:31">
      <c r="A14" s="29" t="s">
        <v>40</v>
      </c>
      <c r="B14" s="29" t="s">
        <v>36</v>
      </c>
      <c r="C14" s="33">
        <v>8.7717389264458398E-4</v>
      </c>
      <c r="D14" s="33">
        <v>1.260719642924115E-3</v>
      </c>
      <c r="E14" s="33">
        <v>1.2061951154984779E-3</v>
      </c>
      <c r="F14" s="33">
        <v>1.6388788801627631E-3</v>
      </c>
      <c r="G14" s="33">
        <v>2.2472905411231809E-3</v>
      </c>
      <c r="H14" s="33">
        <v>2.2781873096788872E-3</v>
      </c>
      <c r="I14" s="33">
        <v>3.1450554814519962E-3</v>
      </c>
      <c r="J14" s="33">
        <v>5.9465432819324872E-3</v>
      </c>
      <c r="K14" s="33">
        <v>1.1143285597260241E-2</v>
      </c>
      <c r="L14" s="33">
        <v>1.1214044510332371E-2</v>
      </c>
      <c r="M14" s="33">
        <v>1.1032024651372329E-2</v>
      </c>
      <c r="N14" s="33">
        <v>2783.5615557084598</v>
      </c>
      <c r="O14" s="33">
        <v>6067.9121161669509</v>
      </c>
      <c r="P14" s="33">
        <v>5789.9924749534111</v>
      </c>
      <c r="Q14" s="33">
        <v>8630.7692676718434</v>
      </c>
      <c r="R14" s="33">
        <v>8212.4381367794322</v>
      </c>
      <c r="S14" s="33">
        <v>12417.76502153094</v>
      </c>
      <c r="T14" s="33">
        <v>11849.012420407593</v>
      </c>
      <c r="U14" s="33">
        <v>15527.18228408086</v>
      </c>
      <c r="V14" s="33">
        <v>14774.583797725829</v>
      </c>
      <c r="W14" s="33">
        <v>26244.586835961065</v>
      </c>
      <c r="X14" s="33">
        <v>27660.021246428685</v>
      </c>
      <c r="Y14" s="33">
        <v>26463.760409143833</v>
      </c>
      <c r="Z14" s="33">
        <v>35578.247299413517</v>
      </c>
      <c r="AA14" s="33">
        <v>33948.709314954947</v>
      </c>
      <c r="AB14" s="33">
        <v>40178.961241964738</v>
      </c>
      <c r="AC14" s="33">
        <v>38441.272098514877</v>
      </c>
      <c r="AD14" s="33">
        <v>41153.560307017622</v>
      </c>
      <c r="AE14" s="33">
        <v>39842.116522748649</v>
      </c>
    </row>
    <row r="15" spans="1:31">
      <c r="A15" s="29" t="s">
        <v>40</v>
      </c>
      <c r="B15" s="29" t="s">
        <v>73</v>
      </c>
      <c r="C15" s="33">
        <v>0</v>
      </c>
      <c r="D15" s="33">
        <v>0</v>
      </c>
      <c r="E15" s="33">
        <v>1.7711179404579678E-3</v>
      </c>
      <c r="F15" s="33">
        <v>2.1957082521574887E-3</v>
      </c>
      <c r="G15" s="33">
        <v>2.1444441781982748E-3</v>
      </c>
      <c r="H15" s="33">
        <v>2.5529115781737512E-3</v>
      </c>
      <c r="I15" s="33">
        <v>2.724440768622164E-3</v>
      </c>
      <c r="J15" s="33">
        <v>3.6453646756596588E-3</v>
      </c>
      <c r="K15" s="33">
        <v>22893.994266377904</v>
      </c>
      <c r="L15" s="33">
        <v>21845.414989097255</v>
      </c>
      <c r="M15" s="33">
        <v>20900.628754895661</v>
      </c>
      <c r="N15" s="33">
        <v>34053.107655272812</v>
      </c>
      <c r="O15" s="33">
        <v>34933.079521058222</v>
      </c>
      <c r="P15" s="33">
        <v>33333.091132777372</v>
      </c>
      <c r="Q15" s="33">
        <v>34677.929933137668</v>
      </c>
      <c r="R15" s="33">
        <v>32997.099723925705</v>
      </c>
      <c r="S15" s="33">
        <v>38098.845397855919</v>
      </c>
      <c r="T15" s="33">
        <v>36353.860097984725</v>
      </c>
      <c r="U15" s="33">
        <v>34781.602550793294</v>
      </c>
      <c r="V15" s="33">
        <v>33095.74732259992</v>
      </c>
      <c r="W15" s="33">
        <v>40414.398313024642</v>
      </c>
      <c r="X15" s="33">
        <v>46510.697929221373</v>
      </c>
      <c r="Y15" s="33">
        <v>44499.169203408768</v>
      </c>
      <c r="Z15" s="33">
        <v>42342.306317804301</v>
      </c>
      <c r="AA15" s="33">
        <v>40402.964051210212</v>
      </c>
      <c r="AB15" s="33">
        <v>38552.446993253281</v>
      </c>
      <c r="AC15" s="33">
        <v>36885.102502778478</v>
      </c>
      <c r="AD15" s="33">
        <v>35953.146879047832</v>
      </c>
      <c r="AE15" s="33">
        <v>34306.437862104642</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141898.23709432065</v>
      </c>
      <c r="D17" s="35">
        <v>140806.33400351947</v>
      </c>
      <c r="E17" s="35">
        <v>178705.21637481762</v>
      </c>
      <c r="F17" s="35">
        <v>-216013.73994233418</v>
      </c>
      <c r="G17" s="35">
        <v>-116135.63478768789</v>
      </c>
      <c r="H17" s="35">
        <v>-314727.11898302892</v>
      </c>
      <c r="I17" s="35">
        <v>-292541.21305955353</v>
      </c>
      <c r="J17" s="35">
        <v>-307700.55838194181</v>
      </c>
      <c r="K17" s="35">
        <v>-186536.78844975334</v>
      </c>
      <c r="L17" s="35">
        <v>-142111.58691485389</v>
      </c>
      <c r="M17" s="35">
        <v>297706.06311496202</v>
      </c>
      <c r="N17" s="35">
        <v>513703.34109960211</v>
      </c>
      <c r="O17" s="35">
        <v>235323.03459014592</v>
      </c>
      <c r="P17" s="35">
        <v>82459.166841023631</v>
      </c>
      <c r="Q17" s="35">
        <v>181121.98916246076</v>
      </c>
      <c r="R17" s="35">
        <v>192852.4217591247</v>
      </c>
      <c r="S17" s="35">
        <v>297373.34098562744</v>
      </c>
      <c r="T17" s="35">
        <v>304999.61577332084</v>
      </c>
      <c r="U17" s="35">
        <v>309986.25274068478</v>
      </c>
      <c r="V17" s="35">
        <v>315248.14076097391</v>
      </c>
      <c r="W17" s="35">
        <v>534014.71512699267</v>
      </c>
      <c r="X17" s="35">
        <v>397231.25731122331</v>
      </c>
      <c r="Y17" s="35">
        <v>400168.36416443239</v>
      </c>
      <c r="Z17" s="35">
        <v>392253.70293246623</v>
      </c>
      <c r="AA17" s="35">
        <v>402263.02068955929</v>
      </c>
      <c r="AB17" s="35">
        <v>458603.99480650714</v>
      </c>
      <c r="AC17" s="35">
        <v>478054.37960459804</v>
      </c>
      <c r="AD17" s="35">
        <v>545400.0175687864</v>
      </c>
      <c r="AE17" s="35">
        <v>541689.19103113632</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0</v>
      </c>
      <c r="D20" s="33">
        <v>0</v>
      </c>
      <c r="E20" s="33">
        <v>0</v>
      </c>
      <c r="F20" s="33">
        <v>-39259.474185141087</v>
      </c>
      <c r="G20" s="33">
        <v>56652.947899500476</v>
      </c>
      <c r="H20" s="33">
        <v>-117740.7679699038</v>
      </c>
      <c r="I20" s="33">
        <v>-112648.62891399098</v>
      </c>
      <c r="J20" s="33">
        <v>-107188.57917286317</v>
      </c>
      <c r="K20" s="33">
        <v>-93125.393464396097</v>
      </c>
      <c r="L20" s="33">
        <v>-88860.10823217631</v>
      </c>
      <c r="M20" s="33">
        <v>-87914.516807562628</v>
      </c>
      <c r="N20" s="33">
        <v>229238.33243749541</v>
      </c>
      <c r="O20" s="33">
        <v>-59776.141629849255</v>
      </c>
      <c r="P20" s="33">
        <v>-57038.303059208891</v>
      </c>
      <c r="Q20" s="33">
        <v>-6.0763749391610795E-4</v>
      </c>
      <c r="R20" s="33">
        <v>-5.7818546264558704E-4</v>
      </c>
      <c r="S20" s="33">
        <v>-5.51703685510876E-4</v>
      </c>
      <c r="T20" s="33">
        <v>-5.26434814209189E-4</v>
      </c>
      <c r="U20" s="33">
        <v>-5.0366717540363906E-4</v>
      </c>
      <c r="V20" s="33">
        <v>-4.7925455842649897E-4</v>
      </c>
      <c r="W20" s="33">
        <v>-12664.149267763867</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4.2073838387464299E-5</v>
      </c>
      <c r="D22" s="33">
        <v>4.1715927433274204E-5</v>
      </c>
      <c r="E22" s="33">
        <v>4.3052108405391902E-5</v>
      </c>
      <c r="F22" s="33">
        <v>5.1983072350295602E-5</v>
      </c>
      <c r="G22" s="33">
        <v>4.96021682534351E-5</v>
      </c>
      <c r="H22" s="33">
        <v>4.7330313200083303E-5</v>
      </c>
      <c r="I22" s="33">
        <v>4.8532273474674501E-5</v>
      </c>
      <c r="J22" s="33">
        <v>4.7570429618521897E-5</v>
      </c>
      <c r="K22" s="33">
        <v>4.5391631297312101E-5</v>
      </c>
      <c r="L22" s="33">
        <v>4.43648750885821E-5</v>
      </c>
      <c r="M22" s="33">
        <v>4.5554154933467E-5</v>
      </c>
      <c r="N22" s="33">
        <v>7.9131994730645197E-5</v>
      </c>
      <c r="O22" s="33">
        <v>7.5507628529714597E-5</v>
      </c>
      <c r="P22" s="33">
        <v>7.2049263835547106E-5</v>
      </c>
      <c r="Q22" s="33">
        <v>7.1788792709981706E-5</v>
      </c>
      <c r="R22" s="33">
        <v>6.830920860113921E-5</v>
      </c>
      <c r="S22" s="33">
        <v>1.04414696077384E-4</v>
      </c>
      <c r="T22" s="33">
        <v>9.9632343545624509E-5</v>
      </c>
      <c r="U22" s="33">
        <v>9.5323370905574397E-5</v>
      </c>
      <c r="V22" s="33">
        <v>9.0703071913442E-5</v>
      </c>
      <c r="W22" s="33">
        <v>1.02092725899041E-4</v>
      </c>
      <c r="X22" s="33">
        <v>9.741672314732409E-5</v>
      </c>
      <c r="Y22" s="33">
        <v>1.09839761540123E-4</v>
      </c>
      <c r="Z22" s="33">
        <v>1.0451585686995999E-4</v>
      </c>
      <c r="AA22" s="33">
        <v>9.9728871019418E-5</v>
      </c>
      <c r="AB22" s="33">
        <v>9.5161136431024497E-5</v>
      </c>
      <c r="AC22" s="33">
        <v>9.104553783437409E-5</v>
      </c>
      <c r="AD22" s="33">
        <v>8.663258429844629E-5</v>
      </c>
      <c r="AE22" s="33">
        <v>8.2664679641179293E-5</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1.473954306566304E-4</v>
      </c>
      <c r="D24" s="33">
        <v>1.479235653058692E-4</v>
      </c>
      <c r="E24" s="33">
        <v>1.501147203201444E-4</v>
      </c>
      <c r="F24" s="33">
        <v>1.45109758301593E-4</v>
      </c>
      <c r="G24" s="33">
        <v>1.3846350977463881E-4</v>
      </c>
      <c r="H24" s="33">
        <v>1.3212166957968829E-4</v>
      </c>
      <c r="I24" s="33">
        <v>1.2640757474746231E-4</v>
      </c>
      <c r="J24" s="33">
        <v>1.202806324807842E-4</v>
      </c>
      <c r="K24" s="33">
        <v>1.147715958329177E-4</v>
      </c>
      <c r="L24" s="33">
        <v>1.1388953579227409E-4</v>
      </c>
      <c r="M24" s="33">
        <v>1.160750208936436E-4</v>
      </c>
      <c r="N24" s="33">
        <v>2.4094776801204091E-4</v>
      </c>
      <c r="O24" s="33">
        <v>2.299119922863677E-4</v>
      </c>
      <c r="P24" s="33">
        <v>2.1938167194163649E-4</v>
      </c>
      <c r="Q24" s="33">
        <v>7.7551468579232705E-4</v>
      </c>
      <c r="R24" s="33">
        <v>7.3792569070003683E-4</v>
      </c>
      <c r="S24" s="33">
        <v>5094.3037460377964</v>
      </c>
      <c r="T24" s="33">
        <v>4860.9768549710334</v>
      </c>
      <c r="U24" s="33">
        <v>4650.7457640763769</v>
      </c>
      <c r="V24" s="33">
        <v>4425.3253266506899</v>
      </c>
      <c r="W24" s="33">
        <v>4222.638681915565</v>
      </c>
      <c r="X24" s="33">
        <v>4029.2353819030845</v>
      </c>
      <c r="Y24" s="33">
        <v>6696.2140127857101</v>
      </c>
      <c r="Z24" s="33">
        <v>8357.2832094496571</v>
      </c>
      <c r="AA24" s="33">
        <v>7974.5068760710301</v>
      </c>
      <c r="AB24" s="33">
        <v>7609.2622832978986</v>
      </c>
      <c r="AC24" s="33">
        <v>7280.1713292676768</v>
      </c>
      <c r="AD24" s="33">
        <v>6927.3033197375889</v>
      </c>
      <c r="AE24" s="33">
        <v>6610.0223686241488</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35486.534318215963</v>
      </c>
      <c r="D26" s="33">
        <v>39268.448814978903</v>
      </c>
      <c r="E26" s="33">
        <v>77465.295235295533</v>
      </c>
      <c r="F26" s="33">
        <v>114791.16021266433</v>
      </c>
      <c r="G26" s="33">
        <v>109533.55008565608</v>
      </c>
      <c r="H26" s="33">
        <v>112017.36095301762</v>
      </c>
      <c r="I26" s="33">
        <v>126005.78099003249</v>
      </c>
      <c r="J26" s="33">
        <v>122986.26929135238</v>
      </c>
      <c r="K26" s="33">
        <v>149001.56309127816</v>
      </c>
      <c r="L26" s="33">
        <v>142177.06396520263</v>
      </c>
      <c r="M26" s="33">
        <v>136028.08633079851</v>
      </c>
      <c r="N26" s="33">
        <v>171844.16364533684</v>
      </c>
      <c r="O26" s="33">
        <v>163973.4385275972</v>
      </c>
      <c r="P26" s="33">
        <v>156463.20463961421</v>
      </c>
      <c r="Q26" s="33">
        <v>149696.37017041622</v>
      </c>
      <c r="R26" s="33">
        <v>148272.90902741006</v>
      </c>
      <c r="S26" s="33">
        <v>141481.78369007923</v>
      </c>
      <c r="T26" s="33">
        <v>149889.13787737431</v>
      </c>
      <c r="U26" s="33">
        <v>143406.62254982351</v>
      </c>
      <c r="V26" s="33">
        <v>136455.74107698363</v>
      </c>
      <c r="W26" s="33">
        <v>138551.58251827341</v>
      </c>
      <c r="X26" s="33">
        <v>137814.63163330581</v>
      </c>
      <c r="Y26" s="33">
        <v>131854.32340433629</v>
      </c>
      <c r="Z26" s="33">
        <v>125463.37864907805</v>
      </c>
      <c r="AA26" s="33">
        <v>135415.97976173949</v>
      </c>
      <c r="AB26" s="33">
        <v>146214.19296537607</v>
      </c>
      <c r="AC26" s="33">
        <v>145600.53034371408</v>
      </c>
      <c r="AD26" s="33">
        <v>138543.3105141143</v>
      </c>
      <c r="AE26" s="33">
        <v>132197.81606095206</v>
      </c>
    </row>
    <row r="27" spans="1:31">
      <c r="A27" s="29" t="s">
        <v>130</v>
      </c>
      <c r="B27" s="29" t="s">
        <v>68</v>
      </c>
      <c r="C27" s="33">
        <v>2.6916921557618465E-4</v>
      </c>
      <c r="D27" s="33">
        <v>4.5583263412731097E-4</v>
      </c>
      <c r="E27" s="33">
        <v>4.8303991094720227E-4</v>
      </c>
      <c r="F27" s="33">
        <v>1.3901709587156646E-3</v>
      </c>
      <c r="G27" s="33">
        <v>5371.6706598208684</v>
      </c>
      <c r="H27" s="33">
        <v>5125.6410393248943</v>
      </c>
      <c r="I27" s="33">
        <v>4903.963851552714</v>
      </c>
      <c r="J27" s="33">
        <v>8297.0123097576779</v>
      </c>
      <c r="K27" s="33">
        <v>47009.141740514526</v>
      </c>
      <c r="L27" s="33">
        <v>44856.051261258719</v>
      </c>
      <c r="M27" s="33">
        <v>42916.083869676295</v>
      </c>
      <c r="N27" s="33">
        <v>52366.450178677573</v>
      </c>
      <c r="O27" s="33">
        <v>57990.806792579679</v>
      </c>
      <c r="P27" s="33">
        <v>55334.739297360182</v>
      </c>
      <c r="Q27" s="33">
        <v>52941.581928231783</v>
      </c>
      <c r="R27" s="33">
        <v>50375.517223415496</v>
      </c>
      <c r="S27" s="33">
        <v>71383.995455510143</v>
      </c>
      <c r="T27" s="33">
        <v>72402.46153753376</v>
      </c>
      <c r="U27" s="33">
        <v>77050.051603728658</v>
      </c>
      <c r="V27" s="33">
        <v>83191.860822009286</v>
      </c>
      <c r="W27" s="33">
        <v>90513.957443156425</v>
      </c>
      <c r="X27" s="33">
        <v>107767.80322328034</v>
      </c>
      <c r="Y27" s="33">
        <v>107445.16236380025</v>
      </c>
      <c r="Z27" s="33">
        <v>102237.32329282651</v>
      </c>
      <c r="AA27" s="33">
        <v>97554.697759659859</v>
      </c>
      <c r="AB27" s="33">
        <v>103040.23599975713</v>
      </c>
      <c r="AC27" s="33">
        <v>98583.876329293736</v>
      </c>
      <c r="AD27" s="33">
        <v>93805.541487401351</v>
      </c>
      <c r="AE27" s="33">
        <v>89509.104691469169</v>
      </c>
    </row>
    <row r="28" spans="1:31">
      <c r="A28" s="29" t="s">
        <v>130</v>
      </c>
      <c r="B28" s="29" t="s">
        <v>36</v>
      </c>
      <c r="C28" s="33">
        <v>3.03935060746376E-4</v>
      </c>
      <c r="D28" s="33">
        <v>4.33256413579748E-4</v>
      </c>
      <c r="E28" s="33">
        <v>4.1451862255924E-4</v>
      </c>
      <c r="F28" s="33">
        <v>6.0650689096534505E-4</v>
      </c>
      <c r="G28" s="33">
        <v>6.7410802816774296E-4</v>
      </c>
      <c r="H28" s="33">
        <v>6.9139901833791711E-4</v>
      </c>
      <c r="I28" s="33">
        <v>9.848086147514121E-4</v>
      </c>
      <c r="J28" s="33">
        <v>1.106091663873281E-3</v>
      </c>
      <c r="K28" s="33">
        <v>6.1785330106210916E-3</v>
      </c>
      <c r="L28" s="33">
        <v>5.9726323540879624E-3</v>
      </c>
      <c r="M28" s="33">
        <v>5.7927051451678617E-3</v>
      </c>
      <c r="N28" s="33">
        <v>9.3682428219988602E-3</v>
      </c>
      <c r="O28" s="33">
        <v>8.9391629945316294E-3</v>
      </c>
      <c r="P28" s="33">
        <v>8.5297356784090998E-3</v>
      </c>
      <c r="Q28" s="33">
        <v>1.131672456041787E-2</v>
      </c>
      <c r="R28" s="33">
        <v>1.0768205864698089E-2</v>
      </c>
      <c r="S28" s="33">
        <v>1.035308807887376E-2</v>
      </c>
      <c r="T28" s="33">
        <v>9.8789008346869892E-3</v>
      </c>
      <c r="U28" s="33">
        <v>4190.6339771327994</v>
      </c>
      <c r="V28" s="33">
        <v>3987.5150383352852</v>
      </c>
      <c r="W28" s="33">
        <v>14386.881012346299</v>
      </c>
      <c r="X28" s="33">
        <v>13727.939892805462</v>
      </c>
      <c r="Y28" s="33">
        <v>13134.223883553319</v>
      </c>
      <c r="Z28" s="33">
        <v>21303.763359553512</v>
      </c>
      <c r="AA28" s="33">
        <v>20328.018464763409</v>
      </c>
      <c r="AB28" s="33">
        <v>19396.964177385831</v>
      </c>
      <c r="AC28" s="33">
        <v>18558.070049575679</v>
      </c>
      <c r="AD28" s="33">
        <v>17658.565222633399</v>
      </c>
      <c r="AE28" s="33">
        <v>16849.775972732557</v>
      </c>
    </row>
    <row r="29" spans="1:31">
      <c r="A29" s="29" t="s">
        <v>130</v>
      </c>
      <c r="B29" s="29" t="s">
        <v>73</v>
      </c>
      <c r="C29" s="33">
        <v>0</v>
      </c>
      <c r="D29" s="33">
        <v>0</v>
      </c>
      <c r="E29" s="33">
        <v>5.0436097257595502E-4</v>
      </c>
      <c r="F29" s="33">
        <v>6.1056519631554399E-4</v>
      </c>
      <c r="G29" s="33">
        <v>5.8260037793174001E-4</v>
      </c>
      <c r="H29" s="33">
        <v>5.5591639093491806E-4</v>
      </c>
      <c r="I29" s="33">
        <v>7.0171686014225811E-4</v>
      </c>
      <c r="J29" s="33">
        <v>6.7526425634475192E-4</v>
      </c>
      <c r="K29" s="33">
        <v>22893.99126445748</v>
      </c>
      <c r="L29" s="33">
        <v>21845.411549548349</v>
      </c>
      <c r="M29" s="33">
        <v>20900.625182808883</v>
      </c>
      <c r="N29" s="33">
        <v>19887.578046014783</v>
      </c>
      <c r="O29" s="33">
        <v>18976.696601237669</v>
      </c>
      <c r="P29" s="33">
        <v>18107.534917636123</v>
      </c>
      <c r="Q29" s="33">
        <v>17324.407318247322</v>
      </c>
      <c r="R29" s="33">
        <v>16484.69780198314</v>
      </c>
      <c r="S29" s="33">
        <v>15729.673476142814</v>
      </c>
      <c r="T29" s="33">
        <v>15009.230410191336</v>
      </c>
      <c r="U29" s="33">
        <v>14360.100952265284</v>
      </c>
      <c r="V29" s="33">
        <v>13664.070594480407</v>
      </c>
      <c r="W29" s="33">
        <v>16949.707033686671</v>
      </c>
      <c r="X29" s="33">
        <v>16173.384567689534</v>
      </c>
      <c r="Y29" s="33">
        <v>15473.906174237274</v>
      </c>
      <c r="Z29" s="33">
        <v>14723.889967068068</v>
      </c>
      <c r="AA29" s="33">
        <v>14049.513321761578</v>
      </c>
      <c r="AB29" s="33">
        <v>13406.024156648977</v>
      </c>
      <c r="AC29" s="33">
        <v>12826.230595169684</v>
      </c>
      <c r="AD29" s="33">
        <v>12204.546534600493</v>
      </c>
      <c r="AE29" s="33">
        <v>11645.559665783963</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35486.534776854445</v>
      </c>
      <c r="D31" s="35">
        <v>39268.449460451026</v>
      </c>
      <c r="E31" s="35">
        <v>77465.295911502268</v>
      </c>
      <c r="F31" s="35">
        <v>75531.687614787035</v>
      </c>
      <c r="G31" s="35">
        <v>171558.16883304311</v>
      </c>
      <c r="H31" s="35">
        <v>-597.76579810930798</v>
      </c>
      <c r="I31" s="35">
        <v>18261.116102534066</v>
      </c>
      <c r="J31" s="35">
        <v>24094.702596097944</v>
      </c>
      <c r="K31" s="35">
        <v>102885.31152755982</v>
      </c>
      <c r="L31" s="35">
        <v>98173.007152539445</v>
      </c>
      <c r="M31" s="35">
        <v>91029.653554541364</v>
      </c>
      <c r="N31" s="35">
        <v>453448.94658158958</v>
      </c>
      <c r="O31" s="35">
        <v>162188.10399574725</v>
      </c>
      <c r="P31" s="35">
        <v>154759.64116919643</v>
      </c>
      <c r="Q31" s="35">
        <v>202637.952338314</v>
      </c>
      <c r="R31" s="35">
        <v>198648.42647887499</v>
      </c>
      <c r="S31" s="35">
        <v>217960.08244433819</v>
      </c>
      <c r="T31" s="35">
        <v>227152.57584307663</v>
      </c>
      <c r="U31" s="35">
        <v>225107.41950928472</v>
      </c>
      <c r="V31" s="35">
        <v>224072.92683709209</v>
      </c>
      <c r="W31" s="35">
        <v>220624.02947767428</v>
      </c>
      <c r="X31" s="35">
        <v>249611.67033590598</v>
      </c>
      <c r="Y31" s="35">
        <v>245995.69989076201</v>
      </c>
      <c r="Z31" s="35">
        <v>236057.98525587007</v>
      </c>
      <c r="AA31" s="35">
        <v>240945.18449719925</v>
      </c>
      <c r="AB31" s="35">
        <v>256863.69134359225</v>
      </c>
      <c r="AC31" s="35">
        <v>251464.57809332103</v>
      </c>
      <c r="AD31" s="35">
        <v>239276.15540788582</v>
      </c>
      <c r="AE31" s="35">
        <v>228316.94320371005</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0</v>
      </c>
      <c r="D34" s="33">
        <v>0</v>
      </c>
      <c r="E34" s="33">
        <v>0</v>
      </c>
      <c r="F34" s="33">
        <v>-150142.78521169262</v>
      </c>
      <c r="G34" s="33">
        <v>-143265.97050437986</v>
      </c>
      <c r="H34" s="33">
        <v>-144235.56575655739</v>
      </c>
      <c r="I34" s="33">
        <v>-40802.311200830831</v>
      </c>
      <c r="J34" s="33">
        <v>-111433.67239839066</v>
      </c>
      <c r="K34" s="33">
        <v>-112674.52483594658</v>
      </c>
      <c r="L34" s="33">
        <v>-107513.85965991238</v>
      </c>
      <c r="M34" s="33">
        <v>280572.5592912861</v>
      </c>
      <c r="N34" s="33">
        <v>62982.137059192035</v>
      </c>
      <c r="O34" s="33">
        <v>42081.084894430205</v>
      </c>
      <c r="P34" s="33">
        <v>-103552.8047476463</v>
      </c>
      <c r="Q34" s="33">
        <v>-56241.039366231023</v>
      </c>
      <c r="R34" s="33">
        <v>-45609.091795152235</v>
      </c>
      <c r="S34" s="33">
        <v>-16898.79874985473</v>
      </c>
      <c r="T34" s="33">
        <v>-16124.807960998978</v>
      </c>
      <c r="U34" s="33">
        <v>-15427.430444247197</v>
      </c>
      <c r="V34" s="33">
        <v>-15660.618211832854</v>
      </c>
      <c r="W34" s="33">
        <v>173252.63571848336</v>
      </c>
      <c r="X34" s="33">
        <v>-19347.174865576377</v>
      </c>
      <c r="Y34" s="33">
        <v>-21819.091198085087</v>
      </c>
      <c r="Z34" s="33">
        <v>-17613.237453243026</v>
      </c>
      <c r="AA34" s="33">
        <v>-11001.23397346184</v>
      </c>
      <c r="AB34" s="33">
        <v>-4957.9611669332999</v>
      </c>
      <c r="AC34" s="33">
        <v>-6185.5544502949579</v>
      </c>
      <c r="AD34" s="33">
        <v>-5885.7422350850338</v>
      </c>
      <c r="AE34" s="33">
        <v>-5616.1662526162045</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4.3875735029217602E-5</v>
      </c>
      <c r="D36" s="33">
        <v>4.3035503990680296E-5</v>
      </c>
      <c r="E36" s="33">
        <v>4.3831931303561702E-5</v>
      </c>
      <c r="F36" s="33">
        <v>5.7344925862978202E-5</v>
      </c>
      <c r="G36" s="33">
        <v>5.4718440687164E-5</v>
      </c>
      <c r="H36" s="33">
        <v>5.2212252543300895E-5</v>
      </c>
      <c r="I36" s="33">
        <v>5.23774023386053E-5</v>
      </c>
      <c r="J36" s="33">
        <v>5.3680693430907199E-5</v>
      </c>
      <c r="K36" s="33">
        <v>5.2072639475187198E-5</v>
      </c>
      <c r="L36" s="33">
        <v>5.3464966612761697E-5</v>
      </c>
      <c r="M36" s="33">
        <v>6.1773013059418597E-5</v>
      </c>
      <c r="N36" s="33">
        <v>7.7673141585663793E-5</v>
      </c>
      <c r="O36" s="33">
        <v>7.4115593086584297E-5</v>
      </c>
      <c r="P36" s="33">
        <v>7.0720985741485901E-5</v>
      </c>
      <c r="Q36" s="33">
        <v>6.7662392700382795E-5</v>
      </c>
      <c r="R36" s="33">
        <v>6.4382814126640189E-5</v>
      </c>
      <c r="S36" s="33">
        <v>6.8212973462051504E-5</v>
      </c>
      <c r="T36" s="33">
        <v>6.5088715109632098E-5</v>
      </c>
      <c r="U36" s="33">
        <v>7.9881555205122399E-5</v>
      </c>
      <c r="V36" s="33">
        <v>7.6009717003242203E-5</v>
      </c>
      <c r="W36" s="33">
        <v>7.2528355890249095E-5</v>
      </c>
      <c r="X36" s="33">
        <v>7.7572167065923401E-5</v>
      </c>
      <c r="Y36" s="33">
        <v>7.42172691118931E-5</v>
      </c>
      <c r="Z36" s="33">
        <v>7.0619977383548996E-5</v>
      </c>
      <c r="AA36" s="33">
        <v>6.7385474575795402E-5</v>
      </c>
      <c r="AB36" s="33">
        <v>6.4299116936037908E-5</v>
      </c>
      <c r="AC36" s="33">
        <v>6.1518261585286299E-5</v>
      </c>
      <c r="AD36" s="33">
        <v>5.8536487448471598E-5</v>
      </c>
      <c r="AE36" s="33">
        <v>5.5855426932411197E-5</v>
      </c>
    </row>
    <row r="37" spans="1:31">
      <c r="A37" s="29" t="s">
        <v>131</v>
      </c>
      <c r="B37" s="29" t="s">
        <v>32</v>
      </c>
      <c r="C37" s="33">
        <v>0</v>
      </c>
      <c r="D37" s="33">
        <v>0</v>
      </c>
      <c r="E37" s="33">
        <v>0</v>
      </c>
      <c r="F37" s="33">
        <v>0</v>
      </c>
      <c r="G37" s="33">
        <v>0</v>
      </c>
      <c r="H37" s="33">
        <v>0</v>
      </c>
      <c r="I37" s="33">
        <v>0</v>
      </c>
      <c r="J37" s="33">
        <v>0</v>
      </c>
      <c r="K37" s="33">
        <v>0</v>
      </c>
      <c r="L37" s="33">
        <v>0</v>
      </c>
      <c r="M37" s="33">
        <v>0</v>
      </c>
      <c r="N37" s="33">
        <v>0</v>
      </c>
      <c r="O37" s="33">
        <v>0</v>
      </c>
      <c r="P37" s="33">
        <v>0</v>
      </c>
      <c r="Q37" s="33">
        <v>0</v>
      </c>
      <c r="R37" s="33">
        <v>0</v>
      </c>
      <c r="S37" s="33">
        <v>0</v>
      </c>
      <c r="T37" s="33">
        <v>0</v>
      </c>
      <c r="U37" s="33">
        <v>0</v>
      </c>
      <c r="V37" s="33">
        <v>0</v>
      </c>
      <c r="W37" s="33">
        <v>0</v>
      </c>
      <c r="X37" s="33">
        <v>0</v>
      </c>
      <c r="Y37" s="33">
        <v>0</v>
      </c>
      <c r="Z37" s="33">
        <v>0</v>
      </c>
      <c r="AA37" s="33">
        <v>0</v>
      </c>
      <c r="AB37" s="33">
        <v>0</v>
      </c>
      <c r="AC37" s="33">
        <v>0</v>
      </c>
      <c r="AD37" s="33">
        <v>0</v>
      </c>
      <c r="AE37" s="33">
        <v>0</v>
      </c>
    </row>
    <row r="38" spans="1:31">
      <c r="A38" s="29" t="s">
        <v>131</v>
      </c>
      <c r="B38" s="29" t="s">
        <v>66</v>
      </c>
      <c r="C38" s="33">
        <v>1.451741817812211E-4</v>
      </c>
      <c r="D38" s="33">
        <v>1.4557856094800839E-4</v>
      </c>
      <c r="E38" s="33">
        <v>1.4687094724623477E-4</v>
      </c>
      <c r="F38" s="33">
        <v>1.4071463770894488E-4</v>
      </c>
      <c r="G38" s="33">
        <v>1.342696924169115E-4</v>
      </c>
      <c r="H38" s="33">
        <v>1.2811993546131271E-4</v>
      </c>
      <c r="I38" s="33">
        <v>1.2257891056014712E-4</v>
      </c>
      <c r="J38" s="33">
        <v>1.2337903322216879E-4</v>
      </c>
      <c r="K38" s="33">
        <v>1.194507360572634E-4</v>
      </c>
      <c r="L38" s="33">
        <v>1.232684420517278E-4</v>
      </c>
      <c r="M38" s="33">
        <v>1.4657291652255599E-4</v>
      </c>
      <c r="N38" s="33">
        <v>2.073444208476361E-4</v>
      </c>
      <c r="O38" s="33">
        <v>1.978477297376788E-4</v>
      </c>
      <c r="P38" s="33">
        <v>1.887860015829306E-4</v>
      </c>
      <c r="Q38" s="33">
        <v>1.8062124617624058E-4</v>
      </c>
      <c r="R38" s="33">
        <v>1.7186658135755339E-4</v>
      </c>
      <c r="S38" s="33">
        <v>1.936598284089333E-4</v>
      </c>
      <c r="T38" s="33">
        <v>1.847899125303746E-4</v>
      </c>
      <c r="U38" s="33">
        <v>3966.6820899811428</v>
      </c>
      <c r="V38" s="33">
        <v>3774.4180408991624</v>
      </c>
      <c r="W38" s="33">
        <v>3601.5439307218362</v>
      </c>
      <c r="X38" s="33">
        <v>4163.9762317809245</v>
      </c>
      <c r="Y38" s="33">
        <v>3983.8895348505521</v>
      </c>
      <c r="Z38" s="33">
        <v>3790.7914453917742</v>
      </c>
      <c r="AA38" s="33">
        <v>3617.1674082849004</v>
      </c>
      <c r="AB38" s="33">
        <v>10903.797366109575</v>
      </c>
      <c r="AC38" s="33">
        <v>10432.221943398614</v>
      </c>
      <c r="AD38" s="33">
        <v>11595.44308799891</v>
      </c>
      <c r="AE38" s="33">
        <v>11064.354087197071</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90116.219809169634</v>
      </c>
      <c r="D40" s="33">
        <v>85988.759334490707</v>
      </c>
      <c r="E40" s="33">
        <v>82269.854619768288</v>
      </c>
      <c r="F40" s="33">
        <v>107902.55667371799</v>
      </c>
      <c r="G40" s="33">
        <v>103905.31902022973</v>
      </c>
      <c r="H40" s="33">
        <v>99146.296735555894</v>
      </c>
      <c r="I40" s="33">
        <v>95476.088794029856</v>
      </c>
      <c r="J40" s="33">
        <v>105223.30457331397</v>
      </c>
      <c r="K40" s="33">
        <v>100403.91653761655</v>
      </c>
      <c r="L40" s="33">
        <v>95805.263833629448</v>
      </c>
      <c r="M40" s="33">
        <v>96244.898838729743</v>
      </c>
      <c r="N40" s="33">
        <v>99673.567541372817</v>
      </c>
      <c r="O40" s="33">
        <v>112531.84162924446</v>
      </c>
      <c r="P40" s="33">
        <v>107377.71153417099</v>
      </c>
      <c r="Q40" s="33">
        <v>106319.62845780718</v>
      </c>
      <c r="R40" s="33">
        <v>103399.09022406484</v>
      </c>
      <c r="S40" s="33">
        <v>108399.23467418863</v>
      </c>
      <c r="T40" s="33">
        <v>103434.38418991641</v>
      </c>
      <c r="U40" s="33">
        <v>98960.97810858021</v>
      </c>
      <c r="V40" s="33">
        <v>94164.365241538108</v>
      </c>
      <c r="W40" s="33">
        <v>98334.252756620102</v>
      </c>
      <c r="X40" s="33">
        <v>106747.04882332285</v>
      </c>
      <c r="Y40" s="33">
        <v>102130.3742731664</v>
      </c>
      <c r="Z40" s="33">
        <v>101335.96574974414</v>
      </c>
      <c r="AA40" s="33">
        <v>100110.3240463433</v>
      </c>
      <c r="AB40" s="33">
        <v>102714.56702388389</v>
      </c>
      <c r="AC40" s="33">
        <v>98272.292123084975</v>
      </c>
      <c r="AD40" s="33">
        <v>98236.692813906106</v>
      </c>
      <c r="AE40" s="33">
        <v>107560.01523535058</v>
      </c>
    </row>
    <row r="41" spans="1:31">
      <c r="A41" s="29" t="s">
        <v>131</v>
      </c>
      <c r="B41" s="29" t="s">
        <v>68</v>
      </c>
      <c r="C41" s="33">
        <v>3.4665748496885267E-4</v>
      </c>
      <c r="D41" s="33">
        <v>5.9965787790528728E-4</v>
      </c>
      <c r="E41" s="33">
        <v>6.3411279001847928E-4</v>
      </c>
      <c r="F41" s="33">
        <v>1.4067540460586153E-3</v>
      </c>
      <c r="G41" s="33">
        <v>1.3571467300580139E-3</v>
      </c>
      <c r="H41" s="33">
        <v>1.3110800156750447E-3</v>
      </c>
      <c r="I41" s="33">
        <v>1.2873263109690462E-3</v>
      </c>
      <c r="J41" s="33">
        <v>1.5919182743726759E-3</v>
      </c>
      <c r="K41" s="33">
        <v>1.5401738770460392E-3</v>
      </c>
      <c r="L41" s="33">
        <v>1.6513110772009621E-3</v>
      </c>
      <c r="M41" s="33">
        <v>1098.1451469956646</v>
      </c>
      <c r="N41" s="33">
        <v>4939.5003663334892</v>
      </c>
      <c r="O41" s="33">
        <v>8940.8441248541876</v>
      </c>
      <c r="P41" s="33">
        <v>8531.3398103956461</v>
      </c>
      <c r="Q41" s="33">
        <v>8162.3701714437066</v>
      </c>
      <c r="R41" s="33">
        <v>7766.7422124420273</v>
      </c>
      <c r="S41" s="33">
        <v>20693.400435184023</v>
      </c>
      <c r="T41" s="33">
        <v>19745.611098947109</v>
      </c>
      <c r="U41" s="33">
        <v>21392.933656132816</v>
      </c>
      <c r="V41" s="33">
        <v>26503.817765662068</v>
      </c>
      <c r="W41" s="33">
        <v>31612.10983369303</v>
      </c>
      <c r="X41" s="33">
        <v>49767.427802414946</v>
      </c>
      <c r="Y41" s="33">
        <v>47615.049597358659</v>
      </c>
      <c r="Z41" s="33">
        <v>45307.160529074135</v>
      </c>
      <c r="AA41" s="33">
        <v>43232.023389092341</v>
      </c>
      <c r="AB41" s="33">
        <v>49940.605000909803</v>
      </c>
      <c r="AC41" s="33">
        <v>47780.737101406572</v>
      </c>
      <c r="AD41" s="33">
        <v>45464.817203780833</v>
      </c>
      <c r="AE41" s="33">
        <v>45633.11884287202</v>
      </c>
    </row>
    <row r="42" spans="1:31">
      <c r="A42" s="29" t="s">
        <v>131</v>
      </c>
      <c r="B42" s="29" t="s">
        <v>36</v>
      </c>
      <c r="C42" s="33">
        <v>1.4864627270313598E-4</v>
      </c>
      <c r="D42" s="33">
        <v>2.0566570205665598E-4</v>
      </c>
      <c r="E42" s="33">
        <v>1.9677092098836698E-4</v>
      </c>
      <c r="F42" s="33">
        <v>2.7730817771841196E-4</v>
      </c>
      <c r="G42" s="33">
        <v>4.4489793264839502E-4</v>
      </c>
      <c r="H42" s="33">
        <v>4.2452092793060199E-4</v>
      </c>
      <c r="I42" s="33">
        <v>7.06419682702917E-4</v>
      </c>
      <c r="J42" s="33">
        <v>3.0593814916082098E-3</v>
      </c>
      <c r="K42" s="33">
        <v>2.9192571473188899E-3</v>
      </c>
      <c r="L42" s="33">
        <v>2.78555071198155E-3</v>
      </c>
      <c r="M42" s="33">
        <v>2.66507917253709E-3</v>
      </c>
      <c r="N42" s="33">
        <v>2381.6270611089099</v>
      </c>
      <c r="O42" s="33">
        <v>5684.3868352132004</v>
      </c>
      <c r="P42" s="33">
        <v>5424.0332375478201</v>
      </c>
      <c r="Q42" s="33">
        <v>5189.4506714094105</v>
      </c>
      <c r="R42" s="33">
        <v>4937.9193472540301</v>
      </c>
      <c r="S42" s="33">
        <v>8109.4606913706402</v>
      </c>
      <c r="T42" s="33">
        <v>7738.0350077691701</v>
      </c>
      <c r="U42" s="33">
        <v>7403.3747965400798</v>
      </c>
      <c r="V42" s="33">
        <v>7044.5351459289395</v>
      </c>
      <c r="W42" s="33">
        <v>6721.8846801747904</v>
      </c>
      <c r="X42" s="33">
        <v>9031.48863037515</v>
      </c>
      <c r="Y42" s="33">
        <v>8640.8881885679311</v>
      </c>
      <c r="Z42" s="33">
        <v>8222.0665857490694</v>
      </c>
      <c r="AA42" s="33">
        <v>7845.4833802248795</v>
      </c>
      <c r="AB42" s="33">
        <v>15271.302887440599</v>
      </c>
      <c r="AC42" s="33">
        <v>14610.838383865399</v>
      </c>
      <c r="AD42" s="33">
        <v>18478.1814403444</v>
      </c>
      <c r="AE42" s="33">
        <v>17631.852551496497</v>
      </c>
    </row>
    <row r="43" spans="1:31">
      <c r="A43" s="29" t="s">
        <v>131</v>
      </c>
      <c r="B43" s="29" t="s">
        <v>73</v>
      </c>
      <c r="C43" s="33">
        <v>0</v>
      </c>
      <c r="D43" s="33">
        <v>0</v>
      </c>
      <c r="E43" s="33">
        <v>2.4176614927093901E-4</v>
      </c>
      <c r="F43" s="33">
        <v>3.1630820257164398E-4</v>
      </c>
      <c r="G43" s="33">
        <v>3.1219460068404597E-4</v>
      </c>
      <c r="H43" s="33">
        <v>3.75750749218373E-4</v>
      </c>
      <c r="I43" s="33">
        <v>4.0609659233189398E-4</v>
      </c>
      <c r="J43" s="33">
        <v>1.1785346602987501E-3</v>
      </c>
      <c r="K43" s="33">
        <v>1.1245559731198E-3</v>
      </c>
      <c r="L43" s="33">
        <v>1.0730495922443599E-3</v>
      </c>
      <c r="M43" s="33">
        <v>1.0266415567625801E-3</v>
      </c>
      <c r="N43" s="33">
        <v>3460.5246128253498</v>
      </c>
      <c r="O43" s="33">
        <v>5741.6834998103104</v>
      </c>
      <c r="P43" s="33">
        <v>5478.7056274088</v>
      </c>
      <c r="Q43" s="33">
        <v>5241.7585496701004</v>
      </c>
      <c r="R43" s="33">
        <v>4987.6918762618307</v>
      </c>
      <c r="S43" s="33">
        <v>10709.9044022612</v>
      </c>
      <c r="T43" s="33">
        <v>10219.37442557</v>
      </c>
      <c r="U43" s="33">
        <v>9777.3994279826002</v>
      </c>
      <c r="V43" s="33">
        <v>9303.4914210203606</v>
      </c>
      <c r="W43" s="33">
        <v>9618.77761844411</v>
      </c>
      <c r="X43" s="33">
        <v>17125.5636875206</v>
      </c>
      <c r="Y43" s="33">
        <v>16384.9047533948</v>
      </c>
      <c r="Z43" s="33">
        <v>15590.732682064199</v>
      </c>
      <c r="AA43" s="33">
        <v>14876.653316657601</v>
      </c>
      <c r="AB43" s="33">
        <v>14195.280256754</v>
      </c>
      <c r="AC43" s="33">
        <v>13581.3523688067</v>
      </c>
      <c r="AD43" s="33">
        <v>13778.923390337501</v>
      </c>
      <c r="AE43" s="33">
        <v>13147.827657301399</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90116.220344877031</v>
      </c>
      <c r="D45" s="35">
        <v>85988.760122762658</v>
      </c>
      <c r="E45" s="35">
        <v>82269.855444583955</v>
      </c>
      <c r="F45" s="35">
        <v>-42240.226933161015</v>
      </c>
      <c r="G45" s="35">
        <v>-39360.649938015267</v>
      </c>
      <c r="H45" s="35">
        <v>-45089.26752958932</v>
      </c>
      <c r="I45" s="35">
        <v>54673.779055481646</v>
      </c>
      <c r="J45" s="35">
        <v>-6210.3660560986782</v>
      </c>
      <c r="K45" s="35">
        <v>-12270.606586632772</v>
      </c>
      <c r="L45" s="35">
        <v>-11708.593998238443</v>
      </c>
      <c r="M45" s="35">
        <v>377915.60348535748</v>
      </c>
      <c r="N45" s="35">
        <v>167595.2052519159</v>
      </c>
      <c r="O45" s="35">
        <v>163553.77092049218</v>
      </c>
      <c r="P45" s="35">
        <v>12356.246856427319</v>
      </c>
      <c r="Q45" s="35">
        <v>58240.959511303496</v>
      </c>
      <c r="R45" s="35">
        <v>65556.740877604039</v>
      </c>
      <c r="S45" s="35">
        <v>112193.83662139073</v>
      </c>
      <c r="T45" s="35">
        <v>107055.18757774317</v>
      </c>
      <c r="U45" s="35">
        <v>108893.16349032853</v>
      </c>
      <c r="V45" s="35">
        <v>108781.9829122762</v>
      </c>
      <c r="W45" s="35">
        <v>306800.54231204669</v>
      </c>
      <c r="X45" s="35">
        <v>141331.27806951452</v>
      </c>
      <c r="Y45" s="35">
        <v>131910.2222815078</v>
      </c>
      <c r="Z45" s="35">
        <v>132820.68034158699</v>
      </c>
      <c r="AA45" s="35">
        <v>135958.28093764419</v>
      </c>
      <c r="AB45" s="35">
        <v>158601.00828826908</v>
      </c>
      <c r="AC45" s="35">
        <v>150299.69677911347</v>
      </c>
      <c r="AD45" s="35">
        <v>149411.21092913731</v>
      </c>
      <c r="AE45" s="35">
        <v>158641.32196865889</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0</v>
      </c>
      <c r="D49" s="33">
        <v>0</v>
      </c>
      <c r="E49" s="33">
        <v>0</v>
      </c>
      <c r="F49" s="33">
        <v>-306942.58967812842</v>
      </c>
      <c r="G49" s="33">
        <v>-303330.66562142572</v>
      </c>
      <c r="H49" s="33">
        <v>-328670.34506667475</v>
      </c>
      <c r="I49" s="33">
        <v>-468377.87334978813</v>
      </c>
      <c r="J49" s="33">
        <v>-445675.88352538634</v>
      </c>
      <c r="K49" s="33">
        <v>-391742.13153166644</v>
      </c>
      <c r="L49" s="33">
        <v>-341813.92148993391</v>
      </c>
      <c r="M49" s="33">
        <v>-294242.53301773471</v>
      </c>
      <c r="N49" s="33">
        <v>-248781.54922155134</v>
      </c>
      <c r="O49" s="33">
        <v>-237386.97435353592</v>
      </c>
      <c r="P49" s="33">
        <v>-226514.28841510188</v>
      </c>
      <c r="Q49" s="33">
        <v>-216717.83239864631</v>
      </c>
      <c r="R49" s="33">
        <v>-206213.57543525749</v>
      </c>
      <c r="S49" s="33">
        <v>-196768.57341139502</v>
      </c>
      <c r="T49" s="33">
        <v>-187756.37403362853</v>
      </c>
      <c r="U49" s="33">
        <v>-179636.1487140721</v>
      </c>
      <c r="V49" s="33">
        <v>-170929.23131313038</v>
      </c>
      <c r="W49" s="33">
        <v>-163100.41149339659</v>
      </c>
      <c r="X49" s="33">
        <v>-155630.1635767773</v>
      </c>
      <c r="Y49" s="33">
        <v>-148899.35616069191</v>
      </c>
      <c r="Z49" s="33">
        <v>-141682.24312357788</v>
      </c>
      <c r="AA49" s="33">
        <v>-135192.99132327738</v>
      </c>
      <c r="AB49" s="33">
        <v>-129000.9458677995</v>
      </c>
      <c r="AC49" s="33">
        <v>-88405.289376052417</v>
      </c>
      <c r="AD49" s="33">
        <v>0</v>
      </c>
      <c r="AE49" s="33">
        <v>0</v>
      </c>
    </row>
    <row r="50" spans="1:31">
      <c r="A50" s="29" t="s">
        <v>132</v>
      </c>
      <c r="B50" s="29" t="s">
        <v>20</v>
      </c>
      <c r="C50" s="33">
        <v>3.78933581566319E-5</v>
      </c>
      <c r="D50" s="33">
        <v>3.6157784486207799E-5</v>
      </c>
      <c r="E50" s="33">
        <v>3.61613458558527E-5</v>
      </c>
      <c r="F50" s="33">
        <v>5.7817192889727098E-5</v>
      </c>
      <c r="G50" s="33">
        <v>5.5169077162889996E-5</v>
      </c>
      <c r="H50" s="33">
        <v>5.26422491802729E-5</v>
      </c>
      <c r="I50" s="33">
        <v>5.3106278833621498E-5</v>
      </c>
      <c r="J50" s="33">
        <v>5.6944715626760103E-5</v>
      </c>
      <c r="K50" s="33">
        <v>5.4336560690924804E-5</v>
      </c>
      <c r="L50" s="33">
        <v>5.40979212967403E-5</v>
      </c>
      <c r="M50" s="33">
        <v>5.7179171356283901E-5</v>
      </c>
      <c r="N50" s="33">
        <v>7.8954174822202792E-5</v>
      </c>
      <c r="O50" s="33">
        <v>7.5337953044627199E-5</v>
      </c>
      <c r="P50" s="33">
        <v>7.1887359746787696E-5</v>
      </c>
      <c r="Q50" s="33">
        <v>6.8778322507565207E-5</v>
      </c>
      <c r="R50" s="33">
        <v>6.5444655106345804E-5</v>
      </c>
      <c r="S50" s="33">
        <v>9.2919398523753002E-5</v>
      </c>
      <c r="T50" s="33">
        <v>8.8663548174388993E-5</v>
      </c>
      <c r="U50" s="33">
        <v>8.4828962038429505E-5</v>
      </c>
      <c r="V50" s="33">
        <v>8.0717324314266001E-5</v>
      </c>
      <c r="W50" s="33">
        <v>1.1630563553168901E-4</v>
      </c>
      <c r="X50" s="33">
        <v>1.10978659814299E-4</v>
      </c>
      <c r="Y50" s="33">
        <v>1.6030403322800802E-4</v>
      </c>
      <c r="Z50" s="33">
        <v>1.55674373740269E-4</v>
      </c>
      <c r="AA50" s="33">
        <v>1.4854424969302699E-4</v>
      </c>
      <c r="AB50" s="33">
        <v>1.4174069621554201E-4</v>
      </c>
      <c r="AC50" s="33">
        <v>1.3561059066708801E-4</v>
      </c>
      <c r="AD50" s="33">
        <v>1.4937772416668499E-4</v>
      </c>
      <c r="AE50" s="33">
        <v>2.4558330034337599E-4</v>
      </c>
    </row>
    <row r="51" spans="1:31">
      <c r="A51" s="29" t="s">
        <v>132</v>
      </c>
      <c r="B51" s="29" t="s">
        <v>32</v>
      </c>
      <c r="C51" s="33">
        <v>0</v>
      </c>
      <c r="D51" s="33">
        <v>0</v>
      </c>
      <c r="E51" s="33">
        <v>0</v>
      </c>
      <c r="F51" s="33">
        <v>0</v>
      </c>
      <c r="G51" s="33">
        <v>0</v>
      </c>
      <c r="H51" s="33">
        <v>0</v>
      </c>
      <c r="I51" s="33">
        <v>0</v>
      </c>
      <c r="J51" s="33">
        <v>0</v>
      </c>
      <c r="K51" s="33">
        <v>0</v>
      </c>
      <c r="L51" s="33">
        <v>0</v>
      </c>
      <c r="M51" s="33">
        <v>0</v>
      </c>
      <c r="N51" s="33">
        <v>0</v>
      </c>
      <c r="O51" s="33">
        <v>0</v>
      </c>
      <c r="P51" s="33">
        <v>0</v>
      </c>
      <c r="Q51" s="33">
        <v>0</v>
      </c>
      <c r="R51" s="33">
        <v>0</v>
      </c>
      <c r="S51" s="33">
        <v>0</v>
      </c>
      <c r="T51" s="33">
        <v>0</v>
      </c>
      <c r="U51" s="33">
        <v>0</v>
      </c>
      <c r="V51" s="33">
        <v>0</v>
      </c>
      <c r="W51" s="33">
        <v>0</v>
      </c>
      <c r="X51" s="33">
        <v>0</v>
      </c>
      <c r="Y51" s="33">
        <v>0</v>
      </c>
      <c r="Z51" s="33">
        <v>0</v>
      </c>
      <c r="AA51" s="33">
        <v>0</v>
      </c>
      <c r="AB51" s="33">
        <v>0</v>
      </c>
      <c r="AC51" s="33">
        <v>0</v>
      </c>
      <c r="AD51" s="33">
        <v>0</v>
      </c>
      <c r="AE51" s="33">
        <v>0</v>
      </c>
    </row>
    <row r="52" spans="1:31">
      <c r="A52" s="29" t="s">
        <v>132</v>
      </c>
      <c r="B52" s="29" t="s">
        <v>66</v>
      </c>
      <c r="C52" s="33">
        <v>1.3990740567060501E-4</v>
      </c>
      <c r="D52" s="33">
        <v>1.3862950968856379E-4</v>
      </c>
      <c r="E52" s="33">
        <v>1.3543898627164859E-4</v>
      </c>
      <c r="F52" s="33">
        <v>1.288742938376577E-4</v>
      </c>
      <c r="G52" s="33">
        <v>1.2297165437628809E-4</v>
      </c>
      <c r="H52" s="33">
        <v>1.1733936481615479E-4</v>
      </c>
      <c r="I52" s="33">
        <v>1.1226458593812779E-4</v>
      </c>
      <c r="J52" s="33">
        <v>1.1076433292560439E-4</v>
      </c>
      <c r="K52" s="33">
        <v>1.0850363116610171E-4</v>
      </c>
      <c r="L52" s="33">
        <v>1.1196629202866559E-4</v>
      </c>
      <c r="M52" s="33">
        <v>1.162125167573083E-4</v>
      </c>
      <c r="N52" s="33">
        <v>2.4681020858728891E-4</v>
      </c>
      <c r="O52" s="33">
        <v>2.355059241307515E-4</v>
      </c>
      <c r="P52" s="33">
        <v>2.2471939316506831E-4</v>
      </c>
      <c r="Q52" s="33">
        <v>6.0722111706473534</v>
      </c>
      <c r="R52" s="33">
        <v>5.7778926747189168</v>
      </c>
      <c r="S52" s="33">
        <v>1810.9574839858958</v>
      </c>
      <c r="T52" s="33">
        <v>1728.0128657107923</v>
      </c>
      <c r="U52" s="33">
        <v>1653.2784992368561</v>
      </c>
      <c r="V52" s="33">
        <v>1573.1445204321749</v>
      </c>
      <c r="W52" s="33">
        <v>6287.4816948344551</v>
      </c>
      <c r="X52" s="33">
        <v>5999.5054316138039</v>
      </c>
      <c r="Y52" s="33">
        <v>8353.6146224522618</v>
      </c>
      <c r="Z52" s="33">
        <v>10140.361805453174</v>
      </c>
      <c r="AA52" s="33">
        <v>9675.9177494428586</v>
      </c>
      <c r="AB52" s="33">
        <v>9232.7459404490946</v>
      </c>
      <c r="AC52" s="33">
        <v>8833.4413749421019</v>
      </c>
      <c r="AD52" s="33">
        <v>8405.2867699892795</v>
      </c>
      <c r="AE52" s="33">
        <v>11187.868437191957</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4.3505554132474717E-3</v>
      </c>
      <c r="D54" s="33">
        <v>4.1735896445747418E-3</v>
      </c>
      <c r="E54" s="33">
        <v>4.309295302836187E-3</v>
      </c>
      <c r="F54" s="33">
        <v>25616.236185051413</v>
      </c>
      <c r="G54" s="33">
        <v>24442.973449287216</v>
      </c>
      <c r="H54" s="33">
        <v>30475.164560956651</v>
      </c>
      <c r="I54" s="33">
        <v>68713.152208383108</v>
      </c>
      <c r="J54" s="33">
        <v>74667.53360357006</v>
      </c>
      <c r="K54" s="33">
        <v>71247.646571733261</v>
      </c>
      <c r="L54" s="33">
        <v>67984.39594725678</v>
      </c>
      <c r="M54" s="33">
        <v>76680.340673922823</v>
      </c>
      <c r="N54" s="33">
        <v>72963.665104736763</v>
      </c>
      <c r="O54" s="33">
        <v>81627.415052409444</v>
      </c>
      <c r="P54" s="33">
        <v>78346.787366480494</v>
      </c>
      <c r="Q54" s="33">
        <v>74958.388073955677</v>
      </c>
      <c r="R54" s="33">
        <v>75863.554274016162</v>
      </c>
      <c r="S54" s="33">
        <v>98006.798088777578</v>
      </c>
      <c r="T54" s="33">
        <v>93517.937124923934</v>
      </c>
      <c r="U54" s="33">
        <v>89473.404859299335</v>
      </c>
      <c r="V54" s="33">
        <v>90380.243940652799</v>
      </c>
      <c r="W54" s="33">
        <v>89654.024281069273</v>
      </c>
      <c r="X54" s="33">
        <v>85547.733195416266</v>
      </c>
      <c r="Y54" s="33">
        <v>81847.902110056399</v>
      </c>
      <c r="Z54" s="33">
        <v>77880.755585183229</v>
      </c>
      <c r="AA54" s="33">
        <v>74313.698132184116</v>
      </c>
      <c r="AB54" s="33">
        <v>70910.01746777512</v>
      </c>
      <c r="AC54" s="33">
        <v>67843.249098989865</v>
      </c>
      <c r="AD54" s="33">
        <v>64554.904462651437</v>
      </c>
      <c r="AE54" s="33">
        <v>61598.191434257707</v>
      </c>
    </row>
    <row r="55" spans="1:31">
      <c r="A55" s="29" t="s">
        <v>132</v>
      </c>
      <c r="B55" s="29" t="s">
        <v>68</v>
      </c>
      <c r="C55" s="33">
        <v>1.131726461235488E-4</v>
      </c>
      <c r="D55" s="33">
        <v>1.670031161167801E-4</v>
      </c>
      <c r="E55" s="33">
        <v>1.7782033542309921E-4</v>
      </c>
      <c r="F55" s="33">
        <v>9.6441835035272598E-4</v>
      </c>
      <c r="G55" s="33">
        <v>2.7835496904248299E-3</v>
      </c>
      <c r="H55" s="33">
        <v>2.7899574234715716E-3</v>
      </c>
      <c r="I55" s="33">
        <v>4794.6982226492128</v>
      </c>
      <c r="J55" s="33">
        <v>4562.3004486675809</v>
      </c>
      <c r="K55" s="33">
        <v>4353.3401210412521</v>
      </c>
      <c r="L55" s="33">
        <v>8049.6554277212244</v>
      </c>
      <c r="M55" s="33">
        <v>9631.8187199878266</v>
      </c>
      <c r="N55" s="33">
        <v>22633.079883238086</v>
      </c>
      <c r="O55" s="33">
        <v>21596.450261667371</v>
      </c>
      <c r="P55" s="33">
        <v>20607.299859798968</v>
      </c>
      <c r="Q55" s="33">
        <v>19716.06024702682</v>
      </c>
      <c r="R55" s="33">
        <v>18760.427935425138</v>
      </c>
      <c r="S55" s="33">
        <v>17901.172277348956</v>
      </c>
      <c r="T55" s="33">
        <v>17081.27125021195</v>
      </c>
      <c r="U55" s="33">
        <v>16342.527912744885</v>
      </c>
      <c r="V55" s="33">
        <v>15550.410922606929</v>
      </c>
      <c r="W55" s="33">
        <v>26708.840233475486</v>
      </c>
      <c r="X55" s="33">
        <v>25485.534574717418</v>
      </c>
      <c r="Y55" s="33">
        <v>27667.305258410259</v>
      </c>
      <c r="Z55" s="33">
        <v>26326.278169396839</v>
      </c>
      <c r="AA55" s="33">
        <v>27034.18746489289</v>
      </c>
      <c r="AB55" s="33">
        <v>33694.055772198655</v>
      </c>
      <c r="AC55" s="33">
        <v>32236.83054504891</v>
      </c>
      <c r="AD55" s="33">
        <v>30674.319754024029</v>
      </c>
      <c r="AE55" s="33">
        <v>29269.389066614418</v>
      </c>
    </row>
    <row r="56" spans="1:31">
      <c r="A56" s="29" t="s">
        <v>132</v>
      </c>
      <c r="B56" s="29" t="s">
        <v>36</v>
      </c>
      <c r="C56" s="33">
        <v>1.39035601983522E-4</v>
      </c>
      <c r="D56" s="33">
        <v>2.04645869371314E-4</v>
      </c>
      <c r="E56" s="33">
        <v>1.95795194774701E-4</v>
      </c>
      <c r="F56" s="33">
        <v>2.6827318129651201E-4</v>
      </c>
      <c r="G56" s="33">
        <v>4.1829396723798499E-4</v>
      </c>
      <c r="H56" s="33">
        <v>4.3931797872341497E-4</v>
      </c>
      <c r="I56" s="33">
        <v>5.4655122660358002E-4</v>
      </c>
      <c r="J56" s="33">
        <v>6.7452686041991094E-4</v>
      </c>
      <c r="K56" s="33">
        <v>7.3754759462900301E-4</v>
      </c>
      <c r="L56" s="33">
        <v>1.0358629469103999E-3</v>
      </c>
      <c r="M56" s="33">
        <v>1.12828704053716E-3</v>
      </c>
      <c r="N56" s="33">
        <v>1.35363806550383E-2</v>
      </c>
      <c r="O56" s="33">
        <v>1.29163937496652E-2</v>
      </c>
      <c r="P56" s="33">
        <v>1.23248031913386E-2</v>
      </c>
      <c r="Q56" s="33">
        <v>1.1791771066874301E-2</v>
      </c>
      <c r="R56" s="33">
        <v>1.1220226990556401E-2</v>
      </c>
      <c r="S56" s="33">
        <v>1.0708214063942399E-2</v>
      </c>
      <c r="T56" s="33">
        <v>1.02177615073275E-2</v>
      </c>
      <c r="U56" s="33">
        <v>9.7758562664107401E-3</v>
      </c>
      <c r="V56" s="33">
        <v>9.3020230560884806E-3</v>
      </c>
      <c r="W56" s="33">
        <v>9.0400847059842904E-3</v>
      </c>
      <c r="X56" s="33">
        <v>8.6260350213599509E-3</v>
      </c>
      <c r="Y56" s="33">
        <v>8.2529699344975303E-3</v>
      </c>
      <c r="Z56" s="33">
        <v>1578.91282755409</v>
      </c>
      <c r="AA56" s="33">
        <v>1506.5962105105</v>
      </c>
      <c r="AB56" s="33">
        <v>1437.59180449358</v>
      </c>
      <c r="AC56" s="33">
        <v>1375.4177810982001</v>
      </c>
      <c r="AD56" s="33">
        <v>1308.7516401428402</v>
      </c>
      <c r="AE56" s="33">
        <v>1822.26081573534</v>
      </c>
    </row>
    <row r="57" spans="1:31">
      <c r="A57" s="29" t="s">
        <v>132</v>
      </c>
      <c r="B57" s="29" t="s">
        <v>73</v>
      </c>
      <c r="C57" s="33">
        <v>0</v>
      </c>
      <c r="D57" s="33">
        <v>0</v>
      </c>
      <c r="E57" s="33">
        <v>2.6591256330327901E-4</v>
      </c>
      <c r="F57" s="33">
        <v>5.2318518246120805E-4</v>
      </c>
      <c r="G57" s="33">
        <v>4.9922250214972904E-4</v>
      </c>
      <c r="H57" s="33">
        <v>8.3181196402764104E-4</v>
      </c>
      <c r="I57" s="33">
        <v>8.0489682585822397E-4</v>
      </c>
      <c r="J57" s="33">
        <v>9.7749869455747689E-4</v>
      </c>
      <c r="K57" s="33">
        <v>1.0863630065933402E-3</v>
      </c>
      <c r="L57" s="33">
        <v>1.5468441506781702E-3</v>
      </c>
      <c r="M57" s="33">
        <v>1.72934212399263E-3</v>
      </c>
      <c r="N57" s="33">
        <v>10705.003907776101</v>
      </c>
      <c r="O57" s="33">
        <v>10214.6983812158</v>
      </c>
      <c r="P57" s="33">
        <v>9746.8495965163802</v>
      </c>
      <c r="Q57" s="33">
        <v>12111.763041620599</v>
      </c>
      <c r="R57" s="33">
        <v>11524.7090375235</v>
      </c>
      <c r="S57" s="33">
        <v>11659.266389770801</v>
      </c>
      <c r="T57" s="33">
        <v>11125.2541842834</v>
      </c>
      <c r="U57" s="33">
        <v>10644.101034736799</v>
      </c>
      <c r="V57" s="33">
        <v>10128.184226342899</v>
      </c>
      <c r="W57" s="33">
        <v>13845.9125038078</v>
      </c>
      <c r="X57" s="33">
        <v>13211.7485670758</v>
      </c>
      <c r="Y57" s="33">
        <v>12640.3571787293</v>
      </c>
      <c r="Z57" s="33">
        <v>12027.682364386999</v>
      </c>
      <c r="AA57" s="33">
        <v>11476.7961446551</v>
      </c>
      <c r="AB57" s="33">
        <v>10951.141355043801</v>
      </c>
      <c r="AC57" s="33">
        <v>10477.518364788701</v>
      </c>
      <c r="AD57" s="33">
        <v>9969.6757750754805</v>
      </c>
      <c r="AE57" s="33">
        <v>9513.0493999106093</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4.6415288231982576E-3</v>
      </c>
      <c r="D59" s="35">
        <v>4.5153800548662932E-3</v>
      </c>
      <c r="E59" s="35">
        <v>4.6587159703867873E-3</v>
      </c>
      <c r="F59" s="35">
        <v>-281326.35234196711</v>
      </c>
      <c r="G59" s="35">
        <v>-278887.68921044801</v>
      </c>
      <c r="H59" s="35">
        <v>-298195.17754577904</v>
      </c>
      <c r="I59" s="35">
        <v>-394870.02275338495</v>
      </c>
      <c r="J59" s="35">
        <v>-366446.04930543958</v>
      </c>
      <c r="K59" s="35">
        <v>-316141.14467605174</v>
      </c>
      <c r="L59" s="35">
        <v>-265779.86994889175</v>
      </c>
      <c r="M59" s="35">
        <v>-207930.37345043235</v>
      </c>
      <c r="N59" s="35">
        <v>-153184.80390781208</v>
      </c>
      <c r="O59" s="35">
        <v>-134163.10872861522</v>
      </c>
      <c r="P59" s="35">
        <v>-127560.20089221567</v>
      </c>
      <c r="Q59" s="35">
        <v>-122037.31179771482</v>
      </c>
      <c r="R59" s="35">
        <v>-111583.81526769682</v>
      </c>
      <c r="S59" s="35">
        <v>-79049.645468363189</v>
      </c>
      <c r="T59" s="35">
        <v>-75429.1527041183</v>
      </c>
      <c r="U59" s="35">
        <v>-72166.937357962059</v>
      </c>
      <c r="V59" s="35">
        <v>-63425.431848721171</v>
      </c>
      <c r="W59" s="35">
        <v>-40450.065167711749</v>
      </c>
      <c r="X59" s="35">
        <v>-38597.390264051151</v>
      </c>
      <c r="Y59" s="35">
        <v>-31030.534009468942</v>
      </c>
      <c r="Z59" s="35">
        <v>-27334.84740787026</v>
      </c>
      <c r="AA59" s="35">
        <v>-24169.187828213257</v>
      </c>
      <c r="AB59" s="35">
        <v>-15164.12654563594</v>
      </c>
      <c r="AC59" s="35">
        <v>20508.231778539059</v>
      </c>
      <c r="AD59" s="35">
        <v>103634.51113604248</v>
      </c>
      <c r="AE59" s="35">
        <v>102055.44918364738</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3.75726489315726E-5</v>
      </c>
      <c r="D64" s="33">
        <v>3.5851764233410401E-5</v>
      </c>
      <c r="E64" s="33">
        <v>4.29987287099617E-5</v>
      </c>
      <c r="F64" s="33">
        <v>4.8174893396740996E-5</v>
      </c>
      <c r="G64" s="33">
        <v>4.5968409711413604E-5</v>
      </c>
      <c r="H64" s="33">
        <v>4.38629863483898E-5</v>
      </c>
      <c r="I64" s="33">
        <v>4.1965967756233998E-5</v>
      </c>
      <c r="J64" s="33">
        <v>3.9931888215341E-5</v>
      </c>
      <c r="K64" s="33">
        <v>3.8102946755193898E-5</v>
      </c>
      <c r="L64" s="33">
        <v>3.9115502320314E-5</v>
      </c>
      <c r="M64" s="33">
        <v>3.8663040667689599E-5</v>
      </c>
      <c r="N64" s="33">
        <v>5.5419910410539802E-5</v>
      </c>
      <c r="O64" s="33">
        <v>5.2881593882133396E-5</v>
      </c>
      <c r="P64" s="33">
        <v>5.04595361269848E-5</v>
      </c>
      <c r="Q64" s="33">
        <v>5.5014135840834104E-5</v>
      </c>
      <c r="R64" s="33">
        <v>5.23476149869899E-5</v>
      </c>
      <c r="S64" s="33">
        <v>7.5094326525247809E-5</v>
      </c>
      <c r="T64" s="33">
        <v>7.16548916940372E-5</v>
      </c>
      <c r="U64" s="33">
        <v>6.8555908403596292E-5</v>
      </c>
      <c r="V64" s="33">
        <v>6.5233021356141604E-5</v>
      </c>
      <c r="W64" s="33">
        <v>7.4441270282335197E-5</v>
      </c>
      <c r="X64" s="33">
        <v>7.1031746424330607E-5</v>
      </c>
      <c r="Y64" s="33">
        <v>6.8319761045038899E-5</v>
      </c>
      <c r="Z64" s="33">
        <v>6.5008319998626404E-5</v>
      </c>
      <c r="AA64" s="33">
        <v>6.203083966865E-5</v>
      </c>
      <c r="AB64" s="33">
        <v>5.9189732484688998E-5</v>
      </c>
      <c r="AC64" s="33">
        <v>5.6629851538682601E-5</v>
      </c>
      <c r="AD64" s="33">
        <v>5.3885017365246099E-5</v>
      </c>
      <c r="AE64" s="33">
        <v>5.14170012822454E-5</v>
      </c>
    </row>
    <row r="65" spans="1:31">
      <c r="A65" s="29" t="s">
        <v>133</v>
      </c>
      <c r="B65" s="29" t="s">
        <v>32</v>
      </c>
      <c r="C65" s="33">
        <v>0</v>
      </c>
      <c r="D65" s="33">
        <v>0</v>
      </c>
      <c r="E65" s="33">
        <v>0</v>
      </c>
      <c r="F65" s="33">
        <v>0</v>
      </c>
      <c r="G65" s="33">
        <v>0</v>
      </c>
      <c r="H65" s="33">
        <v>0</v>
      </c>
      <c r="I65" s="33">
        <v>0</v>
      </c>
      <c r="J65" s="33">
        <v>0</v>
      </c>
      <c r="K65" s="33">
        <v>0</v>
      </c>
      <c r="L65" s="33">
        <v>0</v>
      </c>
      <c r="M65" s="33">
        <v>0</v>
      </c>
      <c r="N65" s="33">
        <v>0</v>
      </c>
      <c r="O65" s="33">
        <v>0</v>
      </c>
      <c r="P65" s="33">
        <v>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1.397836270829902E-4</v>
      </c>
      <c r="D66" s="33">
        <v>1.3844118255477178E-4</v>
      </c>
      <c r="E66" s="33">
        <v>1.3352489373858928E-4</v>
      </c>
      <c r="F66" s="33">
        <v>1.2705297687177908E-4</v>
      </c>
      <c r="G66" s="33">
        <v>1.212337565087753E-4</v>
      </c>
      <c r="H66" s="33">
        <v>1.1568106532491349E-4</v>
      </c>
      <c r="I66" s="33">
        <v>1.106780057990815E-4</v>
      </c>
      <c r="J66" s="33">
        <v>1.078198807342729E-4</v>
      </c>
      <c r="K66" s="33">
        <v>1.0611968180730699E-4</v>
      </c>
      <c r="L66" s="33">
        <v>1.0782397580623321E-4</v>
      </c>
      <c r="M66" s="33">
        <v>1.092438249893333E-4</v>
      </c>
      <c r="N66" s="33">
        <v>2.0618482176309227E-4</v>
      </c>
      <c r="O66" s="33">
        <v>1.9674124206202801E-4</v>
      </c>
      <c r="P66" s="33">
        <v>1.8773019273253861E-4</v>
      </c>
      <c r="Q66" s="33">
        <v>153.23916983028369</v>
      </c>
      <c r="R66" s="33">
        <v>145.8117071294173</v>
      </c>
      <c r="S66" s="33">
        <v>1654.399156924319</v>
      </c>
      <c r="T66" s="33">
        <v>1578.6251491084597</v>
      </c>
      <c r="U66" s="33">
        <v>1510.3516112759517</v>
      </c>
      <c r="V66" s="33">
        <v>1437.1452615523742</v>
      </c>
      <c r="W66" s="33">
        <v>1371.3218741165715</v>
      </c>
      <c r="X66" s="33">
        <v>1308.5132381399005</v>
      </c>
      <c r="Y66" s="33">
        <v>2112.0648981626705</v>
      </c>
      <c r="Z66" s="33">
        <v>2009.6936619422709</v>
      </c>
      <c r="AA66" s="33">
        <v>1917.6466232272601</v>
      </c>
      <c r="AB66" s="33">
        <v>1829.8154794501881</v>
      </c>
      <c r="AC66" s="33">
        <v>1750.6782780485089</v>
      </c>
      <c r="AD66" s="33">
        <v>1665.8233573006121</v>
      </c>
      <c r="AE66" s="33">
        <v>1589.5261044636034</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5871.3932194502722</v>
      </c>
      <c r="D68" s="33">
        <v>5602.4744438098651</v>
      </c>
      <c r="E68" s="33">
        <v>7460.4247887144138</v>
      </c>
      <c r="F68" s="33">
        <v>21069.383984569758</v>
      </c>
      <c r="G68" s="33">
        <v>20104.374023073928</v>
      </c>
      <c r="H68" s="33">
        <v>19183.563709803708</v>
      </c>
      <c r="I68" s="33">
        <v>19853.639868130402</v>
      </c>
      <c r="J68" s="33">
        <v>31783.29431358803</v>
      </c>
      <c r="K68" s="33">
        <v>30327.570897838094</v>
      </c>
      <c r="L68" s="33">
        <v>28938.523465959825</v>
      </c>
      <c r="M68" s="33">
        <v>27686.969197007522</v>
      </c>
      <c r="N68" s="33">
        <v>37276.213517072159</v>
      </c>
      <c r="O68" s="33">
        <v>35568.906043075505</v>
      </c>
      <c r="P68" s="33">
        <v>33939.795980028255</v>
      </c>
      <c r="Q68" s="33">
        <v>33551.134348623382</v>
      </c>
      <c r="R68" s="33">
        <v>31924.919594117917</v>
      </c>
      <c r="S68" s="33">
        <v>30462.710235926585</v>
      </c>
      <c r="T68" s="33">
        <v>31138.603045191237</v>
      </c>
      <c r="U68" s="33">
        <v>33722.499736717284</v>
      </c>
      <c r="V68" s="33">
        <v>32087.978948048454</v>
      </c>
      <c r="W68" s="33">
        <v>33938.409935814845</v>
      </c>
      <c r="X68" s="33">
        <v>32383.982710502576</v>
      </c>
      <c r="Y68" s="33">
        <v>36965.424312738542</v>
      </c>
      <c r="Z68" s="33">
        <v>35173.725168249803</v>
      </c>
      <c r="AA68" s="33">
        <v>34563.604979341348</v>
      </c>
      <c r="AB68" s="33">
        <v>43869.322024917572</v>
      </c>
      <c r="AC68" s="33">
        <v>41972.029423853382</v>
      </c>
      <c r="AD68" s="33">
        <v>39937.656078385626</v>
      </c>
      <c r="AE68" s="33">
        <v>38734.18732162071</v>
      </c>
    </row>
    <row r="69" spans="1:31">
      <c r="A69" s="29" t="s">
        <v>133</v>
      </c>
      <c r="B69" s="29" t="s">
        <v>68</v>
      </c>
      <c r="C69" s="33">
        <v>3.5938890729630122E-4</v>
      </c>
      <c r="D69" s="33">
        <v>6.2396756644498013E-4</v>
      </c>
      <c r="E69" s="33">
        <v>7.1260644183000364E-4</v>
      </c>
      <c r="F69" s="33">
        <v>1.8155708673585212E-3</v>
      </c>
      <c r="G69" s="33">
        <v>3.1902440973969677E-3</v>
      </c>
      <c r="H69" s="33">
        <v>3.0458726554440296E-3</v>
      </c>
      <c r="I69" s="33">
        <v>5.3242522749004572E-3</v>
      </c>
      <c r="J69" s="33">
        <v>5.0684857861105935E-3</v>
      </c>
      <c r="K69" s="33">
        <v>4.8381424319543396E-3</v>
      </c>
      <c r="L69" s="33">
        <v>7.1380887351587706E-3</v>
      </c>
      <c r="M69" s="33">
        <v>1096.3364933953817</v>
      </c>
      <c r="N69" s="33">
        <v>1043.1982650243838</v>
      </c>
      <c r="O69" s="33">
        <v>995.41828614804047</v>
      </c>
      <c r="P69" s="33">
        <v>2112.5920573203334</v>
      </c>
      <c r="Q69" s="33">
        <v>2021.2251290887345</v>
      </c>
      <c r="R69" s="33">
        <v>1923.2568913105461</v>
      </c>
      <c r="S69" s="33">
        <v>8200.5443416668004</v>
      </c>
      <c r="T69" s="33">
        <v>7824.9468877881536</v>
      </c>
      <c r="U69" s="33">
        <v>7486.527912754409</v>
      </c>
      <c r="V69" s="33">
        <v>7123.6579524621366</v>
      </c>
      <c r="W69" s="33">
        <v>6797.3836085701969</v>
      </c>
      <c r="X69" s="33">
        <v>6486.0533307981841</v>
      </c>
      <c r="Y69" s="33">
        <v>9711.9151666193902</v>
      </c>
      <c r="Z69" s="33">
        <v>9241.1811647715513</v>
      </c>
      <c r="AA69" s="33">
        <v>8817.9209552408647</v>
      </c>
      <c r="AB69" s="33">
        <v>8414.0467128427845</v>
      </c>
      <c r="AC69" s="33">
        <v>8050.1498517683449</v>
      </c>
      <c r="AD69" s="33">
        <v>7659.9611846244625</v>
      </c>
      <c r="AE69" s="33">
        <v>8711.7828327100287</v>
      </c>
    </row>
    <row r="70" spans="1:31">
      <c r="A70" s="29" t="s">
        <v>133</v>
      </c>
      <c r="B70" s="29" t="s">
        <v>36</v>
      </c>
      <c r="C70" s="33">
        <v>1.4409190999863301E-4</v>
      </c>
      <c r="D70" s="33">
        <v>2.2221053926522999E-4</v>
      </c>
      <c r="E70" s="33">
        <v>2.1260021494734198E-4</v>
      </c>
      <c r="F70" s="33">
        <v>2.6699180139181901E-4</v>
      </c>
      <c r="G70" s="33">
        <v>4.0912661128281804E-4</v>
      </c>
      <c r="H70" s="33">
        <v>4.3342521068741205E-4</v>
      </c>
      <c r="I70" s="33">
        <v>5.6221812968828698E-4</v>
      </c>
      <c r="J70" s="33">
        <v>7.0988248239231403E-4</v>
      </c>
      <c r="K70" s="33">
        <v>8.7779602166258202E-4</v>
      </c>
      <c r="L70" s="33">
        <v>9.8394257938082394E-4</v>
      </c>
      <c r="M70" s="33">
        <v>9.889191426551351E-4</v>
      </c>
      <c r="N70" s="33">
        <v>401.911053264278</v>
      </c>
      <c r="O70" s="33">
        <v>383.50291326743104</v>
      </c>
      <c r="P70" s="33">
        <v>365.93789419346302</v>
      </c>
      <c r="Q70" s="33">
        <v>3441.29500242834</v>
      </c>
      <c r="R70" s="33">
        <v>3274.49632881555</v>
      </c>
      <c r="S70" s="33">
        <v>4308.28274829367</v>
      </c>
      <c r="T70" s="33">
        <v>4110.9568192542401</v>
      </c>
      <c r="U70" s="33">
        <v>3933.1631447485097</v>
      </c>
      <c r="V70" s="33">
        <v>3742.5237502229497</v>
      </c>
      <c r="W70" s="33">
        <v>5135.8115088793602</v>
      </c>
      <c r="X70" s="33">
        <v>4900.5834988880506</v>
      </c>
      <c r="Y70" s="33">
        <v>4688.6394708193002</v>
      </c>
      <c r="Z70" s="33">
        <v>4473.5039046460297</v>
      </c>
      <c r="AA70" s="33">
        <v>4268.6105953833003</v>
      </c>
      <c r="AB70" s="33">
        <v>4073.1017115304103</v>
      </c>
      <c r="AC70" s="33">
        <v>3896.9452233197198</v>
      </c>
      <c r="AD70" s="33">
        <v>3708.06130258139</v>
      </c>
      <c r="AE70" s="33">
        <v>3538.2264332065297</v>
      </c>
    </row>
    <row r="71" spans="1:31">
      <c r="A71" s="29" t="s">
        <v>133</v>
      </c>
      <c r="B71" s="29" t="s">
        <v>73</v>
      </c>
      <c r="C71" s="33">
        <v>0</v>
      </c>
      <c r="D71" s="33">
        <v>0</v>
      </c>
      <c r="E71" s="33">
        <v>1.9907005871389898E-4</v>
      </c>
      <c r="F71" s="33">
        <v>2.0004581329202499E-4</v>
      </c>
      <c r="G71" s="33">
        <v>1.9088340955380001E-4</v>
      </c>
      <c r="H71" s="33">
        <v>2.1491308907482801E-4</v>
      </c>
      <c r="I71" s="33">
        <v>2.17288818846665E-4</v>
      </c>
      <c r="J71" s="33">
        <v>2.1061992639109401E-4</v>
      </c>
      <c r="K71" s="33">
        <v>2.08950675418425E-4</v>
      </c>
      <c r="L71" s="33">
        <v>2.28490503554831E-4</v>
      </c>
      <c r="M71" s="33">
        <v>2.2433502490800799E-4</v>
      </c>
      <c r="N71" s="33">
        <v>3.9831820064669597E-4</v>
      </c>
      <c r="O71" s="33">
        <v>3.8007461878637001E-4</v>
      </c>
      <c r="P71" s="33">
        <v>3.62666620834975E-4</v>
      </c>
      <c r="Q71" s="33">
        <v>4.2008984847918303E-4</v>
      </c>
      <c r="R71" s="33">
        <v>3.9972820279781003E-4</v>
      </c>
      <c r="S71" s="33">
        <v>5.0445740704056991E-4</v>
      </c>
      <c r="T71" s="33">
        <v>4.8135248744249397E-4</v>
      </c>
      <c r="U71" s="33">
        <v>4.6053460215748199E-4</v>
      </c>
      <c r="V71" s="33">
        <v>4.38212609785873E-4</v>
      </c>
      <c r="W71" s="33">
        <v>5.3826151759708894E-4</v>
      </c>
      <c r="X71" s="33">
        <v>5.1360831811335394E-4</v>
      </c>
      <c r="Y71" s="33">
        <v>4.9139540901482304E-4</v>
      </c>
      <c r="Z71" s="33">
        <v>7.0743265151377893E-4</v>
      </c>
      <c r="AA71" s="33">
        <v>6.7503115575585308E-4</v>
      </c>
      <c r="AB71" s="33">
        <v>6.4411369798388193E-4</v>
      </c>
      <c r="AC71" s="33">
        <v>6.1625659653546407E-4</v>
      </c>
      <c r="AD71" s="33">
        <v>5.8638679960299703E-4</v>
      </c>
      <c r="AE71" s="33">
        <v>5.5952938871139599E-4</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5871.3937561954554</v>
      </c>
      <c r="D73" s="35">
        <v>5602.475242070379</v>
      </c>
      <c r="E73" s="35">
        <v>7460.4256778444778</v>
      </c>
      <c r="F73" s="35">
        <v>21069.385975368496</v>
      </c>
      <c r="G73" s="35">
        <v>20104.377380520189</v>
      </c>
      <c r="H73" s="35">
        <v>19183.566915220414</v>
      </c>
      <c r="I73" s="35">
        <v>19853.645345026649</v>
      </c>
      <c r="J73" s="35">
        <v>31783.299529825585</v>
      </c>
      <c r="K73" s="35">
        <v>30327.575880203152</v>
      </c>
      <c r="L73" s="35">
        <v>28938.530750988037</v>
      </c>
      <c r="M73" s="35">
        <v>28783.30583830977</v>
      </c>
      <c r="N73" s="35">
        <v>38319.412043701275</v>
      </c>
      <c r="O73" s="35">
        <v>36564.324578846383</v>
      </c>
      <c r="P73" s="35">
        <v>36052.388275538317</v>
      </c>
      <c r="Q73" s="35">
        <v>35725.598702556541</v>
      </c>
      <c r="R73" s="35">
        <v>33993.9882449055</v>
      </c>
      <c r="S73" s="35">
        <v>40317.653809612028</v>
      </c>
      <c r="T73" s="35">
        <v>40542.175153742741</v>
      </c>
      <c r="U73" s="35">
        <v>42719.379329303556</v>
      </c>
      <c r="V73" s="35">
        <v>40648.782227295982</v>
      </c>
      <c r="W73" s="35">
        <v>42107.115492942889</v>
      </c>
      <c r="X73" s="35">
        <v>40178.549350472407</v>
      </c>
      <c r="Y73" s="35">
        <v>48789.404445840366</v>
      </c>
      <c r="Z73" s="35">
        <v>46424.600059971948</v>
      </c>
      <c r="AA73" s="35">
        <v>45299.172619840312</v>
      </c>
      <c r="AB73" s="35">
        <v>54113.184276400279</v>
      </c>
      <c r="AC73" s="35">
        <v>51772.857610300089</v>
      </c>
      <c r="AD73" s="35">
        <v>49263.440674195721</v>
      </c>
      <c r="AE73" s="35">
        <v>49035.49631021134</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ollapsed="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3.2164691788768196E-5</v>
      </c>
      <c r="D78" s="33">
        <v>3.0691499786223998E-5</v>
      </c>
      <c r="E78" s="33">
        <v>3.0794175233662701E-5</v>
      </c>
      <c r="F78" s="33">
        <v>2.9301589570314999E-5</v>
      </c>
      <c r="G78" s="33">
        <v>2.7959532021611998E-5</v>
      </c>
      <c r="H78" s="33">
        <v>2.6678942758092202E-5</v>
      </c>
      <c r="I78" s="33">
        <v>2.7251323418611002E-5</v>
      </c>
      <c r="J78" s="33">
        <v>2.7208782245608398E-5</v>
      </c>
      <c r="K78" s="33">
        <v>2.8671506207823001E-5</v>
      </c>
      <c r="L78" s="33">
        <v>2.7358307439320802E-5</v>
      </c>
      <c r="M78" s="33">
        <v>2.6175095301184898E-5</v>
      </c>
      <c r="N78" s="33">
        <v>2.6730057493037E-5</v>
      </c>
      <c r="O78" s="33">
        <v>2.55057800404534E-5</v>
      </c>
      <c r="P78" s="33">
        <v>2.4337576364789101E-5</v>
      </c>
      <c r="Q78" s="33">
        <v>2.3285007018841798E-5</v>
      </c>
      <c r="R78" s="33">
        <v>2.2156388785570201E-5</v>
      </c>
      <c r="S78" s="33">
        <v>2.1141592344226301E-5</v>
      </c>
      <c r="T78" s="33">
        <v>2.2114152267249498E-5</v>
      </c>
      <c r="U78" s="33">
        <v>2.185238004475E-5</v>
      </c>
      <c r="V78" s="33">
        <v>2.0793200868255398E-5</v>
      </c>
      <c r="W78" s="33">
        <v>2.2230845099880499E-5</v>
      </c>
      <c r="X78" s="33">
        <v>2.12126384456392E-5</v>
      </c>
      <c r="Y78" s="33">
        <v>2.0295218705897002E-5</v>
      </c>
      <c r="Z78" s="33">
        <v>1.97774738326704E-5</v>
      </c>
      <c r="AA78" s="33">
        <v>1.9970067481328E-5</v>
      </c>
      <c r="AB78" s="33">
        <v>1.9617507818212603E-5</v>
      </c>
      <c r="AC78" s="33">
        <v>2.0076023127824101E-5</v>
      </c>
      <c r="AD78" s="33">
        <v>1.9102943509024298E-5</v>
      </c>
      <c r="AE78" s="33">
        <v>1.8227999524254701E-5</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1.4091982088452998E-4</v>
      </c>
      <c r="D80" s="33">
        <v>1.358888369580216E-4</v>
      </c>
      <c r="E80" s="33">
        <v>1.3001181690908332E-4</v>
      </c>
      <c r="F80" s="33">
        <v>1.237101779623724E-4</v>
      </c>
      <c r="G80" s="33">
        <v>1.18044062894199E-4</v>
      </c>
      <c r="H80" s="33">
        <v>1.126374645488578E-4</v>
      </c>
      <c r="I80" s="33">
        <v>1.0776603690083319E-4</v>
      </c>
      <c r="J80" s="33">
        <v>1.051882786115729E-4</v>
      </c>
      <c r="K80" s="33">
        <v>1.055559934003551E-4</v>
      </c>
      <c r="L80" s="33">
        <v>1.0569186780087769E-4</v>
      </c>
      <c r="M80" s="33">
        <v>1.060090002137662E-4</v>
      </c>
      <c r="N80" s="33">
        <v>1.2267849772131989E-4</v>
      </c>
      <c r="O80" s="33">
        <v>1.17059635183663E-4</v>
      </c>
      <c r="P80" s="33">
        <v>1.116981251307814E-4</v>
      </c>
      <c r="Q80" s="33">
        <v>1.0798818515814771E-4</v>
      </c>
      <c r="R80" s="33">
        <v>1.062232739319678E-4</v>
      </c>
      <c r="S80" s="33">
        <v>1.0848691854774261E-4</v>
      </c>
      <c r="T80" s="33">
        <v>1.062325741402419E-4</v>
      </c>
      <c r="U80" s="33">
        <v>1.2373824975521621E-4</v>
      </c>
      <c r="V80" s="33">
        <v>1.1774068897656339E-4</v>
      </c>
      <c r="W80" s="33">
        <v>1.1339419287633851E-4</v>
      </c>
      <c r="X80" s="33">
        <v>1.088068330242667E-4</v>
      </c>
      <c r="Y80" s="33">
        <v>1.069903971528057E-4</v>
      </c>
      <c r="Z80" s="33">
        <v>1.1094562249971409E-4</v>
      </c>
      <c r="AA80" s="33">
        <v>1.090515695750416E-4</v>
      </c>
      <c r="AB80" s="33">
        <v>1.0760938910932699E-4</v>
      </c>
      <c r="AC80" s="33">
        <v>1.0827788582668121E-4</v>
      </c>
      <c r="AD80" s="33">
        <v>1.105355737271979E-4</v>
      </c>
      <c r="AE80" s="33">
        <v>1.0777994760004791E-4</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10424.083357466248</v>
      </c>
      <c r="D82" s="33">
        <v>9946.6444211032431</v>
      </c>
      <c r="E82" s="33">
        <v>11509.634431540811</v>
      </c>
      <c r="F82" s="33">
        <v>10951.765444547715</v>
      </c>
      <c r="G82" s="33">
        <v>10450.157862774398</v>
      </c>
      <c r="H82" s="33">
        <v>9971.5246742499548</v>
      </c>
      <c r="I82" s="33">
        <v>9540.2688644209647</v>
      </c>
      <c r="J82" s="33">
        <v>9077.8545141917857</v>
      </c>
      <c r="K82" s="33">
        <v>8662.0749146733688</v>
      </c>
      <c r="L82" s="33">
        <v>8265.3386557488593</v>
      </c>
      <c r="M82" s="33">
        <v>7907.8732297543247</v>
      </c>
      <c r="N82" s="33">
        <v>7524.5806713161892</v>
      </c>
      <c r="O82" s="33">
        <v>7179.9433858019856</v>
      </c>
      <c r="P82" s="33">
        <v>6851.0910142590628</v>
      </c>
      <c r="Q82" s="33">
        <v>6554.7900071326249</v>
      </c>
      <c r="R82" s="33">
        <v>6237.0810405288958</v>
      </c>
      <c r="S82" s="33">
        <v>5951.4132042421415</v>
      </c>
      <c r="T82" s="33">
        <v>5678.8293910999582</v>
      </c>
      <c r="U82" s="33">
        <v>5433.2272141065205</v>
      </c>
      <c r="V82" s="33">
        <v>5169.8801043381427</v>
      </c>
      <c r="W82" s="33">
        <v>4933.0917234962035</v>
      </c>
      <c r="X82" s="33">
        <v>4707.1485892483106</v>
      </c>
      <c r="Y82" s="33">
        <v>4503.5703759702792</v>
      </c>
      <c r="Z82" s="33">
        <v>4285.2835506652464</v>
      </c>
      <c r="AA82" s="33">
        <v>4229.5693784191517</v>
      </c>
      <c r="AB82" s="33">
        <v>4190.2364047766596</v>
      </c>
      <c r="AC82" s="33">
        <v>4009.0143417229956</v>
      </c>
      <c r="AD82" s="33">
        <v>3814.698460350854</v>
      </c>
      <c r="AE82" s="33">
        <v>3639.9794454505172</v>
      </c>
    </row>
    <row r="83" spans="1:31">
      <c r="A83" s="29" t="s">
        <v>134</v>
      </c>
      <c r="B83" s="29" t="s">
        <v>68</v>
      </c>
      <c r="C83" s="33">
        <v>4.4314112579619499E-5</v>
      </c>
      <c r="D83" s="33">
        <v>7.5171771519457698E-5</v>
      </c>
      <c r="E83" s="33">
        <v>8.9824132761645589E-5</v>
      </c>
      <c r="F83" s="33">
        <v>1.45079069856387E-4</v>
      </c>
      <c r="G83" s="33">
        <v>1.38434226907088E-4</v>
      </c>
      <c r="H83" s="33">
        <v>1.6166193209186499E-4</v>
      </c>
      <c r="I83" s="33">
        <v>1.9135071777838899E-4</v>
      </c>
      <c r="J83" s="33">
        <v>2.0708404976792699E-4</v>
      </c>
      <c r="K83" s="33">
        <v>3.56267358304281E-4</v>
      </c>
      <c r="L83" s="33">
        <v>3.3994976923897203E-4</v>
      </c>
      <c r="M83" s="33">
        <v>3.2524737238155698E-4</v>
      </c>
      <c r="N83" s="33">
        <v>3.0948271684606599E-4</v>
      </c>
      <c r="O83" s="33">
        <v>2.9530793580425003E-4</v>
      </c>
      <c r="P83" s="33">
        <v>2.8178238138042101E-4</v>
      </c>
      <c r="Q83" s="33">
        <v>2.6959565035907998E-4</v>
      </c>
      <c r="R83" s="33">
        <v>2.5652841931380797E-4</v>
      </c>
      <c r="S83" s="33">
        <v>2.4477902596534102E-4</v>
      </c>
      <c r="T83" s="33">
        <v>3.8342984944257901E-4</v>
      </c>
      <c r="U83" s="33">
        <v>4.1003290683670502E-4</v>
      </c>
      <c r="V83" s="33">
        <v>3.90158718500716E-4</v>
      </c>
      <c r="W83" s="33">
        <v>1.1529192480048799E-3</v>
      </c>
      <c r="X83" s="33">
        <v>1.1001137858262201E-3</v>
      </c>
      <c r="Y83" s="33">
        <v>1.05253525825804E-3</v>
      </c>
      <c r="Z83" s="33">
        <v>1.00151914807736E-3</v>
      </c>
      <c r="AA83" s="33">
        <v>9.5564804167808505E-4</v>
      </c>
      <c r="AB83" s="33">
        <v>9.1187790200154589E-4</v>
      </c>
      <c r="AC83" s="33">
        <v>8.7324744709220208E-4</v>
      </c>
      <c r="AD83" s="33">
        <v>8.3153575279942805E-4</v>
      </c>
      <c r="AE83" s="33">
        <v>7.93450145485091E-4</v>
      </c>
    </row>
    <row r="84" spans="1:31">
      <c r="A84" s="29" t="s">
        <v>134</v>
      </c>
      <c r="B84" s="29" t="s">
        <v>36</v>
      </c>
      <c r="C84" s="33">
        <v>1.41465047212917E-4</v>
      </c>
      <c r="D84" s="33">
        <v>1.9494111865116701E-4</v>
      </c>
      <c r="E84" s="33">
        <v>1.86510162228828E-4</v>
      </c>
      <c r="F84" s="33">
        <v>2.19798828790675E-4</v>
      </c>
      <c r="G84" s="33">
        <v>3.0086400178624002E-4</v>
      </c>
      <c r="H84" s="33">
        <v>2.89524173999541E-4</v>
      </c>
      <c r="I84" s="33">
        <v>3.4505782770580002E-4</v>
      </c>
      <c r="J84" s="33">
        <v>3.96660783638772E-4</v>
      </c>
      <c r="K84" s="33">
        <v>4.30151823028674E-4</v>
      </c>
      <c r="L84" s="33">
        <v>4.3605591797163601E-4</v>
      </c>
      <c r="M84" s="33">
        <v>4.5703415047508198E-4</v>
      </c>
      <c r="N84" s="33">
        <v>5.3671179517110804E-4</v>
      </c>
      <c r="O84" s="33">
        <v>5.1212957534106001E-4</v>
      </c>
      <c r="P84" s="33">
        <v>4.8867325871867302E-4</v>
      </c>
      <c r="Q84" s="33">
        <v>4.8533846612309101E-4</v>
      </c>
      <c r="R84" s="33">
        <v>4.7227699690298805E-4</v>
      </c>
      <c r="S84" s="33">
        <v>5.2056448899977703E-4</v>
      </c>
      <c r="T84" s="33">
        <v>4.9672184045088607E-4</v>
      </c>
      <c r="U84" s="33">
        <v>5.8980320621145001E-4</v>
      </c>
      <c r="V84" s="33">
        <v>5.6121559822689207E-4</v>
      </c>
      <c r="W84" s="33">
        <v>5.9447590587384004E-4</v>
      </c>
      <c r="X84" s="33">
        <v>5.9832499774881598E-4</v>
      </c>
      <c r="Y84" s="33">
        <v>6.1323334712567296E-4</v>
      </c>
      <c r="Z84" s="33">
        <v>6.2191082044483104E-4</v>
      </c>
      <c r="AA84" s="33">
        <v>6.6407286072375402E-4</v>
      </c>
      <c r="AB84" s="33">
        <v>6.6111430827337707E-4</v>
      </c>
      <c r="AC84" s="33">
        <v>6.6065587099002599E-4</v>
      </c>
      <c r="AD84" s="33">
        <v>7.0131559886922503E-4</v>
      </c>
      <c r="AE84" s="33">
        <v>7.4957772705738703E-4</v>
      </c>
    </row>
    <row r="85" spans="1:31">
      <c r="A85" s="29" t="s">
        <v>134</v>
      </c>
      <c r="B85" s="29" t="s">
        <v>73</v>
      </c>
      <c r="C85" s="33">
        <v>0</v>
      </c>
      <c r="D85" s="33">
        <v>0</v>
      </c>
      <c r="E85" s="33">
        <v>5.6000819659389597E-4</v>
      </c>
      <c r="F85" s="33">
        <v>5.4560385751706796E-4</v>
      </c>
      <c r="G85" s="33">
        <v>5.5954328787895995E-4</v>
      </c>
      <c r="H85" s="33">
        <v>5.7451938491799104E-4</v>
      </c>
      <c r="I85" s="33">
        <v>5.9444167144312302E-4</v>
      </c>
      <c r="J85" s="33">
        <v>6.0344713806758602E-4</v>
      </c>
      <c r="K85" s="33">
        <v>5.8205077040011802E-4</v>
      </c>
      <c r="L85" s="33">
        <v>5.9116465943460407E-4</v>
      </c>
      <c r="M85" s="33">
        <v>5.9176807575572201E-4</v>
      </c>
      <c r="N85" s="33">
        <v>6.9033837292150799E-4</v>
      </c>
      <c r="O85" s="33">
        <v>6.5871982122773793E-4</v>
      </c>
      <c r="P85" s="33">
        <v>6.2854944748615106E-4</v>
      </c>
      <c r="Q85" s="33">
        <v>6.0350979740965991E-4</v>
      </c>
      <c r="R85" s="33">
        <v>6.0842902724112002E-4</v>
      </c>
      <c r="S85" s="33">
        <v>6.2522370108054393E-4</v>
      </c>
      <c r="T85" s="33">
        <v>5.9658750079353705E-4</v>
      </c>
      <c r="U85" s="33">
        <v>6.7527400859038005E-4</v>
      </c>
      <c r="V85" s="33">
        <v>6.4254365304731011E-4</v>
      </c>
      <c r="W85" s="33">
        <v>6.1882454021741E-4</v>
      </c>
      <c r="X85" s="33">
        <v>5.9332712348754706E-4</v>
      </c>
      <c r="Y85" s="33">
        <v>6.0565197440124493E-4</v>
      </c>
      <c r="Z85" s="33">
        <v>5.9685238411651695E-4</v>
      </c>
      <c r="AA85" s="33">
        <v>5.9310477834367803E-4</v>
      </c>
      <c r="AB85" s="33">
        <v>5.8069280193136198E-4</v>
      </c>
      <c r="AC85" s="33">
        <v>5.5775679517421994E-4</v>
      </c>
      <c r="AD85" s="33">
        <v>5.9264756215989705E-4</v>
      </c>
      <c r="AE85" s="33">
        <v>5.7957927426323993E-4</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10424.083574864873</v>
      </c>
      <c r="D87" s="35">
        <v>9946.6446628553513</v>
      </c>
      <c r="E87" s="35">
        <v>11509.634682170936</v>
      </c>
      <c r="F87" s="35">
        <v>10951.765742638552</v>
      </c>
      <c r="G87" s="35">
        <v>10450.15814721222</v>
      </c>
      <c r="H87" s="35">
        <v>9971.5249752282944</v>
      </c>
      <c r="I87" s="35">
        <v>9540.2691907890439</v>
      </c>
      <c r="J87" s="35">
        <v>9077.8548536728958</v>
      </c>
      <c r="K87" s="35">
        <v>8662.075405168227</v>
      </c>
      <c r="L87" s="35">
        <v>8265.339128748803</v>
      </c>
      <c r="M87" s="35">
        <v>7907.8736871857927</v>
      </c>
      <c r="N87" s="35">
        <v>7524.5811302074617</v>
      </c>
      <c r="O87" s="35">
        <v>7179.9438236753367</v>
      </c>
      <c r="P87" s="35">
        <v>6851.0914320771462</v>
      </c>
      <c r="Q87" s="35">
        <v>6554.7904080014669</v>
      </c>
      <c r="R87" s="35">
        <v>6237.081425436978</v>
      </c>
      <c r="S87" s="35">
        <v>5951.4135786496781</v>
      </c>
      <c r="T87" s="35">
        <v>5678.8299028765341</v>
      </c>
      <c r="U87" s="35">
        <v>5433.2277697300569</v>
      </c>
      <c r="V87" s="35">
        <v>5169.8806330307516</v>
      </c>
      <c r="W87" s="35">
        <v>4933.0930120404892</v>
      </c>
      <c r="X87" s="35">
        <v>4707.1498193815678</v>
      </c>
      <c r="Y87" s="35">
        <v>4503.5715557911535</v>
      </c>
      <c r="Z87" s="35">
        <v>4285.2846829074906</v>
      </c>
      <c r="AA87" s="35">
        <v>4229.5704630888304</v>
      </c>
      <c r="AB87" s="35">
        <v>4190.2374438814586</v>
      </c>
      <c r="AC87" s="35">
        <v>4009.0153433243518</v>
      </c>
      <c r="AD87" s="35">
        <v>3814.6994215251239</v>
      </c>
      <c r="AE87" s="35">
        <v>3639.9803649086098</v>
      </c>
    </row>
  </sheetData>
  <sheetProtection algorithmName="SHA-512" hashValue="zePaP4MbOjy8rmYgvhyO1XbVBNdrMAwx6QlvAGv1N7oECM7XstSJxc+Xnf+sD3hj8+FZQPEVT3wQPYKxUd7GFA==" saltValue="vPM+zHKmXPBk1O4qlrUt4Q==" spinCount="100000" sheet="1" objects="1" scenarios="1"/>
  <mergeCells count="7">
    <mergeCell ref="A87:B87"/>
    <mergeCell ref="B2:V3"/>
    <mergeCell ref="A17:B17"/>
    <mergeCell ref="A31:B31"/>
    <mergeCell ref="A45:B45"/>
    <mergeCell ref="A59:B59"/>
    <mergeCell ref="A73:B7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57E188"/>
  </sheetPr>
  <dimension ref="A1:AE87"/>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145</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81</v>
      </c>
      <c r="B2" s="18" t="s">
        <v>142</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1489456.5808999999</v>
      </c>
      <c r="D6" s="33">
        <v>1306978.6905</v>
      </c>
      <c r="E6" s="33">
        <v>1216584.7431999999</v>
      </c>
      <c r="F6" s="33">
        <v>1002595.0729569693</v>
      </c>
      <c r="G6" s="33">
        <v>859384.06130760862</v>
      </c>
      <c r="H6" s="33">
        <v>760142.38632188365</v>
      </c>
      <c r="I6" s="33">
        <v>683133.99066605687</v>
      </c>
      <c r="J6" s="33">
        <v>702780.83669432579</v>
      </c>
      <c r="K6" s="33">
        <v>556273.50446366775</v>
      </c>
      <c r="L6" s="33">
        <v>521817.2413123661</v>
      </c>
      <c r="M6" s="33">
        <v>458102.15123702172</v>
      </c>
      <c r="N6" s="33">
        <v>308013.33575121587</v>
      </c>
      <c r="O6" s="33">
        <v>302114.74120059039</v>
      </c>
      <c r="P6" s="33">
        <v>254556.52273732101</v>
      </c>
      <c r="Q6" s="33">
        <v>192998.85424255324</v>
      </c>
      <c r="R6" s="33">
        <v>177869.47699443431</v>
      </c>
      <c r="S6" s="33">
        <v>178260.2680081478</v>
      </c>
      <c r="T6" s="33">
        <v>166576.5962870637</v>
      </c>
      <c r="U6" s="33">
        <v>148868.1504838668</v>
      </c>
      <c r="V6" s="33">
        <v>138710.97001889852</v>
      </c>
      <c r="W6" s="33">
        <v>102148.01413955091</v>
      </c>
      <c r="X6" s="33">
        <v>61542.987440340097</v>
      </c>
      <c r="Y6" s="33">
        <v>39450.323652536164</v>
      </c>
      <c r="Z6" s="33">
        <v>31652.325717346928</v>
      </c>
      <c r="AA6" s="33">
        <v>28321.882583093782</v>
      </c>
      <c r="AB6" s="33">
        <v>27608.591419999997</v>
      </c>
      <c r="AC6" s="33">
        <v>25059.925307812453</v>
      </c>
      <c r="AD6" s="33">
        <v>22146.884387383401</v>
      </c>
      <c r="AE6" s="33">
        <v>21693.716632324609</v>
      </c>
    </row>
    <row r="7" spans="1:31">
      <c r="A7" s="29" t="s">
        <v>40</v>
      </c>
      <c r="B7" s="29" t="s">
        <v>71</v>
      </c>
      <c r="C7" s="33">
        <v>208514.54793999999</v>
      </c>
      <c r="D7" s="33">
        <v>172988.0851</v>
      </c>
      <c r="E7" s="33">
        <v>174061.85245999999</v>
      </c>
      <c r="F7" s="33">
        <v>83806.887624504787</v>
      </c>
      <c r="G7" s="33">
        <v>79167.46406327319</v>
      </c>
      <c r="H7" s="33">
        <v>59976.773464590638</v>
      </c>
      <c r="I7" s="33">
        <v>3.4076600268999981E-2</v>
      </c>
      <c r="J7" s="33">
        <v>2.4937679928000004E-2</v>
      </c>
      <c r="K7" s="33">
        <v>2.2038745899999997E-2</v>
      </c>
      <c r="L7" s="33">
        <v>2.0936916428999995E-2</v>
      </c>
      <c r="M7" s="33">
        <v>1.8275463618000001E-2</v>
      </c>
      <c r="N7" s="33">
        <v>1.760915176499999E-2</v>
      </c>
      <c r="O7" s="33">
        <v>1.746247446399999E-2</v>
      </c>
      <c r="P7" s="33">
        <v>1.531023042999999E-2</v>
      </c>
      <c r="Q7" s="33">
        <v>1.4436651199999985E-2</v>
      </c>
      <c r="R7" s="33">
        <v>1.3166955112999999E-2</v>
      </c>
      <c r="S7" s="33">
        <v>1.0858726954999998E-2</v>
      </c>
      <c r="T7" s="33">
        <v>1.1612676694999999E-2</v>
      </c>
      <c r="U7" s="33">
        <v>9.6846676369999989E-3</v>
      </c>
      <c r="V7" s="33">
        <v>7.6408365540000011E-3</v>
      </c>
      <c r="W7" s="33">
        <v>9.1133401709999895E-3</v>
      </c>
      <c r="X7" s="33">
        <v>9.7885908619999989E-3</v>
      </c>
      <c r="Y7" s="33">
        <v>9.7936007379999905E-3</v>
      </c>
      <c r="Z7" s="33">
        <v>8.604886216E-3</v>
      </c>
      <c r="AA7" s="33">
        <v>4.2270301049999997E-3</v>
      </c>
      <c r="AB7" s="33">
        <v>4.566431178999999E-3</v>
      </c>
      <c r="AC7" s="33">
        <v>9.2609670099999997E-4</v>
      </c>
      <c r="AD7" s="33">
        <v>0</v>
      </c>
      <c r="AE7" s="33">
        <v>0</v>
      </c>
    </row>
    <row r="8" spans="1:31">
      <c r="A8" s="29" t="s">
        <v>40</v>
      </c>
      <c r="B8" s="29" t="s">
        <v>20</v>
      </c>
      <c r="C8" s="33">
        <v>173886.81104076287</v>
      </c>
      <c r="D8" s="33">
        <v>162746.2318605755</v>
      </c>
      <c r="E8" s="33">
        <v>119753.13073770751</v>
      </c>
      <c r="F8" s="33">
        <v>187654.19802986749</v>
      </c>
      <c r="G8" s="33">
        <v>220557.83030468147</v>
      </c>
      <c r="H8" s="33">
        <v>181242.00638862091</v>
      </c>
      <c r="I8" s="33">
        <v>191389.9656829203</v>
      </c>
      <c r="J8" s="33">
        <v>184332.79402832661</v>
      </c>
      <c r="K8" s="33">
        <v>161252.37479338155</v>
      </c>
      <c r="L8" s="33">
        <v>182137.7435196421</v>
      </c>
      <c r="M8" s="33">
        <v>208352.58478743999</v>
      </c>
      <c r="N8" s="33">
        <v>237565.4603478167</v>
      </c>
      <c r="O8" s="33">
        <v>250759.14621695501</v>
      </c>
      <c r="P8" s="33">
        <v>232647.53611870078</v>
      </c>
      <c r="Q8" s="33">
        <v>197703.03792580948</v>
      </c>
      <c r="R8" s="33">
        <v>159967.31272554933</v>
      </c>
      <c r="S8" s="33">
        <v>135818.09755592298</v>
      </c>
      <c r="T8" s="33">
        <v>130157.23586024629</v>
      </c>
      <c r="U8" s="33">
        <v>108583.30808671631</v>
      </c>
      <c r="V8" s="33">
        <v>104693.677054014</v>
      </c>
      <c r="W8" s="33">
        <v>108190.51163889881</v>
      </c>
      <c r="X8" s="33">
        <v>113878.61343580662</v>
      </c>
      <c r="Y8" s="33">
        <v>68615.832082377601</v>
      </c>
      <c r="Z8" s="33">
        <v>60795.8947501804</v>
      </c>
      <c r="AA8" s="33">
        <v>29384.2277800263</v>
      </c>
      <c r="AB8" s="33">
        <v>21243.233234979598</v>
      </c>
      <c r="AC8" s="33">
        <v>20309.940359785796</v>
      </c>
      <c r="AD8" s="33">
        <v>19299.450426115203</v>
      </c>
      <c r="AE8" s="33">
        <v>18390.776789916999</v>
      </c>
    </row>
    <row r="9" spans="1:31">
      <c r="A9" s="29" t="s">
        <v>40</v>
      </c>
      <c r="B9" s="29" t="s">
        <v>32</v>
      </c>
      <c r="C9" s="33">
        <v>83456.779399999999</v>
      </c>
      <c r="D9" s="33">
        <v>78255.392059999998</v>
      </c>
      <c r="E9" s="33">
        <v>72534.354359999998</v>
      </c>
      <c r="F9" s="33">
        <v>21006.915670000002</v>
      </c>
      <c r="G9" s="33">
        <v>22381.03916</v>
      </c>
      <c r="H9" s="33">
        <v>21664.433300000004</v>
      </c>
      <c r="I9" s="33">
        <v>22901.634700000002</v>
      </c>
      <c r="J9" s="33">
        <v>26434.686399999999</v>
      </c>
      <c r="K9" s="33">
        <v>14203.73677</v>
      </c>
      <c r="L9" s="33">
        <v>19770.518640000002</v>
      </c>
      <c r="M9" s="33">
        <v>32368.42022</v>
      </c>
      <c r="N9" s="33">
        <v>76958.593439999997</v>
      </c>
      <c r="O9" s="33">
        <v>70770.550059999994</v>
      </c>
      <c r="P9" s="33">
        <v>103097.9221</v>
      </c>
      <c r="Q9" s="33">
        <v>29031.766</v>
      </c>
      <c r="R9" s="33">
        <v>23789.749</v>
      </c>
      <c r="S9" s="33">
        <v>40810.231500000002</v>
      </c>
      <c r="T9" s="33">
        <v>54894.171000000002</v>
      </c>
      <c r="U9" s="33">
        <v>3619.38</v>
      </c>
      <c r="V9" s="33">
        <v>3929.3995</v>
      </c>
      <c r="W9" s="33">
        <v>4800.2330000000002</v>
      </c>
      <c r="X9" s="33">
        <v>4857.1139999999996</v>
      </c>
      <c r="Y9" s="33">
        <v>4243.7745000000004</v>
      </c>
      <c r="Z9" s="33">
        <v>3961.0547999999999</v>
      </c>
      <c r="AA9" s="33">
        <v>3274.0798</v>
      </c>
      <c r="AB9" s="33">
        <v>0</v>
      </c>
      <c r="AC9" s="33">
        <v>0</v>
      </c>
      <c r="AD9" s="33">
        <v>0</v>
      </c>
      <c r="AE9" s="33">
        <v>0</v>
      </c>
    </row>
    <row r="10" spans="1:31">
      <c r="A10" s="29" t="s">
        <v>40</v>
      </c>
      <c r="B10" s="29" t="s">
        <v>66</v>
      </c>
      <c r="C10" s="33">
        <v>5234.3665877193489</v>
      </c>
      <c r="D10" s="33">
        <v>1859.9073326020596</v>
      </c>
      <c r="E10" s="33">
        <v>8471.8031636549022</v>
      </c>
      <c r="F10" s="33">
        <v>28326.56628311277</v>
      </c>
      <c r="G10" s="33">
        <v>20620.105877203183</v>
      </c>
      <c r="H10" s="33">
        <v>21269.217440508583</v>
      </c>
      <c r="I10" s="33">
        <v>21419.446710949571</v>
      </c>
      <c r="J10" s="33">
        <v>32720.826439762019</v>
      </c>
      <c r="K10" s="33">
        <v>9057.9294188618096</v>
      </c>
      <c r="L10" s="33">
        <v>23831.618780621833</v>
      </c>
      <c r="M10" s="33">
        <v>43514.146038743726</v>
      </c>
      <c r="N10" s="33">
        <v>101738.12995007292</v>
      </c>
      <c r="O10" s="33">
        <v>71759.495419117171</v>
      </c>
      <c r="P10" s="33">
        <v>111489.5411849214</v>
      </c>
      <c r="Q10" s="33">
        <v>97750.768586274775</v>
      </c>
      <c r="R10" s="33">
        <v>107125.67644757294</v>
      </c>
      <c r="S10" s="33">
        <v>227423.86973602814</v>
      </c>
      <c r="T10" s="33">
        <v>208840.70463167527</v>
      </c>
      <c r="U10" s="33">
        <v>334408.45603101334</v>
      </c>
      <c r="V10" s="33">
        <v>385496.76058396837</v>
      </c>
      <c r="W10" s="33">
        <v>374136.70428811095</v>
      </c>
      <c r="X10" s="33">
        <v>459584.04749793338</v>
      </c>
      <c r="Y10" s="33">
        <v>598457.0403619695</v>
      </c>
      <c r="Z10" s="33">
        <v>406823.69520553539</v>
      </c>
      <c r="AA10" s="33">
        <v>403510.13574421097</v>
      </c>
      <c r="AB10" s="33">
        <v>572237.77837427508</v>
      </c>
      <c r="AC10" s="33">
        <v>578332.08191102103</v>
      </c>
      <c r="AD10" s="33">
        <v>634076.78926573379</v>
      </c>
      <c r="AE10" s="33">
        <v>659745.28086695657</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0</v>
      </c>
      <c r="D12" s="33">
        <v>0</v>
      </c>
      <c r="E12" s="33">
        <v>0</v>
      </c>
      <c r="F12" s="33">
        <v>0</v>
      </c>
      <c r="G12" s="33">
        <v>0</v>
      </c>
      <c r="H12" s="33">
        <v>0</v>
      </c>
      <c r="I12" s="33">
        <v>0</v>
      </c>
      <c r="J12" s="33">
        <v>0</v>
      </c>
      <c r="K12" s="33">
        <v>0</v>
      </c>
      <c r="L12" s="33">
        <v>0</v>
      </c>
      <c r="M12" s="33">
        <v>0</v>
      </c>
      <c r="N12" s="33">
        <v>0</v>
      </c>
      <c r="O12" s="33">
        <v>0</v>
      </c>
      <c r="P12" s="33">
        <v>0</v>
      </c>
      <c r="Q12" s="33">
        <v>0</v>
      </c>
      <c r="R12" s="33">
        <v>0</v>
      </c>
      <c r="S12" s="33">
        <v>0</v>
      </c>
      <c r="T12" s="33">
        <v>0</v>
      </c>
      <c r="U12" s="33">
        <v>0</v>
      </c>
      <c r="V12" s="33">
        <v>0</v>
      </c>
      <c r="W12" s="33">
        <v>0</v>
      </c>
      <c r="X12" s="33">
        <v>0</v>
      </c>
      <c r="Y12" s="33">
        <v>0</v>
      </c>
      <c r="Z12" s="33">
        <v>0</v>
      </c>
      <c r="AA12" s="33">
        <v>0</v>
      </c>
      <c r="AB12" s="33">
        <v>0</v>
      </c>
      <c r="AC12" s="33">
        <v>0</v>
      </c>
      <c r="AD12" s="33">
        <v>0</v>
      </c>
      <c r="AE12" s="33">
        <v>0</v>
      </c>
    </row>
    <row r="13" spans="1:31">
      <c r="A13" s="29" t="s">
        <v>40</v>
      </c>
      <c r="B13" s="29" t="s">
        <v>68</v>
      </c>
      <c r="C13" s="33">
        <v>0</v>
      </c>
      <c r="D13" s="33">
        <v>0</v>
      </c>
      <c r="E13" s="33">
        <v>0</v>
      </c>
      <c r="F13" s="33">
        <v>0</v>
      </c>
      <c r="G13" s="33">
        <v>0</v>
      </c>
      <c r="H13" s="33">
        <v>0</v>
      </c>
      <c r="I13" s="33">
        <v>0</v>
      </c>
      <c r="J13" s="33">
        <v>0</v>
      </c>
      <c r="K13" s="33">
        <v>0</v>
      </c>
      <c r="L13" s="33">
        <v>0</v>
      </c>
      <c r="M13" s="33">
        <v>0</v>
      </c>
      <c r="N13" s="33">
        <v>0</v>
      </c>
      <c r="O13" s="33">
        <v>0</v>
      </c>
      <c r="P13" s="33">
        <v>0</v>
      </c>
      <c r="Q13" s="33">
        <v>0</v>
      </c>
      <c r="R13" s="33">
        <v>0</v>
      </c>
      <c r="S13" s="33">
        <v>0</v>
      </c>
      <c r="T13" s="33">
        <v>0</v>
      </c>
      <c r="U13" s="33">
        <v>0</v>
      </c>
      <c r="V13" s="33">
        <v>0</v>
      </c>
      <c r="W13" s="33">
        <v>0</v>
      </c>
      <c r="X13" s="33">
        <v>0</v>
      </c>
      <c r="Y13" s="33">
        <v>0</v>
      </c>
      <c r="Z13" s="33">
        <v>0</v>
      </c>
      <c r="AA13" s="33">
        <v>0</v>
      </c>
      <c r="AB13" s="33">
        <v>0</v>
      </c>
      <c r="AC13" s="33">
        <v>0</v>
      </c>
      <c r="AD13" s="33">
        <v>0</v>
      </c>
      <c r="AE13" s="33">
        <v>0</v>
      </c>
    </row>
    <row r="14" spans="1:31">
      <c r="A14" s="29" t="s">
        <v>40</v>
      </c>
      <c r="B14" s="29" t="s">
        <v>36</v>
      </c>
      <c r="C14" s="33">
        <v>0</v>
      </c>
      <c r="D14" s="33">
        <v>0</v>
      </c>
      <c r="E14" s="33">
        <v>0</v>
      </c>
      <c r="F14" s="33">
        <v>0</v>
      </c>
      <c r="G14" s="33">
        <v>0</v>
      </c>
      <c r="H14" s="33">
        <v>0</v>
      </c>
      <c r="I14" s="33">
        <v>0</v>
      </c>
      <c r="J14" s="33">
        <v>0</v>
      </c>
      <c r="K14" s="33">
        <v>0</v>
      </c>
      <c r="L14" s="33">
        <v>0</v>
      </c>
      <c r="M14" s="33">
        <v>0</v>
      </c>
      <c r="N14" s="33">
        <v>0</v>
      </c>
      <c r="O14" s="33">
        <v>0</v>
      </c>
      <c r="P14" s="33">
        <v>0</v>
      </c>
      <c r="Q14" s="33">
        <v>0</v>
      </c>
      <c r="R14" s="33">
        <v>0</v>
      </c>
      <c r="S14" s="33">
        <v>0</v>
      </c>
      <c r="T14" s="33">
        <v>0</v>
      </c>
      <c r="U14" s="33">
        <v>0</v>
      </c>
      <c r="V14" s="33">
        <v>0</v>
      </c>
      <c r="W14" s="33">
        <v>0</v>
      </c>
      <c r="X14" s="33">
        <v>0</v>
      </c>
      <c r="Y14" s="33">
        <v>0</v>
      </c>
      <c r="Z14" s="33">
        <v>0</v>
      </c>
      <c r="AA14" s="33">
        <v>0</v>
      </c>
      <c r="AB14" s="33">
        <v>0</v>
      </c>
      <c r="AC14" s="33">
        <v>0</v>
      </c>
      <c r="AD14" s="33">
        <v>0</v>
      </c>
      <c r="AE14" s="33">
        <v>0</v>
      </c>
    </row>
    <row r="15" spans="1:31">
      <c r="A15" s="29" t="s">
        <v>40</v>
      </c>
      <c r="B15" s="29" t="s">
        <v>73</v>
      </c>
      <c r="C15" s="33">
        <v>0</v>
      </c>
      <c r="D15" s="33">
        <v>0</v>
      </c>
      <c r="E15" s="33">
        <v>0</v>
      </c>
      <c r="F15" s="33">
        <v>0</v>
      </c>
      <c r="G15" s="33">
        <v>0</v>
      </c>
      <c r="H15" s="33">
        <v>0</v>
      </c>
      <c r="I15" s="33">
        <v>0</v>
      </c>
      <c r="J15" s="33">
        <v>0</v>
      </c>
      <c r="K15" s="33">
        <v>0</v>
      </c>
      <c r="L15" s="33">
        <v>0</v>
      </c>
      <c r="M15" s="33">
        <v>0</v>
      </c>
      <c r="N15" s="33">
        <v>0</v>
      </c>
      <c r="O15" s="33">
        <v>0</v>
      </c>
      <c r="P15" s="33">
        <v>0</v>
      </c>
      <c r="Q15" s="33">
        <v>0</v>
      </c>
      <c r="R15" s="33">
        <v>0</v>
      </c>
      <c r="S15" s="33">
        <v>0</v>
      </c>
      <c r="T15" s="33">
        <v>0</v>
      </c>
      <c r="U15" s="33">
        <v>0</v>
      </c>
      <c r="V15" s="33">
        <v>0</v>
      </c>
      <c r="W15" s="33">
        <v>0</v>
      </c>
      <c r="X15" s="33">
        <v>0</v>
      </c>
      <c r="Y15" s="33">
        <v>0</v>
      </c>
      <c r="Z15" s="33">
        <v>0</v>
      </c>
      <c r="AA15" s="33">
        <v>0</v>
      </c>
      <c r="AB15" s="33">
        <v>0</v>
      </c>
      <c r="AC15" s="33">
        <v>0</v>
      </c>
      <c r="AD15" s="33">
        <v>0</v>
      </c>
      <c r="AE15" s="33">
        <v>0</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1960549.085868482</v>
      </c>
      <c r="D17" s="35">
        <v>1722828.3068531775</v>
      </c>
      <c r="E17" s="35">
        <v>1591405.8839213622</v>
      </c>
      <c r="F17" s="35">
        <v>1323389.6405644543</v>
      </c>
      <c r="G17" s="35">
        <v>1202110.5007127663</v>
      </c>
      <c r="H17" s="35">
        <v>1044294.8169156038</v>
      </c>
      <c r="I17" s="35">
        <v>918845.07183652697</v>
      </c>
      <c r="J17" s="35">
        <v>946269.16850009433</v>
      </c>
      <c r="K17" s="35">
        <v>740787.56748465705</v>
      </c>
      <c r="L17" s="35">
        <v>747557.14318954642</v>
      </c>
      <c r="M17" s="35">
        <v>742337.32055866905</v>
      </c>
      <c r="N17" s="35">
        <v>724275.53709825722</v>
      </c>
      <c r="O17" s="35">
        <v>695403.95035913703</v>
      </c>
      <c r="P17" s="35">
        <v>701791.53745117364</v>
      </c>
      <c r="Q17" s="35">
        <v>517484.44119128864</v>
      </c>
      <c r="R17" s="35">
        <v>468752.22833451175</v>
      </c>
      <c r="S17" s="35">
        <v>582312.47765882593</v>
      </c>
      <c r="T17" s="35">
        <v>560468.71939166193</v>
      </c>
      <c r="U17" s="35">
        <v>595479.30428626412</v>
      </c>
      <c r="V17" s="35">
        <v>632830.81479771738</v>
      </c>
      <c r="W17" s="35">
        <v>589275.47217990085</v>
      </c>
      <c r="X17" s="35">
        <v>639862.77216267097</v>
      </c>
      <c r="Y17" s="35">
        <v>710766.98039048398</v>
      </c>
      <c r="Z17" s="35">
        <v>503232.97907794896</v>
      </c>
      <c r="AA17" s="35">
        <v>464490.33013436117</v>
      </c>
      <c r="AB17" s="35">
        <v>621089.60759568587</v>
      </c>
      <c r="AC17" s="35">
        <v>623701.94850471593</v>
      </c>
      <c r="AD17" s="35">
        <v>675523.12407923234</v>
      </c>
      <c r="AE17" s="35">
        <v>699829.77428919822</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857571.995</v>
      </c>
      <c r="D20" s="33">
        <v>733713.53700000001</v>
      </c>
      <c r="E20" s="33">
        <v>656352.96</v>
      </c>
      <c r="F20" s="33">
        <v>639051.54738376301</v>
      </c>
      <c r="G20" s="33">
        <v>532782.58995955763</v>
      </c>
      <c r="H20" s="33">
        <v>450066.6363838939</v>
      </c>
      <c r="I20" s="33">
        <v>421030.8971925205</v>
      </c>
      <c r="J20" s="33">
        <v>437480.40614387864</v>
      </c>
      <c r="K20" s="33">
        <v>316836.93150121486</v>
      </c>
      <c r="L20" s="33">
        <v>301322.64293558907</v>
      </c>
      <c r="M20" s="33">
        <v>257455.43444656706</v>
      </c>
      <c r="N20" s="33">
        <v>108932.2556193506</v>
      </c>
      <c r="O20" s="33">
        <v>128512.01222525907</v>
      </c>
      <c r="P20" s="33">
        <v>107666.59099357695</v>
      </c>
      <c r="Q20" s="33">
        <v>55700.895700000001</v>
      </c>
      <c r="R20" s="33">
        <v>65127.217499999999</v>
      </c>
      <c r="S20" s="33">
        <v>69384.341799999995</v>
      </c>
      <c r="T20" s="33">
        <v>64142.089</v>
      </c>
      <c r="U20" s="33">
        <v>56983.1996</v>
      </c>
      <c r="V20" s="33">
        <v>47984.450499999999</v>
      </c>
      <c r="W20" s="33">
        <v>25937.11909696327</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2263.4835976303002</v>
      </c>
      <c r="D22" s="33">
        <v>2118.3242440589001</v>
      </c>
      <c r="E22" s="33">
        <v>6120.609603203</v>
      </c>
      <c r="F22" s="33">
        <v>15288.6225665198</v>
      </c>
      <c r="G22" s="33">
        <v>19121.568528821801</v>
      </c>
      <c r="H22" s="33">
        <v>9939.9769296004015</v>
      </c>
      <c r="I22" s="33">
        <v>20367.9012330242</v>
      </c>
      <c r="J22" s="33">
        <v>28813.783428112201</v>
      </c>
      <c r="K22" s="33">
        <v>26449.562395949652</v>
      </c>
      <c r="L22" s="33">
        <v>28286.072015205202</v>
      </c>
      <c r="M22" s="33">
        <v>31681.782486150059</v>
      </c>
      <c r="N22" s="33">
        <v>51509.200628128703</v>
      </c>
      <c r="O22" s="33">
        <v>50185.193316167897</v>
      </c>
      <c r="P22" s="33">
        <v>56373.815728912195</v>
      </c>
      <c r="Q22" s="33">
        <v>46848.036760409494</v>
      </c>
      <c r="R22" s="33">
        <v>36137.175925722608</v>
      </c>
      <c r="S22" s="33">
        <v>47742.522161728302</v>
      </c>
      <c r="T22" s="33">
        <v>50349.169291331302</v>
      </c>
      <c r="U22" s="33">
        <v>43845.542024352508</v>
      </c>
      <c r="V22" s="33">
        <v>37260.740588108798</v>
      </c>
      <c r="W22" s="33">
        <v>37714.019070382994</v>
      </c>
      <c r="X22" s="33">
        <v>41008.838820318</v>
      </c>
      <c r="Y22" s="33">
        <v>2226.4423341262996</v>
      </c>
      <c r="Z22" s="33">
        <v>4.0830082999999901E-3</v>
      </c>
      <c r="AA22" s="33">
        <v>3.9631095E-3</v>
      </c>
      <c r="AB22" s="33">
        <v>3.9891843999999895E-3</v>
      </c>
      <c r="AC22" s="33">
        <v>3.7585826000000001E-3</v>
      </c>
      <c r="AD22" s="33">
        <v>3.5306565999999998E-3</v>
      </c>
      <c r="AE22" s="33">
        <v>3.3228486E-3</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2.5344437300000001E-3</v>
      </c>
      <c r="D24" s="33">
        <v>2.4881407900000001E-3</v>
      </c>
      <c r="E24" s="33">
        <v>1180.0721047204997</v>
      </c>
      <c r="F24" s="33">
        <v>6028.3833429655997</v>
      </c>
      <c r="G24" s="33">
        <v>963.54878716910991</v>
      </c>
      <c r="H24" s="33">
        <v>1841.2552135593901</v>
      </c>
      <c r="I24" s="33">
        <v>1468.5874378766398</v>
      </c>
      <c r="J24" s="33">
        <v>4228.2455826628302</v>
      </c>
      <c r="K24" s="33">
        <v>81.280353911300011</v>
      </c>
      <c r="L24" s="33">
        <v>765.12917465279997</v>
      </c>
      <c r="M24" s="33">
        <v>1689.3875293679</v>
      </c>
      <c r="N24" s="33">
        <v>24449.652549670598</v>
      </c>
      <c r="O24" s="33">
        <v>9915.688720063099</v>
      </c>
      <c r="P24" s="33">
        <v>30898.020833865397</v>
      </c>
      <c r="Q24" s="33">
        <v>25044.668187673698</v>
      </c>
      <c r="R24" s="33">
        <v>30687.489558244401</v>
      </c>
      <c r="S24" s="33">
        <v>76636.55602055401</v>
      </c>
      <c r="T24" s="33">
        <v>88731.937467224401</v>
      </c>
      <c r="U24" s="33">
        <v>112133.35348030519</v>
      </c>
      <c r="V24" s="33">
        <v>149075.4195530398</v>
      </c>
      <c r="W24" s="33">
        <v>85166.553189981205</v>
      </c>
      <c r="X24" s="33">
        <v>119287.82786370661</v>
      </c>
      <c r="Y24" s="33">
        <v>197238.93270629842</v>
      </c>
      <c r="Z24" s="33">
        <v>108244.05800638869</v>
      </c>
      <c r="AA24" s="33">
        <v>94800.438483548598</v>
      </c>
      <c r="AB24" s="33">
        <v>131071.26865340299</v>
      </c>
      <c r="AC24" s="33">
        <v>171750.5022135005</v>
      </c>
      <c r="AD24" s="33">
        <v>170016.16803596742</v>
      </c>
      <c r="AE24" s="33">
        <v>151579.0117205086</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0</v>
      </c>
      <c r="D26" s="33">
        <v>0</v>
      </c>
      <c r="E26" s="33">
        <v>0</v>
      </c>
      <c r="F26" s="33">
        <v>0</v>
      </c>
      <c r="G26" s="33">
        <v>0</v>
      </c>
      <c r="H26" s="33">
        <v>0</v>
      </c>
      <c r="I26" s="33">
        <v>0</v>
      </c>
      <c r="J26" s="33">
        <v>0</v>
      </c>
      <c r="K26" s="33">
        <v>0</v>
      </c>
      <c r="L26" s="33">
        <v>0</v>
      </c>
      <c r="M26" s="33">
        <v>0</v>
      </c>
      <c r="N26" s="33">
        <v>0</v>
      </c>
      <c r="O26" s="33">
        <v>0</v>
      </c>
      <c r="P26" s="33">
        <v>0</v>
      </c>
      <c r="Q26" s="33">
        <v>0</v>
      </c>
      <c r="R26" s="33">
        <v>0</v>
      </c>
      <c r="S26" s="33">
        <v>0</v>
      </c>
      <c r="T26" s="33">
        <v>0</v>
      </c>
      <c r="U26" s="33">
        <v>0</v>
      </c>
      <c r="V26" s="33">
        <v>0</v>
      </c>
      <c r="W26" s="33">
        <v>0</v>
      </c>
      <c r="X26" s="33">
        <v>0</v>
      </c>
      <c r="Y26" s="33">
        <v>0</v>
      </c>
      <c r="Z26" s="33">
        <v>0</v>
      </c>
      <c r="AA26" s="33">
        <v>0</v>
      </c>
      <c r="AB26" s="33">
        <v>0</v>
      </c>
      <c r="AC26" s="33">
        <v>0</v>
      </c>
      <c r="AD26" s="33">
        <v>0</v>
      </c>
      <c r="AE26" s="33">
        <v>0</v>
      </c>
    </row>
    <row r="27" spans="1:31">
      <c r="A27" s="29" t="s">
        <v>130</v>
      </c>
      <c r="B27" s="29" t="s">
        <v>68</v>
      </c>
      <c r="C27" s="33">
        <v>0</v>
      </c>
      <c r="D27" s="33">
        <v>0</v>
      </c>
      <c r="E27" s="33">
        <v>0</v>
      </c>
      <c r="F27" s="33">
        <v>0</v>
      </c>
      <c r="G27" s="33">
        <v>0</v>
      </c>
      <c r="H27" s="33">
        <v>0</v>
      </c>
      <c r="I27" s="33">
        <v>0</v>
      </c>
      <c r="J27" s="33">
        <v>0</v>
      </c>
      <c r="K27" s="33">
        <v>0</v>
      </c>
      <c r="L27" s="33">
        <v>0</v>
      </c>
      <c r="M27" s="33">
        <v>0</v>
      </c>
      <c r="N27" s="33">
        <v>0</v>
      </c>
      <c r="O27" s="33">
        <v>0</v>
      </c>
      <c r="P27" s="33">
        <v>0</v>
      </c>
      <c r="Q27" s="33">
        <v>0</v>
      </c>
      <c r="R27" s="33">
        <v>0</v>
      </c>
      <c r="S27" s="33">
        <v>0</v>
      </c>
      <c r="T27" s="33">
        <v>0</v>
      </c>
      <c r="U27" s="33">
        <v>0</v>
      </c>
      <c r="V27" s="33">
        <v>0</v>
      </c>
      <c r="W27" s="33">
        <v>0</v>
      </c>
      <c r="X27" s="33">
        <v>0</v>
      </c>
      <c r="Y27" s="33">
        <v>0</v>
      </c>
      <c r="Z27" s="33">
        <v>0</v>
      </c>
      <c r="AA27" s="33">
        <v>0</v>
      </c>
      <c r="AB27" s="33">
        <v>0</v>
      </c>
      <c r="AC27" s="33">
        <v>0</v>
      </c>
      <c r="AD27" s="33">
        <v>0</v>
      </c>
      <c r="AE27" s="33">
        <v>0</v>
      </c>
    </row>
    <row r="28" spans="1:31">
      <c r="A28" s="29" t="s">
        <v>130</v>
      </c>
      <c r="B28" s="29" t="s">
        <v>36</v>
      </c>
      <c r="C28" s="33">
        <v>0</v>
      </c>
      <c r="D28" s="33">
        <v>0</v>
      </c>
      <c r="E28" s="33">
        <v>0</v>
      </c>
      <c r="F28" s="33">
        <v>0</v>
      </c>
      <c r="G28" s="33">
        <v>0</v>
      </c>
      <c r="H28" s="33">
        <v>0</v>
      </c>
      <c r="I28" s="33">
        <v>0</v>
      </c>
      <c r="J28" s="33">
        <v>0</v>
      </c>
      <c r="K28" s="33">
        <v>0</v>
      </c>
      <c r="L28" s="33">
        <v>0</v>
      </c>
      <c r="M28" s="33">
        <v>0</v>
      </c>
      <c r="N28" s="33">
        <v>0</v>
      </c>
      <c r="O28" s="33">
        <v>0</v>
      </c>
      <c r="P28" s="33">
        <v>0</v>
      </c>
      <c r="Q28" s="33">
        <v>0</v>
      </c>
      <c r="R28" s="33">
        <v>0</v>
      </c>
      <c r="S28" s="33">
        <v>0</v>
      </c>
      <c r="T28" s="33">
        <v>0</v>
      </c>
      <c r="U28" s="33">
        <v>0</v>
      </c>
      <c r="V28" s="33">
        <v>0</v>
      </c>
      <c r="W28" s="33">
        <v>0</v>
      </c>
      <c r="X28" s="33">
        <v>0</v>
      </c>
      <c r="Y28" s="33">
        <v>0</v>
      </c>
      <c r="Z28" s="33">
        <v>0</v>
      </c>
      <c r="AA28" s="33">
        <v>0</v>
      </c>
      <c r="AB28" s="33">
        <v>0</v>
      </c>
      <c r="AC28" s="33">
        <v>0</v>
      </c>
      <c r="AD28" s="33">
        <v>0</v>
      </c>
      <c r="AE28" s="33">
        <v>0</v>
      </c>
    </row>
    <row r="29" spans="1:31">
      <c r="A29" s="29" t="s">
        <v>130</v>
      </c>
      <c r="B29" s="29" t="s">
        <v>73</v>
      </c>
      <c r="C29" s="33">
        <v>0</v>
      </c>
      <c r="D29" s="33">
        <v>0</v>
      </c>
      <c r="E29" s="33">
        <v>0</v>
      </c>
      <c r="F29" s="33">
        <v>0</v>
      </c>
      <c r="G29" s="33">
        <v>0</v>
      </c>
      <c r="H29" s="33">
        <v>0</v>
      </c>
      <c r="I29" s="33">
        <v>0</v>
      </c>
      <c r="J29" s="33">
        <v>0</v>
      </c>
      <c r="K29" s="33">
        <v>0</v>
      </c>
      <c r="L29" s="33">
        <v>0</v>
      </c>
      <c r="M29" s="33">
        <v>0</v>
      </c>
      <c r="N29" s="33">
        <v>0</v>
      </c>
      <c r="O29" s="33">
        <v>0</v>
      </c>
      <c r="P29" s="33">
        <v>0</v>
      </c>
      <c r="Q29" s="33">
        <v>0</v>
      </c>
      <c r="R29" s="33">
        <v>0</v>
      </c>
      <c r="S29" s="33">
        <v>0</v>
      </c>
      <c r="T29" s="33">
        <v>0</v>
      </c>
      <c r="U29" s="33">
        <v>0</v>
      </c>
      <c r="V29" s="33">
        <v>0</v>
      </c>
      <c r="W29" s="33">
        <v>0</v>
      </c>
      <c r="X29" s="33">
        <v>0</v>
      </c>
      <c r="Y29" s="33">
        <v>0</v>
      </c>
      <c r="Z29" s="33">
        <v>0</v>
      </c>
      <c r="AA29" s="33">
        <v>0</v>
      </c>
      <c r="AB29" s="33">
        <v>0</v>
      </c>
      <c r="AC29" s="33">
        <v>0</v>
      </c>
      <c r="AD29" s="33">
        <v>0</v>
      </c>
      <c r="AE29" s="33">
        <v>0</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859835.48113207403</v>
      </c>
      <c r="D31" s="35">
        <v>735831.86373219977</v>
      </c>
      <c r="E31" s="35">
        <v>663653.6417079235</v>
      </c>
      <c r="F31" s="35">
        <v>660368.55329324841</v>
      </c>
      <c r="G31" s="35">
        <v>552867.7072755486</v>
      </c>
      <c r="H31" s="35">
        <v>461847.86852705368</v>
      </c>
      <c r="I31" s="35">
        <v>442867.38586342131</v>
      </c>
      <c r="J31" s="35">
        <v>470522.43515465368</v>
      </c>
      <c r="K31" s="35">
        <v>343367.77425107581</v>
      </c>
      <c r="L31" s="35">
        <v>330373.8441254471</v>
      </c>
      <c r="M31" s="35">
        <v>290826.604462085</v>
      </c>
      <c r="N31" s="35">
        <v>184891.10879714991</v>
      </c>
      <c r="O31" s="35">
        <v>188612.89426149006</v>
      </c>
      <c r="P31" s="35">
        <v>194938.42755635452</v>
      </c>
      <c r="Q31" s="35">
        <v>127593.6006480832</v>
      </c>
      <c r="R31" s="35">
        <v>131951.88298396702</v>
      </c>
      <c r="S31" s="35">
        <v>193763.4199822823</v>
      </c>
      <c r="T31" s="35">
        <v>203223.1957585557</v>
      </c>
      <c r="U31" s="35">
        <v>212962.0951046577</v>
      </c>
      <c r="V31" s="35">
        <v>234320.61064114858</v>
      </c>
      <c r="W31" s="35">
        <v>148817.69135732745</v>
      </c>
      <c r="X31" s="35">
        <v>160296.66668402462</v>
      </c>
      <c r="Y31" s="35">
        <v>199465.37504042473</v>
      </c>
      <c r="Z31" s="35">
        <v>108244.06208939699</v>
      </c>
      <c r="AA31" s="35">
        <v>94800.442446658097</v>
      </c>
      <c r="AB31" s="35">
        <v>131071.2726425874</v>
      </c>
      <c r="AC31" s="35">
        <v>171750.50597208311</v>
      </c>
      <c r="AD31" s="35">
        <v>170016.17156662402</v>
      </c>
      <c r="AE31" s="35">
        <v>151579.01504335721</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631884.58589999995</v>
      </c>
      <c r="D34" s="33">
        <v>573265.15350000001</v>
      </c>
      <c r="E34" s="33">
        <v>560231.78320000006</v>
      </c>
      <c r="F34" s="33">
        <v>363543.52557320631</v>
      </c>
      <c r="G34" s="33">
        <v>326601.47134805104</v>
      </c>
      <c r="H34" s="33">
        <v>310075.74993798975</v>
      </c>
      <c r="I34" s="33">
        <v>262103.09347353637</v>
      </c>
      <c r="J34" s="33">
        <v>265300.43055044714</v>
      </c>
      <c r="K34" s="33">
        <v>239436.57296245289</v>
      </c>
      <c r="L34" s="33">
        <v>220494.59837677702</v>
      </c>
      <c r="M34" s="33">
        <v>200646.71679045467</v>
      </c>
      <c r="N34" s="33">
        <v>199081.08013186525</v>
      </c>
      <c r="O34" s="33">
        <v>173602.72897533135</v>
      </c>
      <c r="P34" s="33">
        <v>146889.93174374406</v>
      </c>
      <c r="Q34" s="33">
        <v>137297.95854255324</v>
      </c>
      <c r="R34" s="33">
        <v>112742.2594944343</v>
      </c>
      <c r="S34" s="33">
        <v>108875.92620814781</v>
      </c>
      <c r="T34" s="33">
        <v>102434.50728706369</v>
      </c>
      <c r="U34" s="33">
        <v>91884.950883866812</v>
      </c>
      <c r="V34" s="33">
        <v>90726.519518898509</v>
      </c>
      <c r="W34" s="33">
        <v>76210.895042587639</v>
      </c>
      <c r="X34" s="33">
        <v>61542.987440340097</v>
      </c>
      <c r="Y34" s="33">
        <v>39450.323652536164</v>
      </c>
      <c r="Z34" s="33">
        <v>31652.325717346928</v>
      </c>
      <c r="AA34" s="33">
        <v>28321.882583093782</v>
      </c>
      <c r="AB34" s="33">
        <v>27608.591419999997</v>
      </c>
      <c r="AC34" s="33">
        <v>25059.925307812453</v>
      </c>
      <c r="AD34" s="33">
        <v>22146.884387383401</v>
      </c>
      <c r="AE34" s="33">
        <v>21693.716632324609</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82215.790785459889</v>
      </c>
      <c r="D36" s="33">
        <v>78228.805218210691</v>
      </c>
      <c r="E36" s="33">
        <v>80846.620317856607</v>
      </c>
      <c r="F36" s="33">
        <v>123898.7653799423</v>
      </c>
      <c r="G36" s="33">
        <v>141164.45982603138</v>
      </c>
      <c r="H36" s="33">
        <v>120632.77974816499</v>
      </c>
      <c r="I36" s="33">
        <v>132816.9147697805</v>
      </c>
      <c r="J36" s="33">
        <v>124117.6648044226</v>
      </c>
      <c r="K36" s="33">
        <v>110657.81473565701</v>
      </c>
      <c r="L36" s="33">
        <v>115875.5537750825</v>
      </c>
      <c r="M36" s="33">
        <v>131631.8685431788</v>
      </c>
      <c r="N36" s="33">
        <v>135700.79607067298</v>
      </c>
      <c r="O36" s="33">
        <v>146450.91750943352</v>
      </c>
      <c r="P36" s="33">
        <v>121420.4253421965</v>
      </c>
      <c r="Q36" s="33">
        <v>108613.346214156</v>
      </c>
      <c r="R36" s="33">
        <v>84220.542131740003</v>
      </c>
      <c r="S36" s="33">
        <v>88075.566276803002</v>
      </c>
      <c r="T36" s="33">
        <v>79808.057670606591</v>
      </c>
      <c r="U36" s="33">
        <v>64737.757576655</v>
      </c>
      <c r="V36" s="33">
        <v>67432.928483604395</v>
      </c>
      <c r="W36" s="33">
        <v>70476.482398563108</v>
      </c>
      <c r="X36" s="33">
        <v>72869.764574340006</v>
      </c>
      <c r="Y36" s="33">
        <v>66389.3774211032</v>
      </c>
      <c r="Z36" s="33">
        <v>60795.879285875999</v>
      </c>
      <c r="AA36" s="33">
        <v>29384.2126725938</v>
      </c>
      <c r="AB36" s="33">
        <v>21243.218094779699</v>
      </c>
      <c r="AC36" s="33">
        <v>20309.926003901197</v>
      </c>
      <c r="AD36" s="33">
        <v>19299.4358534575</v>
      </c>
      <c r="AE36" s="33">
        <v>18390.757765181301</v>
      </c>
    </row>
    <row r="37" spans="1:31">
      <c r="A37" s="29" t="s">
        <v>131</v>
      </c>
      <c r="B37" s="29" t="s">
        <v>32</v>
      </c>
      <c r="C37" s="33">
        <v>2074.7328000000002</v>
      </c>
      <c r="D37" s="33">
        <v>1988.1875</v>
      </c>
      <c r="E37" s="33">
        <v>3747.6567999999997</v>
      </c>
      <c r="F37" s="33">
        <v>3641.0282000000002</v>
      </c>
      <c r="G37" s="33">
        <v>3554.7265000000002</v>
      </c>
      <c r="H37" s="33">
        <v>3379.5745000000002</v>
      </c>
      <c r="I37" s="33">
        <v>5414.3590000000004</v>
      </c>
      <c r="J37" s="33">
        <v>5624.3535000000002</v>
      </c>
      <c r="K37" s="33">
        <v>5464.6925000000001</v>
      </c>
      <c r="L37" s="33">
        <v>4067.8870000000002</v>
      </c>
      <c r="M37" s="33">
        <v>3796.3674999999998</v>
      </c>
      <c r="N37" s="33">
        <v>4510.4825000000001</v>
      </c>
      <c r="O37" s="33">
        <v>6337.1575000000003</v>
      </c>
      <c r="P37" s="33">
        <v>5008.3665000000001</v>
      </c>
      <c r="Q37" s="33">
        <v>4157.5540000000001</v>
      </c>
      <c r="R37" s="33">
        <v>4622.2370000000001</v>
      </c>
      <c r="S37" s="33">
        <v>4985.2314999999999</v>
      </c>
      <c r="T37" s="33">
        <v>4387.1949999999997</v>
      </c>
      <c r="U37" s="33">
        <v>3619.38</v>
      </c>
      <c r="V37" s="33">
        <v>3929.3995</v>
      </c>
      <c r="W37" s="33">
        <v>4800.2330000000002</v>
      </c>
      <c r="X37" s="33">
        <v>4857.1139999999996</v>
      </c>
      <c r="Y37" s="33">
        <v>4243.7745000000004</v>
      </c>
      <c r="Z37" s="33">
        <v>3961.0547999999999</v>
      </c>
      <c r="AA37" s="33">
        <v>3274.0798</v>
      </c>
      <c r="AB37" s="33">
        <v>0</v>
      </c>
      <c r="AC37" s="33">
        <v>0</v>
      </c>
      <c r="AD37" s="33">
        <v>0</v>
      </c>
      <c r="AE37" s="33">
        <v>0</v>
      </c>
    </row>
    <row r="38" spans="1:31">
      <c r="A38" s="29" t="s">
        <v>131</v>
      </c>
      <c r="B38" s="29" t="s">
        <v>66</v>
      </c>
      <c r="C38" s="33">
        <v>4.236393839999999E-3</v>
      </c>
      <c r="D38" s="33">
        <v>4.1264081899999973E-3</v>
      </c>
      <c r="E38" s="33">
        <v>4.1228585700000004E-3</v>
      </c>
      <c r="F38" s="33">
        <v>9287.1598755066479</v>
      </c>
      <c r="G38" s="33">
        <v>4196.4115821432497</v>
      </c>
      <c r="H38" s="33">
        <v>4671.674949351599</v>
      </c>
      <c r="I38" s="33">
        <v>9244.7824142243007</v>
      </c>
      <c r="J38" s="33">
        <v>14497.7655912473</v>
      </c>
      <c r="K38" s="33">
        <v>6950.9509583509998</v>
      </c>
      <c r="L38" s="33">
        <v>12648.760274396102</v>
      </c>
      <c r="M38" s="33">
        <v>25334.281120666827</v>
      </c>
      <c r="N38" s="33">
        <v>36150.669015824104</v>
      </c>
      <c r="O38" s="33">
        <v>33814.972500330507</v>
      </c>
      <c r="P38" s="33">
        <v>23719.504053124296</v>
      </c>
      <c r="Q38" s="33">
        <v>24715.686496722501</v>
      </c>
      <c r="R38" s="33">
        <v>35029.825133756494</v>
      </c>
      <c r="S38" s="33">
        <v>50679.194433751109</v>
      </c>
      <c r="T38" s="33">
        <v>29372.443276952417</v>
      </c>
      <c r="U38" s="33">
        <v>59901.9039548562</v>
      </c>
      <c r="V38" s="33">
        <v>65514.015223248105</v>
      </c>
      <c r="W38" s="33">
        <v>76434.749103497001</v>
      </c>
      <c r="X38" s="33">
        <v>86067.276277474404</v>
      </c>
      <c r="Y38" s="33">
        <v>73649.646320556494</v>
      </c>
      <c r="Z38" s="33">
        <v>80344.141931088205</v>
      </c>
      <c r="AA38" s="33">
        <v>83781.172202419504</v>
      </c>
      <c r="AB38" s="33">
        <v>152582.12050956441</v>
      </c>
      <c r="AC38" s="33">
        <v>116117.25327817519</v>
      </c>
      <c r="AD38" s="33">
        <v>112496.77601751611</v>
      </c>
      <c r="AE38" s="33">
        <v>98840.174697173003</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0</v>
      </c>
      <c r="D40" s="33">
        <v>0</v>
      </c>
      <c r="E40" s="33">
        <v>0</v>
      </c>
      <c r="F40" s="33">
        <v>0</v>
      </c>
      <c r="G40" s="33">
        <v>0</v>
      </c>
      <c r="H40" s="33">
        <v>0</v>
      </c>
      <c r="I40" s="33">
        <v>0</v>
      </c>
      <c r="J40" s="33">
        <v>0</v>
      </c>
      <c r="K40" s="33">
        <v>0</v>
      </c>
      <c r="L40" s="33">
        <v>0</v>
      </c>
      <c r="M40" s="33">
        <v>0</v>
      </c>
      <c r="N40" s="33">
        <v>0</v>
      </c>
      <c r="O40" s="33">
        <v>0</v>
      </c>
      <c r="P40" s="33">
        <v>0</v>
      </c>
      <c r="Q40" s="33">
        <v>0</v>
      </c>
      <c r="R40" s="33">
        <v>0</v>
      </c>
      <c r="S40" s="33">
        <v>0</v>
      </c>
      <c r="T40" s="33">
        <v>0</v>
      </c>
      <c r="U40" s="33">
        <v>0</v>
      </c>
      <c r="V40" s="33">
        <v>0</v>
      </c>
      <c r="W40" s="33">
        <v>0</v>
      </c>
      <c r="X40" s="33">
        <v>0</v>
      </c>
      <c r="Y40" s="33">
        <v>0</v>
      </c>
      <c r="Z40" s="33">
        <v>0</v>
      </c>
      <c r="AA40" s="33">
        <v>0</v>
      </c>
      <c r="AB40" s="33">
        <v>0</v>
      </c>
      <c r="AC40" s="33">
        <v>0</v>
      </c>
      <c r="AD40" s="33">
        <v>0</v>
      </c>
      <c r="AE40" s="33">
        <v>0</v>
      </c>
    </row>
    <row r="41" spans="1:31">
      <c r="A41" s="29" t="s">
        <v>131</v>
      </c>
      <c r="B41" s="29" t="s">
        <v>68</v>
      </c>
      <c r="C41" s="33">
        <v>0</v>
      </c>
      <c r="D41" s="33">
        <v>0</v>
      </c>
      <c r="E41" s="33">
        <v>0</v>
      </c>
      <c r="F41" s="33">
        <v>0</v>
      </c>
      <c r="G41" s="33">
        <v>0</v>
      </c>
      <c r="H41" s="33">
        <v>0</v>
      </c>
      <c r="I41" s="33">
        <v>0</v>
      </c>
      <c r="J41" s="33">
        <v>0</v>
      </c>
      <c r="K41" s="33">
        <v>0</v>
      </c>
      <c r="L41" s="33">
        <v>0</v>
      </c>
      <c r="M41" s="33">
        <v>0</v>
      </c>
      <c r="N41" s="33">
        <v>0</v>
      </c>
      <c r="O41" s="33">
        <v>0</v>
      </c>
      <c r="P41" s="33">
        <v>0</v>
      </c>
      <c r="Q41" s="33">
        <v>0</v>
      </c>
      <c r="R41" s="33">
        <v>0</v>
      </c>
      <c r="S41" s="33">
        <v>0</v>
      </c>
      <c r="T41" s="33">
        <v>0</v>
      </c>
      <c r="U41" s="33">
        <v>0</v>
      </c>
      <c r="V41" s="33">
        <v>0</v>
      </c>
      <c r="W41" s="33">
        <v>0</v>
      </c>
      <c r="X41" s="33">
        <v>0</v>
      </c>
      <c r="Y41" s="33">
        <v>0</v>
      </c>
      <c r="Z41" s="33">
        <v>0</v>
      </c>
      <c r="AA41" s="33">
        <v>0</v>
      </c>
      <c r="AB41" s="33">
        <v>0</v>
      </c>
      <c r="AC41" s="33">
        <v>0</v>
      </c>
      <c r="AD41" s="33">
        <v>0</v>
      </c>
      <c r="AE41" s="33">
        <v>0</v>
      </c>
    </row>
    <row r="42" spans="1:31">
      <c r="A42" s="29" t="s">
        <v>131</v>
      </c>
      <c r="B42" s="29" t="s">
        <v>36</v>
      </c>
      <c r="C42" s="33">
        <v>0</v>
      </c>
      <c r="D42" s="33">
        <v>0</v>
      </c>
      <c r="E42" s="33">
        <v>0</v>
      </c>
      <c r="F42" s="33">
        <v>0</v>
      </c>
      <c r="G42" s="33">
        <v>0</v>
      </c>
      <c r="H42" s="33">
        <v>0</v>
      </c>
      <c r="I42" s="33">
        <v>0</v>
      </c>
      <c r="J42" s="33">
        <v>0</v>
      </c>
      <c r="K42" s="33">
        <v>0</v>
      </c>
      <c r="L42" s="33">
        <v>0</v>
      </c>
      <c r="M42" s="33">
        <v>0</v>
      </c>
      <c r="N42" s="33">
        <v>0</v>
      </c>
      <c r="O42" s="33">
        <v>0</v>
      </c>
      <c r="P42" s="33">
        <v>0</v>
      </c>
      <c r="Q42" s="33">
        <v>0</v>
      </c>
      <c r="R42" s="33">
        <v>0</v>
      </c>
      <c r="S42" s="33">
        <v>0</v>
      </c>
      <c r="T42" s="33">
        <v>0</v>
      </c>
      <c r="U42" s="33">
        <v>0</v>
      </c>
      <c r="V42" s="33">
        <v>0</v>
      </c>
      <c r="W42" s="33">
        <v>0</v>
      </c>
      <c r="X42" s="33">
        <v>0</v>
      </c>
      <c r="Y42" s="33">
        <v>0</v>
      </c>
      <c r="Z42" s="33">
        <v>0</v>
      </c>
      <c r="AA42" s="33">
        <v>0</v>
      </c>
      <c r="AB42" s="33">
        <v>0</v>
      </c>
      <c r="AC42" s="33">
        <v>0</v>
      </c>
      <c r="AD42" s="33">
        <v>0</v>
      </c>
      <c r="AE42" s="33">
        <v>0</v>
      </c>
    </row>
    <row r="43" spans="1:31">
      <c r="A43" s="29" t="s">
        <v>131</v>
      </c>
      <c r="B43" s="29" t="s">
        <v>73</v>
      </c>
      <c r="C43" s="33">
        <v>0</v>
      </c>
      <c r="D43" s="33">
        <v>0</v>
      </c>
      <c r="E43" s="33">
        <v>0</v>
      </c>
      <c r="F43" s="33">
        <v>0</v>
      </c>
      <c r="G43" s="33">
        <v>0</v>
      </c>
      <c r="H43" s="33">
        <v>0</v>
      </c>
      <c r="I43" s="33">
        <v>0</v>
      </c>
      <c r="J43" s="33">
        <v>0</v>
      </c>
      <c r="K43" s="33">
        <v>0</v>
      </c>
      <c r="L43" s="33">
        <v>0</v>
      </c>
      <c r="M43" s="33">
        <v>0</v>
      </c>
      <c r="N43" s="33">
        <v>0</v>
      </c>
      <c r="O43" s="33">
        <v>0</v>
      </c>
      <c r="P43" s="33">
        <v>0</v>
      </c>
      <c r="Q43" s="33">
        <v>0</v>
      </c>
      <c r="R43" s="33">
        <v>0</v>
      </c>
      <c r="S43" s="33">
        <v>0</v>
      </c>
      <c r="T43" s="33">
        <v>0</v>
      </c>
      <c r="U43" s="33">
        <v>0</v>
      </c>
      <c r="V43" s="33">
        <v>0</v>
      </c>
      <c r="W43" s="33">
        <v>0</v>
      </c>
      <c r="X43" s="33">
        <v>0</v>
      </c>
      <c r="Y43" s="33">
        <v>0</v>
      </c>
      <c r="Z43" s="33">
        <v>0</v>
      </c>
      <c r="AA43" s="33">
        <v>0</v>
      </c>
      <c r="AB43" s="33">
        <v>0</v>
      </c>
      <c r="AC43" s="33">
        <v>0</v>
      </c>
      <c r="AD43" s="33">
        <v>0</v>
      </c>
      <c r="AE43" s="33">
        <v>0</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716175.1137218537</v>
      </c>
      <c r="D45" s="35">
        <v>653482.15034461883</v>
      </c>
      <c r="E45" s="35">
        <v>644826.06444071524</v>
      </c>
      <c r="F45" s="35">
        <v>500370.47902865527</v>
      </c>
      <c r="G45" s="35">
        <v>475517.06925622572</v>
      </c>
      <c r="H45" s="35">
        <v>438759.77913550631</v>
      </c>
      <c r="I45" s="35">
        <v>409579.14965754119</v>
      </c>
      <c r="J45" s="35">
        <v>409540.21444611705</v>
      </c>
      <c r="K45" s="35">
        <v>362510.03115646093</v>
      </c>
      <c r="L45" s="35">
        <v>353086.79942625563</v>
      </c>
      <c r="M45" s="35">
        <v>361409.23395430029</v>
      </c>
      <c r="N45" s="35">
        <v>375443.02771836234</v>
      </c>
      <c r="O45" s="35">
        <v>360205.77648509538</v>
      </c>
      <c r="P45" s="35">
        <v>297038.22763906483</v>
      </c>
      <c r="Q45" s="35">
        <v>274784.54525343177</v>
      </c>
      <c r="R45" s="35">
        <v>236614.8637599308</v>
      </c>
      <c r="S45" s="35">
        <v>252615.91841870191</v>
      </c>
      <c r="T45" s="35">
        <v>216002.20323462272</v>
      </c>
      <c r="U45" s="35">
        <v>220143.99241537804</v>
      </c>
      <c r="V45" s="35">
        <v>227602.86272575101</v>
      </c>
      <c r="W45" s="35">
        <v>227922.35954464774</v>
      </c>
      <c r="X45" s="35">
        <v>225337.14229215449</v>
      </c>
      <c r="Y45" s="35">
        <v>183733.12189419585</v>
      </c>
      <c r="Z45" s="35">
        <v>176753.40173431113</v>
      </c>
      <c r="AA45" s="35">
        <v>144761.3472581071</v>
      </c>
      <c r="AB45" s="35">
        <v>201433.93002434412</v>
      </c>
      <c r="AC45" s="35">
        <v>161487.10458988883</v>
      </c>
      <c r="AD45" s="35">
        <v>153943.09625835699</v>
      </c>
      <c r="AE45" s="35">
        <v>138924.64909467893</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208514.54793999999</v>
      </c>
      <c r="D49" s="33">
        <v>172988.0851</v>
      </c>
      <c r="E49" s="33">
        <v>174061.85245999999</v>
      </c>
      <c r="F49" s="33">
        <v>83806.887624504787</v>
      </c>
      <c r="G49" s="33">
        <v>79167.46406327319</v>
      </c>
      <c r="H49" s="33">
        <v>59976.773464590638</v>
      </c>
      <c r="I49" s="33">
        <v>3.4076600268999981E-2</v>
      </c>
      <c r="J49" s="33">
        <v>2.4937679928000004E-2</v>
      </c>
      <c r="K49" s="33">
        <v>2.2038745899999997E-2</v>
      </c>
      <c r="L49" s="33">
        <v>2.0936916428999995E-2</v>
      </c>
      <c r="M49" s="33">
        <v>1.8275463618000001E-2</v>
      </c>
      <c r="N49" s="33">
        <v>1.760915176499999E-2</v>
      </c>
      <c r="O49" s="33">
        <v>1.746247446399999E-2</v>
      </c>
      <c r="P49" s="33">
        <v>1.531023042999999E-2</v>
      </c>
      <c r="Q49" s="33">
        <v>1.4436651199999985E-2</v>
      </c>
      <c r="R49" s="33">
        <v>1.3166955112999999E-2</v>
      </c>
      <c r="S49" s="33">
        <v>1.0858726954999998E-2</v>
      </c>
      <c r="T49" s="33">
        <v>1.1612676694999999E-2</v>
      </c>
      <c r="U49" s="33">
        <v>9.6846676369999989E-3</v>
      </c>
      <c r="V49" s="33">
        <v>7.6408365540000011E-3</v>
      </c>
      <c r="W49" s="33">
        <v>9.1133401709999895E-3</v>
      </c>
      <c r="X49" s="33">
        <v>9.7885908619999989E-3</v>
      </c>
      <c r="Y49" s="33">
        <v>9.7936007379999905E-3</v>
      </c>
      <c r="Z49" s="33">
        <v>8.604886216E-3</v>
      </c>
      <c r="AA49" s="33">
        <v>4.2270301049999997E-3</v>
      </c>
      <c r="AB49" s="33">
        <v>4.566431178999999E-3</v>
      </c>
      <c r="AC49" s="33">
        <v>9.2609670099999997E-4</v>
      </c>
      <c r="AD49" s="33">
        <v>0</v>
      </c>
      <c r="AE49" s="33">
        <v>0</v>
      </c>
    </row>
    <row r="50" spans="1:31">
      <c r="A50" s="29" t="s">
        <v>132</v>
      </c>
      <c r="B50" s="29" t="s">
        <v>20</v>
      </c>
      <c r="C50" s="33">
        <v>1.5412912E-3</v>
      </c>
      <c r="D50" s="33">
        <v>1.48971569999999E-3</v>
      </c>
      <c r="E50" s="33">
        <v>1.5412736000000001E-3</v>
      </c>
      <c r="F50" s="33">
        <v>2.5831935000000003E-3</v>
      </c>
      <c r="G50" s="33">
        <v>2.5287382999999897E-3</v>
      </c>
      <c r="H50" s="33">
        <v>2.4134642999999998E-3</v>
      </c>
      <c r="I50" s="33">
        <v>2.4125384999999899E-3</v>
      </c>
      <c r="J50" s="33">
        <v>2.5977687999999997E-3</v>
      </c>
      <c r="K50" s="33">
        <v>2.4681682999999999E-3</v>
      </c>
      <c r="L50" s="33">
        <v>2.5078216000000001E-3</v>
      </c>
      <c r="M50" s="33">
        <v>2.6335160000000002E-3</v>
      </c>
      <c r="N50" s="33">
        <v>3.7107062000000003E-3</v>
      </c>
      <c r="O50" s="33">
        <v>3.6037949999999999E-3</v>
      </c>
      <c r="P50" s="33">
        <v>3.4609947E-3</v>
      </c>
      <c r="Q50" s="33">
        <v>3.2533567E-3</v>
      </c>
      <c r="R50" s="33">
        <v>3.1155603E-3</v>
      </c>
      <c r="S50" s="33">
        <v>4.5198945999999993E-3</v>
      </c>
      <c r="T50" s="33">
        <v>4.3839096999999999E-3</v>
      </c>
      <c r="U50" s="33">
        <v>4.1561975000000001E-3</v>
      </c>
      <c r="V50" s="33">
        <v>3.9185497999999997E-3</v>
      </c>
      <c r="W50" s="33">
        <v>5.6065440000000006E-3</v>
      </c>
      <c r="X50" s="33">
        <v>5.5825919999999999E-3</v>
      </c>
      <c r="Y50" s="33">
        <v>8.0745529999999999E-3</v>
      </c>
      <c r="Z50" s="33">
        <v>7.4407987999999996E-3</v>
      </c>
      <c r="AA50" s="33">
        <v>7.2715281999999994E-3</v>
      </c>
      <c r="AB50" s="33">
        <v>7.3525514999999994E-3</v>
      </c>
      <c r="AC50" s="33">
        <v>6.9365171999999998E-3</v>
      </c>
      <c r="AD50" s="33">
        <v>7.5417705000000003E-3</v>
      </c>
      <c r="AE50" s="33">
        <v>1.2456699999999999E-2</v>
      </c>
    </row>
    <row r="51" spans="1:31">
      <c r="A51" s="29" t="s">
        <v>132</v>
      </c>
      <c r="B51" s="29" t="s">
        <v>32</v>
      </c>
      <c r="C51" s="33">
        <v>1066.7186000000002</v>
      </c>
      <c r="D51" s="33">
        <v>507.14956000000001</v>
      </c>
      <c r="E51" s="33">
        <v>914.58856000000003</v>
      </c>
      <c r="F51" s="33">
        <v>5997.6835000000001</v>
      </c>
      <c r="G51" s="33">
        <v>5531.6764999999996</v>
      </c>
      <c r="H51" s="33">
        <v>5349.1450000000004</v>
      </c>
      <c r="I51" s="33">
        <v>7853.4305000000004</v>
      </c>
      <c r="J51" s="33">
        <v>10649.832</v>
      </c>
      <c r="K51" s="33">
        <v>2733.0297999999998</v>
      </c>
      <c r="L51" s="33">
        <v>8553.1149999999998</v>
      </c>
      <c r="M51" s="33">
        <v>14422.789000000001</v>
      </c>
      <c r="N51" s="33">
        <v>43810.512000000002</v>
      </c>
      <c r="O51" s="33">
        <v>33693.923999999999</v>
      </c>
      <c r="P51" s="33">
        <v>47162.807999999997</v>
      </c>
      <c r="Q51" s="33">
        <v>24874.212</v>
      </c>
      <c r="R51" s="33">
        <v>19167.511999999999</v>
      </c>
      <c r="S51" s="33">
        <v>35825</v>
      </c>
      <c r="T51" s="33">
        <v>50506.976000000002</v>
      </c>
      <c r="U51" s="33">
        <v>0</v>
      </c>
      <c r="V51" s="33">
        <v>0</v>
      </c>
      <c r="W51" s="33">
        <v>0</v>
      </c>
      <c r="X51" s="33">
        <v>0</v>
      </c>
      <c r="Y51" s="33">
        <v>0</v>
      </c>
      <c r="Z51" s="33">
        <v>0</v>
      </c>
      <c r="AA51" s="33">
        <v>0</v>
      </c>
      <c r="AB51" s="33">
        <v>0</v>
      </c>
      <c r="AC51" s="33">
        <v>0</v>
      </c>
      <c r="AD51" s="33">
        <v>0</v>
      </c>
      <c r="AE51" s="33">
        <v>0</v>
      </c>
    </row>
    <row r="52" spans="1:31">
      <c r="A52" s="29" t="s">
        <v>132</v>
      </c>
      <c r="B52" s="29" t="s">
        <v>66</v>
      </c>
      <c r="C52" s="33">
        <v>1155.1719679399998</v>
      </c>
      <c r="D52" s="33">
        <v>30.714578191240005</v>
      </c>
      <c r="E52" s="33">
        <v>1024.1455649962502</v>
      </c>
      <c r="F52" s="33">
        <v>4219.95107829884</v>
      </c>
      <c r="G52" s="33">
        <v>2527.0808604678004</v>
      </c>
      <c r="H52" s="33">
        <v>6156.1986656505997</v>
      </c>
      <c r="I52" s="33">
        <v>5254.2860688198007</v>
      </c>
      <c r="J52" s="33">
        <v>7608.3486495591287</v>
      </c>
      <c r="K52" s="33">
        <v>1137.5936935860798</v>
      </c>
      <c r="L52" s="33">
        <v>4326.4417209969006</v>
      </c>
      <c r="M52" s="33">
        <v>6557.3465869106803</v>
      </c>
      <c r="N52" s="33">
        <v>23771.260928981799</v>
      </c>
      <c r="O52" s="33">
        <v>12392.964742266022</v>
      </c>
      <c r="P52" s="33">
        <v>34299.720657638696</v>
      </c>
      <c r="Q52" s="33">
        <v>28826.6478658079</v>
      </c>
      <c r="R52" s="33">
        <v>25447.9463888545</v>
      </c>
      <c r="S52" s="33">
        <v>55156.186220597701</v>
      </c>
      <c r="T52" s="33">
        <v>49365.44610165654</v>
      </c>
      <c r="U52" s="33">
        <v>112632.931646121</v>
      </c>
      <c r="V52" s="33">
        <v>121004.8866458416</v>
      </c>
      <c r="W52" s="33">
        <v>166168.34604590628</v>
      </c>
      <c r="X52" s="33">
        <v>202797.9704144526</v>
      </c>
      <c r="Y52" s="33">
        <v>257734.45341378599</v>
      </c>
      <c r="Z52" s="33">
        <v>185293.541969816</v>
      </c>
      <c r="AA52" s="33">
        <v>193395.36833529201</v>
      </c>
      <c r="AB52" s="33">
        <v>258091.412180716</v>
      </c>
      <c r="AC52" s="33">
        <v>263252.94235103799</v>
      </c>
      <c r="AD52" s="33">
        <v>317146.46494721802</v>
      </c>
      <c r="AE52" s="33">
        <v>379813.19769999996</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0</v>
      </c>
      <c r="D54" s="33">
        <v>0</v>
      </c>
      <c r="E54" s="33">
        <v>0</v>
      </c>
      <c r="F54" s="33">
        <v>0</v>
      </c>
      <c r="G54" s="33">
        <v>0</v>
      </c>
      <c r="H54" s="33">
        <v>0</v>
      </c>
      <c r="I54" s="33">
        <v>0</v>
      </c>
      <c r="J54" s="33">
        <v>0</v>
      </c>
      <c r="K54" s="33">
        <v>0</v>
      </c>
      <c r="L54" s="33">
        <v>0</v>
      </c>
      <c r="M54" s="33">
        <v>0</v>
      </c>
      <c r="N54" s="33">
        <v>0</v>
      </c>
      <c r="O54" s="33">
        <v>0</v>
      </c>
      <c r="P54" s="33">
        <v>0</v>
      </c>
      <c r="Q54" s="33">
        <v>0</v>
      </c>
      <c r="R54" s="33">
        <v>0</v>
      </c>
      <c r="S54" s="33">
        <v>0</v>
      </c>
      <c r="T54" s="33">
        <v>0</v>
      </c>
      <c r="U54" s="33">
        <v>0</v>
      </c>
      <c r="V54" s="33">
        <v>0</v>
      </c>
      <c r="W54" s="33">
        <v>0</v>
      </c>
      <c r="X54" s="33">
        <v>0</v>
      </c>
      <c r="Y54" s="33">
        <v>0</v>
      </c>
      <c r="Z54" s="33">
        <v>0</v>
      </c>
      <c r="AA54" s="33">
        <v>0</v>
      </c>
      <c r="AB54" s="33">
        <v>0</v>
      </c>
      <c r="AC54" s="33">
        <v>0</v>
      </c>
      <c r="AD54" s="33">
        <v>0</v>
      </c>
      <c r="AE54" s="33">
        <v>0</v>
      </c>
    </row>
    <row r="55" spans="1:31">
      <c r="A55" s="29" t="s">
        <v>132</v>
      </c>
      <c r="B55" s="29" t="s">
        <v>68</v>
      </c>
      <c r="C55" s="33">
        <v>0</v>
      </c>
      <c r="D55" s="33">
        <v>0</v>
      </c>
      <c r="E55" s="33">
        <v>0</v>
      </c>
      <c r="F55" s="33">
        <v>0</v>
      </c>
      <c r="G55" s="33">
        <v>0</v>
      </c>
      <c r="H55" s="33">
        <v>0</v>
      </c>
      <c r="I55" s="33">
        <v>0</v>
      </c>
      <c r="J55" s="33">
        <v>0</v>
      </c>
      <c r="K55" s="33">
        <v>0</v>
      </c>
      <c r="L55" s="33">
        <v>0</v>
      </c>
      <c r="M55" s="33">
        <v>0</v>
      </c>
      <c r="N55" s="33">
        <v>0</v>
      </c>
      <c r="O55" s="33">
        <v>0</v>
      </c>
      <c r="P55" s="33">
        <v>0</v>
      </c>
      <c r="Q55" s="33">
        <v>0</v>
      </c>
      <c r="R55" s="33">
        <v>0</v>
      </c>
      <c r="S55" s="33">
        <v>0</v>
      </c>
      <c r="T55" s="33">
        <v>0</v>
      </c>
      <c r="U55" s="33">
        <v>0</v>
      </c>
      <c r="V55" s="33">
        <v>0</v>
      </c>
      <c r="W55" s="33">
        <v>0</v>
      </c>
      <c r="X55" s="33">
        <v>0</v>
      </c>
      <c r="Y55" s="33">
        <v>0</v>
      </c>
      <c r="Z55" s="33">
        <v>0</v>
      </c>
      <c r="AA55" s="33">
        <v>0</v>
      </c>
      <c r="AB55" s="33">
        <v>0</v>
      </c>
      <c r="AC55" s="33">
        <v>0</v>
      </c>
      <c r="AD55" s="33">
        <v>0</v>
      </c>
      <c r="AE55" s="33">
        <v>0</v>
      </c>
    </row>
    <row r="56" spans="1:31">
      <c r="A56" s="29" t="s">
        <v>132</v>
      </c>
      <c r="B56" s="29" t="s">
        <v>36</v>
      </c>
      <c r="C56" s="33">
        <v>0</v>
      </c>
      <c r="D56" s="33">
        <v>0</v>
      </c>
      <c r="E56" s="33">
        <v>0</v>
      </c>
      <c r="F56" s="33">
        <v>0</v>
      </c>
      <c r="G56" s="33">
        <v>0</v>
      </c>
      <c r="H56" s="33">
        <v>0</v>
      </c>
      <c r="I56" s="33">
        <v>0</v>
      </c>
      <c r="J56" s="33">
        <v>0</v>
      </c>
      <c r="K56" s="33">
        <v>0</v>
      </c>
      <c r="L56" s="33">
        <v>0</v>
      </c>
      <c r="M56" s="33">
        <v>0</v>
      </c>
      <c r="N56" s="33">
        <v>0</v>
      </c>
      <c r="O56" s="33">
        <v>0</v>
      </c>
      <c r="P56" s="33">
        <v>0</v>
      </c>
      <c r="Q56" s="33">
        <v>0</v>
      </c>
      <c r="R56" s="33">
        <v>0</v>
      </c>
      <c r="S56" s="33">
        <v>0</v>
      </c>
      <c r="T56" s="33">
        <v>0</v>
      </c>
      <c r="U56" s="33">
        <v>0</v>
      </c>
      <c r="V56" s="33">
        <v>0</v>
      </c>
      <c r="W56" s="33">
        <v>0</v>
      </c>
      <c r="X56" s="33">
        <v>0</v>
      </c>
      <c r="Y56" s="33">
        <v>0</v>
      </c>
      <c r="Z56" s="33">
        <v>0</v>
      </c>
      <c r="AA56" s="33">
        <v>0</v>
      </c>
      <c r="AB56" s="33">
        <v>0</v>
      </c>
      <c r="AC56" s="33">
        <v>0</v>
      </c>
      <c r="AD56" s="33">
        <v>0</v>
      </c>
      <c r="AE56" s="33">
        <v>0</v>
      </c>
    </row>
    <row r="57" spans="1:31">
      <c r="A57" s="29" t="s">
        <v>132</v>
      </c>
      <c r="B57" s="29" t="s">
        <v>73</v>
      </c>
      <c r="C57" s="33">
        <v>0</v>
      </c>
      <c r="D57" s="33">
        <v>0</v>
      </c>
      <c r="E57" s="33">
        <v>0</v>
      </c>
      <c r="F57" s="33">
        <v>0</v>
      </c>
      <c r="G57" s="33">
        <v>0</v>
      </c>
      <c r="H57" s="33">
        <v>0</v>
      </c>
      <c r="I57" s="33">
        <v>0</v>
      </c>
      <c r="J57" s="33">
        <v>0</v>
      </c>
      <c r="K57" s="33">
        <v>0</v>
      </c>
      <c r="L57" s="33">
        <v>0</v>
      </c>
      <c r="M57" s="33">
        <v>0</v>
      </c>
      <c r="N57" s="33">
        <v>0</v>
      </c>
      <c r="O57" s="33">
        <v>0</v>
      </c>
      <c r="P57" s="33">
        <v>0</v>
      </c>
      <c r="Q57" s="33">
        <v>0</v>
      </c>
      <c r="R57" s="33">
        <v>0</v>
      </c>
      <c r="S57" s="33">
        <v>0</v>
      </c>
      <c r="T57" s="33">
        <v>0</v>
      </c>
      <c r="U57" s="33">
        <v>0</v>
      </c>
      <c r="V57" s="33">
        <v>0</v>
      </c>
      <c r="W57" s="33">
        <v>0</v>
      </c>
      <c r="X57" s="33">
        <v>0</v>
      </c>
      <c r="Y57" s="33">
        <v>0</v>
      </c>
      <c r="Z57" s="33">
        <v>0</v>
      </c>
      <c r="AA57" s="33">
        <v>0</v>
      </c>
      <c r="AB57" s="33">
        <v>0</v>
      </c>
      <c r="AC57" s="33">
        <v>0</v>
      </c>
      <c r="AD57" s="33">
        <v>0</v>
      </c>
      <c r="AE57" s="33">
        <v>0</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210736.44004923117</v>
      </c>
      <c r="D59" s="35">
        <v>173525.95072790692</v>
      </c>
      <c r="E59" s="35">
        <v>176000.58812626987</v>
      </c>
      <c r="F59" s="35">
        <v>94024.524785997128</v>
      </c>
      <c r="G59" s="35">
        <v>87226.223952479297</v>
      </c>
      <c r="H59" s="35">
        <v>71482.119543705543</v>
      </c>
      <c r="I59" s="35">
        <v>13107.753057958569</v>
      </c>
      <c r="J59" s="35">
        <v>18258.208185007858</v>
      </c>
      <c r="K59" s="35">
        <v>3870.6480005002795</v>
      </c>
      <c r="L59" s="35">
        <v>12879.580165734929</v>
      </c>
      <c r="M59" s="35">
        <v>20980.156495890296</v>
      </c>
      <c r="N59" s="35">
        <v>67581.794248839768</v>
      </c>
      <c r="O59" s="35">
        <v>46086.909808535485</v>
      </c>
      <c r="P59" s="35">
        <v>81462.547428863822</v>
      </c>
      <c r="Q59" s="35">
        <v>53700.877555815794</v>
      </c>
      <c r="R59" s="35">
        <v>44615.474671369913</v>
      </c>
      <c r="S59" s="35">
        <v>90981.201599219261</v>
      </c>
      <c r="T59" s="35">
        <v>99872.438098242943</v>
      </c>
      <c r="U59" s="35">
        <v>112632.94548698614</v>
      </c>
      <c r="V59" s="35">
        <v>121004.89820522796</v>
      </c>
      <c r="W59" s="35">
        <v>166168.36076579045</v>
      </c>
      <c r="X59" s="35">
        <v>202797.98578563548</v>
      </c>
      <c r="Y59" s="35">
        <v>257734.47128193974</v>
      </c>
      <c r="Z59" s="35">
        <v>185293.55801550101</v>
      </c>
      <c r="AA59" s="35">
        <v>193395.37983385031</v>
      </c>
      <c r="AB59" s="35">
        <v>258091.42409969866</v>
      </c>
      <c r="AC59" s="35">
        <v>263252.95021365187</v>
      </c>
      <c r="AD59" s="35">
        <v>317146.47248898854</v>
      </c>
      <c r="AE59" s="35">
        <v>379813.21015669993</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89407.533636023305</v>
      </c>
      <c r="D64" s="33">
        <v>82399.099499193806</v>
      </c>
      <c r="E64" s="33">
        <v>32785.897817585697</v>
      </c>
      <c r="F64" s="33">
        <v>48466.806089320402</v>
      </c>
      <c r="G64" s="33">
        <v>60271.7980758388</v>
      </c>
      <c r="H64" s="33">
        <v>50669.245973309502</v>
      </c>
      <c r="I64" s="33">
        <v>38205.145910790598</v>
      </c>
      <c r="J64" s="33">
        <v>31401.341836878299</v>
      </c>
      <c r="K64" s="33">
        <v>24144.9937481616</v>
      </c>
      <c r="L64" s="33">
        <v>37976.113814136399</v>
      </c>
      <c r="M64" s="33">
        <v>45038.929783754196</v>
      </c>
      <c r="N64" s="33">
        <v>50355.458537872801</v>
      </c>
      <c r="O64" s="33">
        <v>54123.030440449998</v>
      </c>
      <c r="P64" s="33">
        <v>54853.290342018401</v>
      </c>
      <c r="Q64" s="33">
        <v>42241.650480095996</v>
      </c>
      <c r="R64" s="33">
        <v>39609.590369785503</v>
      </c>
      <c r="S64" s="33">
        <v>3.4401047000000001E-3</v>
      </c>
      <c r="T64" s="33">
        <v>3.3043045999999999E-3</v>
      </c>
      <c r="U64" s="33">
        <v>3.1341030000000001E-3</v>
      </c>
      <c r="V64" s="33">
        <v>2.9432187000000003E-3</v>
      </c>
      <c r="W64" s="33">
        <v>3.3537023000000002E-3</v>
      </c>
      <c r="X64" s="33">
        <v>3.2961801999999998E-3</v>
      </c>
      <c r="Y64" s="33">
        <v>3.1674552000000001E-3</v>
      </c>
      <c r="Z64" s="33">
        <v>2.8734814999999999E-3</v>
      </c>
      <c r="AA64" s="33">
        <v>2.7967147999999899E-3</v>
      </c>
      <c r="AB64" s="33">
        <v>2.74319389999999E-3</v>
      </c>
      <c r="AC64" s="33">
        <v>2.5791254E-3</v>
      </c>
      <c r="AD64" s="33">
        <v>2.4466332999999998E-3</v>
      </c>
      <c r="AE64" s="33">
        <v>2.2983247999999999E-3</v>
      </c>
    </row>
    <row r="65" spans="1:31">
      <c r="A65" s="29" t="s">
        <v>133</v>
      </c>
      <c r="B65" s="29" t="s">
        <v>32</v>
      </c>
      <c r="C65" s="33">
        <v>80315.327999999994</v>
      </c>
      <c r="D65" s="33">
        <v>75760.054999999993</v>
      </c>
      <c r="E65" s="33">
        <v>67872.108999999997</v>
      </c>
      <c r="F65" s="33">
        <v>11368.20397</v>
      </c>
      <c r="G65" s="33">
        <v>13294.63616</v>
      </c>
      <c r="H65" s="33">
        <v>12935.713800000001</v>
      </c>
      <c r="I65" s="33">
        <v>9633.8451999999997</v>
      </c>
      <c r="J65" s="33">
        <v>10160.500900000001</v>
      </c>
      <c r="K65" s="33">
        <v>6006.0144700000001</v>
      </c>
      <c r="L65" s="33">
        <v>7149.5166399999998</v>
      </c>
      <c r="M65" s="33">
        <v>14149.263720000001</v>
      </c>
      <c r="N65" s="33">
        <v>28637.59894</v>
      </c>
      <c r="O65" s="33">
        <v>30739.468559999998</v>
      </c>
      <c r="P65" s="33">
        <v>50926.747600000002</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4079.1861790181592</v>
      </c>
      <c r="D66" s="33">
        <v>1829.1846034982896</v>
      </c>
      <c r="E66" s="33">
        <v>6267.5797525345515</v>
      </c>
      <c r="F66" s="33">
        <v>8791.0703865854121</v>
      </c>
      <c r="G66" s="33">
        <v>12933.063113524981</v>
      </c>
      <c r="H66" s="33">
        <v>8600.0870490574525</v>
      </c>
      <c r="I66" s="33">
        <v>5451.7892199288908</v>
      </c>
      <c r="J66" s="33">
        <v>6386.4650359172292</v>
      </c>
      <c r="K66" s="33">
        <v>888.10276500259988</v>
      </c>
      <c r="L66" s="33">
        <v>6091.28598759948</v>
      </c>
      <c r="M66" s="33">
        <v>9933.1292721264708</v>
      </c>
      <c r="N66" s="33">
        <v>17344.020403307932</v>
      </c>
      <c r="O66" s="33">
        <v>15635.867838651351</v>
      </c>
      <c r="P66" s="33">
        <v>22572.294304505507</v>
      </c>
      <c r="Q66" s="33">
        <v>19163.764664415794</v>
      </c>
      <c r="R66" s="33">
        <v>15960.413983144452</v>
      </c>
      <c r="S66" s="33">
        <v>44951.931680166497</v>
      </c>
      <c r="T66" s="33">
        <v>41370.876403050184</v>
      </c>
      <c r="U66" s="33">
        <v>49740.265549373791</v>
      </c>
      <c r="V66" s="33">
        <v>49885.134557622594</v>
      </c>
      <c r="W66" s="33">
        <v>46314.870318061694</v>
      </c>
      <c r="X66" s="33">
        <v>51430.9718378572</v>
      </c>
      <c r="Y66" s="33">
        <v>69834.006930741511</v>
      </c>
      <c r="Z66" s="33">
        <v>32929.832508562999</v>
      </c>
      <c r="AA66" s="33">
        <v>31533.155730140999</v>
      </c>
      <c r="AB66" s="33">
        <v>30492.976049676799</v>
      </c>
      <c r="AC66" s="33">
        <v>27211.38305792772</v>
      </c>
      <c r="AD66" s="33">
        <v>34357.683378592999</v>
      </c>
      <c r="AE66" s="33">
        <v>29512.895943350304</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0</v>
      </c>
      <c r="D68" s="33">
        <v>0</v>
      </c>
      <c r="E68" s="33">
        <v>0</v>
      </c>
      <c r="F68" s="33">
        <v>0</v>
      </c>
      <c r="G68" s="33">
        <v>0</v>
      </c>
      <c r="H68" s="33">
        <v>0</v>
      </c>
      <c r="I68" s="33">
        <v>0</v>
      </c>
      <c r="J68" s="33">
        <v>0</v>
      </c>
      <c r="K68" s="33">
        <v>0</v>
      </c>
      <c r="L68" s="33">
        <v>0</v>
      </c>
      <c r="M68" s="33">
        <v>0</v>
      </c>
      <c r="N68" s="33">
        <v>0</v>
      </c>
      <c r="O68" s="33">
        <v>0</v>
      </c>
      <c r="P68" s="33">
        <v>0</v>
      </c>
      <c r="Q68" s="33">
        <v>0</v>
      </c>
      <c r="R68" s="33">
        <v>0</v>
      </c>
      <c r="S68" s="33">
        <v>0</v>
      </c>
      <c r="T68" s="33">
        <v>0</v>
      </c>
      <c r="U68" s="33">
        <v>0</v>
      </c>
      <c r="V68" s="33">
        <v>0</v>
      </c>
      <c r="W68" s="33">
        <v>0</v>
      </c>
      <c r="X68" s="33">
        <v>0</v>
      </c>
      <c r="Y68" s="33">
        <v>0</v>
      </c>
      <c r="Z68" s="33">
        <v>0</v>
      </c>
      <c r="AA68" s="33">
        <v>0</v>
      </c>
      <c r="AB68" s="33">
        <v>0</v>
      </c>
      <c r="AC68" s="33">
        <v>0</v>
      </c>
      <c r="AD68" s="33">
        <v>0</v>
      </c>
      <c r="AE68" s="33">
        <v>0</v>
      </c>
    </row>
    <row r="69" spans="1:31">
      <c r="A69" s="29" t="s">
        <v>133</v>
      </c>
      <c r="B69" s="29" t="s">
        <v>68</v>
      </c>
      <c r="C69" s="33">
        <v>0</v>
      </c>
      <c r="D69" s="33">
        <v>0</v>
      </c>
      <c r="E69" s="33">
        <v>0</v>
      </c>
      <c r="F69" s="33">
        <v>0</v>
      </c>
      <c r="G69" s="33">
        <v>0</v>
      </c>
      <c r="H69" s="33">
        <v>0</v>
      </c>
      <c r="I69" s="33">
        <v>0</v>
      </c>
      <c r="J69" s="33">
        <v>0</v>
      </c>
      <c r="K69" s="33">
        <v>0</v>
      </c>
      <c r="L69" s="33">
        <v>0</v>
      </c>
      <c r="M69" s="33">
        <v>0</v>
      </c>
      <c r="N69" s="33">
        <v>0</v>
      </c>
      <c r="O69" s="33">
        <v>0</v>
      </c>
      <c r="P69" s="33">
        <v>0</v>
      </c>
      <c r="Q69" s="33">
        <v>0</v>
      </c>
      <c r="R69" s="33">
        <v>0</v>
      </c>
      <c r="S69" s="33">
        <v>0</v>
      </c>
      <c r="T69" s="33">
        <v>0</v>
      </c>
      <c r="U69" s="33">
        <v>0</v>
      </c>
      <c r="V69" s="33">
        <v>0</v>
      </c>
      <c r="W69" s="33">
        <v>0</v>
      </c>
      <c r="X69" s="33">
        <v>0</v>
      </c>
      <c r="Y69" s="33">
        <v>0</v>
      </c>
      <c r="Z69" s="33">
        <v>0</v>
      </c>
      <c r="AA69" s="33">
        <v>0</v>
      </c>
      <c r="AB69" s="33">
        <v>0</v>
      </c>
      <c r="AC69" s="33">
        <v>0</v>
      </c>
      <c r="AD69" s="33">
        <v>0</v>
      </c>
      <c r="AE69" s="33">
        <v>0</v>
      </c>
    </row>
    <row r="70" spans="1:31">
      <c r="A70" s="29" t="s">
        <v>133</v>
      </c>
      <c r="B70" s="29" t="s">
        <v>36</v>
      </c>
      <c r="C70" s="33">
        <v>0</v>
      </c>
      <c r="D70" s="33">
        <v>0</v>
      </c>
      <c r="E70" s="33">
        <v>0</v>
      </c>
      <c r="F70" s="33">
        <v>0</v>
      </c>
      <c r="G70" s="33">
        <v>0</v>
      </c>
      <c r="H70" s="33">
        <v>0</v>
      </c>
      <c r="I70" s="33">
        <v>0</v>
      </c>
      <c r="J70" s="33">
        <v>0</v>
      </c>
      <c r="K70" s="33">
        <v>0</v>
      </c>
      <c r="L70" s="33">
        <v>0</v>
      </c>
      <c r="M70" s="33">
        <v>0</v>
      </c>
      <c r="N70" s="33">
        <v>0</v>
      </c>
      <c r="O70" s="33">
        <v>0</v>
      </c>
      <c r="P70" s="33">
        <v>0</v>
      </c>
      <c r="Q70" s="33">
        <v>0</v>
      </c>
      <c r="R70" s="33">
        <v>0</v>
      </c>
      <c r="S70" s="33">
        <v>0</v>
      </c>
      <c r="T70" s="33">
        <v>0</v>
      </c>
      <c r="U70" s="33">
        <v>0</v>
      </c>
      <c r="V70" s="33">
        <v>0</v>
      </c>
      <c r="W70" s="33">
        <v>0</v>
      </c>
      <c r="X70" s="33">
        <v>0</v>
      </c>
      <c r="Y70" s="33">
        <v>0</v>
      </c>
      <c r="Z70" s="33">
        <v>0</v>
      </c>
      <c r="AA70" s="33">
        <v>0</v>
      </c>
      <c r="AB70" s="33">
        <v>0</v>
      </c>
      <c r="AC70" s="33">
        <v>0</v>
      </c>
      <c r="AD70" s="33">
        <v>0</v>
      </c>
      <c r="AE70" s="33">
        <v>0</v>
      </c>
    </row>
    <row r="71" spans="1:31">
      <c r="A71" s="29" t="s">
        <v>133</v>
      </c>
      <c r="B71" s="29" t="s">
        <v>73</v>
      </c>
      <c r="C71" s="33">
        <v>0</v>
      </c>
      <c r="D71" s="33">
        <v>0</v>
      </c>
      <c r="E71" s="33">
        <v>0</v>
      </c>
      <c r="F71" s="33">
        <v>0</v>
      </c>
      <c r="G71" s="33">
        <v>0</v>
      </c>
      <c r="H71" s="33">
        <v>0</v>
      </c>
      <c r="I71" s="33">
        <v>0</v>
      </c>
      <c r="J71" s="33">
        <v>0</v>
      </c>
      <c r="K71" s="33">
        <v>0</v>
      </c>
      <c r="L71" s="33">
        <v>0</v>
      </c>
      <c r="M71" s="33">
        <v>0</v>
      </c>
      <c r="N71" s="33">
        <v>0</v>
      </c>
      <c r="O71" s="33">
        <v>0</v>
      </c>
      <c r="P71" s="33">
        <v>0</v>
      </c>
      <c r="Q71" s="33">
        <v>0</v>
      </c>
      <c r="R71" s="33">
        <v>0</v>
      </c>
      <c r="S71" s="33">
        <v>0</v>
      </c>
      <c r="T71" s="33">
        <v>0</v>
      </c>
      <c r="U71" s="33">
        <v>0</v>
      </c>
      <c r="V71" s="33">
        <v>0</v>
      </c>
      <c r="W71" s="33">
        <v>0</v>
      </c>
      <c r="X71" s="33">
        <v>0</v>
      </c>
      <c r="Y71" s="33">
        <v>0</v>
      </c>
      <c r="Z71" s="33">
        <v>0</v>
      </c>
      <c r="AA71" s="33">
        <v>0</v>
      </c>
      <c r="AB71" s="33">
        <v>0</v>
      </c>
      <c r="AC71" s="33">
        <v>0</v>
      </c>
      <c r="AD71" s="33">
        <v>0</v>
      </c>
      <c r="AE71" s="33">
        <v>0</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173802.04781504147</v>
      </c>
      <c r="D73" s="35">
        <v>159988.33910269209</v>
      </c>
      <c r="E73" s="35">
        <v>106925.58657012026</v>
      </c>
      <c r="F73" s="35">
        <v>68626.080445905813</v>
      </c>
      <c r="G73" s="35">
        <v>86499.497349363781</v>
      </c>
      <c r="H73" s="35">
        <v>72205.046822366945</v>
      </c>
      <c r="I73" s="35">
        <v>53290.780330719484</v>
      </c>
      <c r="J73" s="35">
        <v>47948.307772795531</v>
      </c>
      <c r="K73" s="35">
        <v>31039.110983164202</v>
      </c>
      <c r="L73" s="35">
        <v>51216.916441735884</v>
      </c>
      <c r="M73" s="35">
        <v>69121.322775880675</v>
      </c>
      <c r="N73" s="35">
        <v>96337.077881180739</v>
      </c>
      <c r="O73" s="35">
        <v>100498.36683910135</v>
      </c>
      <c r="P73" s="35">
        <v>128352.3322465239</v>
      </c>
      <c r="Q73" s="35">
        <v>61405.41514451179</v>
      </c>
      <c r="R73" s="35">
        <v>55570.004352929958</v>
      </c>
      <c r="S73" s="35">
        <v>44951.935120271199</v>
      </c>
      <c r="T73" s="35">
        <v>41370.879707354783</v>
      </c>
      <c r="U73" s="35">
        <v>49740.268683476788</v>
      </c>
      <c r="V73" s="35">
        <v>49885.137500841294</v>
      </c>
      <c r="W73" s="35">
        <v>46314.873671763991</v>
      </c>
      <c r="X73" s="35">
        <v>51430.975134037399</v>
      </c>
      <c r="Y73" s="35">
        <v>69834.010098196712</v>
      </c>
      <c r="Z73" s="35">
        <v>32929.835382044497</v>
      </c>
      <c r="AA73" s="35">
        <v>31533.158526855801</v>
      </c>
      <c r="AB73" s="35">
        <v>30492.978792870701</v>
      </c>
      <c r="AC73" s="35">
        <v>27211.385637053121</v>
      </c>
      <c r="AD73" s="35">
        <v>34357.685825226297</v>
      </c>
      <c r="AE73" s="35">
        <v>29512.898241675106</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1.4803582E-3</v>
      </c>
      <c r="D78" s="33">
        <v>1.4093964000000002E-3</v>
      </c>
      <c r="E78" s="33">
        <v>1.4577886E-3</v>
      </c>
      <c r="F78" s="33">
        <v>1.4108915E-3</v>
      </c>
      <c r="G78" s="33">
        <v>1.3452511999999901E-3</v>
      </c>
      <c r="H78" s="33">
        <v>1.32408169999999E-3</v>
      </c>
      <c r="I78" s="33">
        <v>1.3567865E-3</v>
      </c>
      <c r="J78" s="33">
        <v>1.3611447000000001E-3</v>
      </c>
      <c r="K78" s="33">
        <v>1.4454450000000001E-3</v>
      </c>
      <c r="L78" s="33">
        <v>1.4073964000000001E-3</v>
      </c>
      <c r="M78" s="33">
        <v>1.3408408999999999E-3</v>
      </c>
      <c r="N78" s="33">
        <v>1.4004359999999999E-3</v>
      </c>
      <c r="O78" s="33">
        <v>1.3471086000000001E-3</v>
      </c>
      <c r="P78" s="33">
        <v>1.244579E-3</v>
      </c>
      <c r="Q78" s="33">
        <v>1.2177913000000001E-3</v>
      </c>
      <c r="R78" s="33">
        <v>1.1827408999999999E-3</v>
      </c>
      <c r="S78" s="33">
        <v>1.1573924000000001E-3</v>
      </c>
      <c r="T78" s="33">
        <v>1.2100941000000001E-3</v>
      </c>
      <c r="U78" s="33">
        <v>1.1954082999999999E-3</v>
      </c>
      <c r="V78" s="33">
        <v>1.1205323000000001E-3</v>
      </c>
      <c r="W78" s="33">
        <v>1.2097064E-3</v>
      </c>
      <c r="X78" s="33">
        <v>1.1623763999999901E-3</v>
      </c>
      <c r="Y78" s="33">
        <v>1.0851399E-3</v>
      </c>
      <c r="Z78" s="33">
        <v>1.0670158E-3</v>
      </c>
      <c r="AA78" s="33">
        <v>1.0760799999999999E-3</v>
      </c>
      <c r="AB78" s="33">
        <v>1.0552700999999999E-3</v>
      </c>
      <c r="AC78" s="33">
        <v>1.0816593999999999E-3</v>
      </c>
      <c r="AD78" s="33">
        <v>1.0535973E-3</v>
      </c>
      <c r="AE78" s="33">
        <v>9.4686229999999905E-4</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1.6699236200000001E-3</v>
      </c>
      <c r="D80" s="33">
        <v>1.53636355E-3</v>
      </c>
      <c r="E80" s="33">
        <v>1.6185450299999991E-3</v>
      </c>
      <c r="F80" s="33">
        <v>1.5997562700000001E-3</v>
      </c>
      <c r="G80" s="33">
        <v>1.5338980399999991E-3</v>
      </c>
      <c r="H80" s="33">
        <v>1.5628895399999998E-3</v>
      </c>
      <c r="I80" s="33">
        <v>1.5700999399999988E-3</v>
      </c>
      <c r="J80" s="33">
        <v>1.58037553E-3</v>
      </c>
      <c r="K80" s="33">
        <v>1.64801083E-3</v>
      </c>
      <c r="L80" s="33">
        <v>1.6229765500000001E-3</v>
      </c>
      <c r="M80" s="33">
        <v>1.5296718499999999E-3</v>
      </c>
      <c r="N80" s="33">
        <v>22.527052288500002</v>
      </c>
      <c r="O80" s="33">
        <v>1.6178061899999989E-3</v>
      </c>
      <c r="P80" s="33">
        <v>1.3357874999999999E-3</v>
      </c>
      <c r="Q80" s="33">
        <v>1.3716548799999999E-3</v>
      </c>
      <c r="R80" s="33">
        <v>1.3835731099999999E-3</v>
      </c>
      <c r="S80" s="33">
        <v>1.38095883E-3</v>
      </c>
      <c r="T80" s="33">
        <v>1.3827917199999999E-3</v>
      </c>
      <c r="U80" s="33">
        <v>1.40035719E-3</v>
      </c>
      <c r="V80" s="33">
        <v>17.304604216249999</v>
      </c>
      <c r="W80" s="33">
        <v>52.185630664800001</v>
      </c>
      <c r="X80" s="33">
        <v>1.1044425799999992E-3</v>
      </c>
      <c r="Y80" s="33">
        <v>9.9058700000000002E-4</v>
      </c>
      <c r="Z80" s="33">
        <v>12.1207896795</v>
      </c>
      <c r="AA80" s="33">
        <v>9.9280987000000009E-4</v>
      </c>
      <c r="AB80" s="33">
        <v>9.8091488E-4</v>
      </c>
      <c r="AC80" s="33">
        <v>1.0103796500000001E-3</v>
      </c>
      <c r="AD80" s="33">
        <v>59.696886439289997</v>
      </c>
      <c r="AE80" s="33">
        <v>8.0592476000000007E-4</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0</v>
      </c>
      <c r="D82" s="33">
        <v>0</v>
      </c>
      <c r="E82" s="33">
        <v>0</v>
      </c>
      <c r="F82" s="33">
        <v>0</v>
      </c>
      <c r="G82" s="33">
        <v>0</v>
      </c>
      <c r="H82" s="33">
        <v>0</v>
      </c>
      <c r="I82" s="33">
        <v>0</v>
      </c>
      <c r="J82" s="33">
        <v>0</v>
      </c>
      <c r="K82" s="33">
        <v>0</v>
      </c>
      <c r="L82" s="33">
        <v>0</v>
      </c>
      <c r="M82" s="33">
        <v>0</v>
      </c>
      <c r="N82" s="33">
        <v>0</v>
      </c>
      <c r="O82" s="33">
        <v>0</v>
      </c>
      <c r="P82" s="33">
        <v>0</v>
      </c>
      <c r="Q82" s="33">
        <v>0</v>
      </c>
      <c r="R82" s="33">
        <v>0</v>
      </c>
      <c r="S82" s="33">
        <v>0</v>
      </c>
      <c r="T82" s="33">
        <v>0</v>
      </c>
      <c r="U82" s="33">
        <v>0</v>
      </c>
      <c r="V82" s="33">
        <v>0</v>
      </c>
      <c r="W82" s="33">
        <v>0</v>
      </c>
      <c r="X82" s="33">
        <v>0</v>
      </c>
      <c r="Y82" s="33">
        <v>0</v>
      </c>
      <c r="Z82" s="33">
        <v>0</v>
      </c>
      <c r="AA82" s="33">
        <v>0</v>
      </c>
      <c r="AB82" s="33">
        <v>0</v>
      </c>
      <c r="AC82" s="33">
        <v>0</v>
      </c>
      <c r="AD82" s="33">
        <v>0</v>
      </c>
      <c r="AE82" s="33">
        <v>0</v>
      </c>
    </row>
    <row r="83" spans="1:31">
      <c r="A83" s="29" t="s">
        <v>134</v>
      </c>
      <c r="B83" s="29" t="s">
        <v>68</v>
      </c>
      <c r="C83" s="33">
        <v>0</v>
      </c>
      <c r="D83" s="33">
        <v>0</v>
      </c>
      <c r="E83" s="33">
        <v>0</v>
      </c>
      <c r="F83" s="33">
        <v>0</v>
      </c>
      <c r="G83" s="33">
        <v>0</v>
      </c>
      <c r="H83" s="33">
        <v>0</v>
      </c>
      <c r="I83" s="33">
        <v>0</v>
      </c>
      <c r="J83" s="33">
        <v>0</v>
      </c>
      <c r="K83" s="33">
        <v>0</v>
      </c>
      <c r="L83" s="33">
        <v>0</v>
      </c>
      <c r="M83" s="33">
        <v>0</v>
      </c>
      <c r="N83" s="33">
        <v>0</v>
      </c>
      <c r="O83" s="33">
        <v>0</v>
      </c>
      <c r="P83" s="33">
        <v>0</v>
      </c>
      <c r="Q83" s="33">
        <v>0</v>
      </c>
      <c r="R83" s="33">
        <v>0</v>
      </c>
      <c r="S83" s="33">
        <v>0</v>
      </c>
      <c r="T83" s="33">
        <v>0</v>
      </c>
      <c r="U83" s="33">
        <v>0</v>
      </c>
      <c r="V83" s="33">
        <v>0</v>
      </c>
      <c r="W83" s="33">
        <v>0</v>
      </c>
      <c r="X83" s="33">
        <v>0</v>
      </c>
      <c r="Y83" s="33">
        <v>0</v>
      </c>
      <c r="Z83" s="33">
        <v>0</v>
      </c>
      <c r="AA83" s="33">
        <v>0</v>
      </c>
      <c r="AB83" s="33">
        <v>0</v>
      </c>
      <c r="AC83" s="33">
        <v>0</v>
      </c>
      <c r="AD83" s="33">
        <v>0</v>
      </c>
      <c r="AE83" s="33">
        <v>0</v>
      </c>
    </row>
    <row r="84" spans="1:31">
      <c r="A84" s="29" t="s">
        <v>134</v>
      </c>
      <c r="B84" s="29" t="s">
        <v>36</v>
      </c>
      <c r="C84" s="33">
        <v>0</v>
      </c>
      <c r="D84" s="33">
        <v>0</v>
      </c>
      <c r="E84" s="33">
        <v>0</v>
      </c>
      <c r="F84" s="33">
        <v>0</v>
      </c>
      <c r="G84" s="33">
        <v>0</v>
      </c>
      <c r="H84" s="33">
        <v>0</v>
      </c>
      <c r="I84" s="33">
        <v>0</v>
      </c>
      <c r="J84" s="33">
        <v>0</v>
      </c>
      <c r="K84" s="33">
        <v>0</v>
      </c>
      <c r="L84" s="33">
        <v>0</v>
      </c>
      <c r="M84" s="33">
        <v>0</v>
      </c>
      <c r="N84" s="33">
        <v>0</v>
      </c>
      <c r="O84" s="33">
        <v>0</v>
      </c>
      <c r="P84" s="33">
        <v>0</v>
      </c>
      <c r="Q84" s="33">
        <v>0</v>
      </c>
      <c r="R84" s="33">
        <v>0</v>
      </c>
      <c r="S84" s="33">
        <v>0</v>
      </c>
      <c r="T84" s="33">
        <v>0</v>
      </c>
      <c r="U84" s="33">
        <v>0</v>
      </c>
      <c r="V84" s="33">
        <v>0</v>
      </c>
      <c r="W84" s="33">
        <v>0</v>
      </c>
      <c r="X84" s="33">
        <v>0</v>
      </c>
      <c r="Y84" s="33">
        <v>0</v>
      </c>
      <c r="Z84" s="33">
        <v>0</v>
      </c>
      <c r="AA84" s="33">
        <v>0</v>
      </c>
      <c r="AB84" s="33">
        <v>0</v>
      </c>
      <c r="AC84" s="33">
        <v>0</v>
      </c>
      <c r="AD84" s="33">
        <v>0</v>
      </c>
      <c r="AE84" s="33">
        <v>0</v>
      </c>
    </row>
    <row r="85" spans="1:31">
      <c r="A85" s="29" t="s">
        <v>134</v>
      </c>
      <c r="B85" s="29" t="s">
        <v>73</v>
      </c>
      <c r="C85" s="33">
        <v>0</v>
      </c>
      <c r="D85" s="33">
        <v>0</v>
      </c>
      <c r="E85" s="33">
        <v>0</v>
      </c>
      <c r="F85" s="33">
        <v>0</v>
      </c>
      <c r="G85" s="33">
        <v>0</v>
      </c>
      <c r="H85" s="33">
        <v>0</v>
      </c>
      <c r="I85" s="33">
        <v>0</v>
      </c>
      <c r="J85" s="33">
        <v>0</v>
      </c>
      <c r="K85" s="33">
        <v>0</v>
      </c>
      <c r="L85" s="33">
        <v>0</v>
      </c>
      <c r="M85" s="33">
        <v>0</v>
      </c>
      <c r="N85" s="33">
        <v>0</v>
      </c>
      <c r="O85" s="33">
        <v>0</v>
      </c>
      <c r="P85" s="33">
        <v>0</v>
      </c>
      <c r="Q85" s="33">
        <v>0</v>
      </c>
      <c r="R85" s="33">
        <v>0</v>
      </c>
      <c r="S85" s="33">
        <v>0</v>
      </c>
      <c r="T85" s="33">
        <v>0</v>
      </c>
      <c r="U85" s="33">
        <v>0</v>
      </c>
      <c r="V85" s="33">
        <v>0</v>
      </c>
      <c r="W85" s="33">
        <v>0</v>
      </c>
      <c r="X85" s="33">
        <v>0</v>
      </c>
      <c r="Y85" s="33">
        <v>0</v>
      </c>
      <c r="Z85" s="33">
        <v>0</v>
      </c>
      <c r="AA85" s="33">
        <v>0</v>
      </c>
      <c r="AB85" s="33">
        <v>0</v>
      </c>
      <c r="AC85" s="33">
        <v>0</v>
      </c>
      <c r="AD85" s="33">
        <v>0</v>
      </c>
      <c r="AE85" s="33">
        <v>0</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3.1502818200000002E-3</v>
      </c>
      <c r="D87" s="35">
        <v>2.9457599500000002E-3</v>
      </c>
      <c r="E87" s="35">
        <v>3.0763336299999989E-3</v>
      </c>
      <c r="F87" s="35">
        <v>3.0106477700000004E-3</v>
      </c>
      <c r="G87" s="35">
        <v>2.8791492399999892E-3</v>
      </c>
      <c r="H87" s="35">
        <v>2.8869712399999898E-3</v>
      </c>
      <c r="I87" s="35">
        <v>2.9268864399999987E-3</v>
      </c>
      <c r="J87" s="35">
        <v>2.9415202300000004E-3</v>
      </c>
      <c r="K87" s="35">
        <v>3.0934558300000003E-3</v>
      </c>
      <c r="L87" s="35">
        <v>3.0303729500000005E-3</v>
      </c>
      <c r="M87" s="35">
        <v>2.87051275E-3</v>
      </c>
      <c r="N87" s="35">
        <v>22.528452724500003</v>
      </c>
      <c r="O87" s="35">
        <v>2.9649147899999989E-3</v>
      </c>
      <c r="P87" s="35">
        <v>2.5803664999999999E-3</v>
      </c>
      <c r="Q87" s="35">
        <v>2.5894461799999997E-3</v>
      </c>
      <c r="R87" s="35">
        <v>2.5663140100000001E-3</v>
      </c>
      <c r="S87" s="35">
        <v>2.5383512300000003E-3</v>
      </c>
      <c r="T87" s="35">
        <v>2.5928858199999998E-3</v>
      </c>
      <c r="U87" s="35">
        <v>2.5957654899999997E-3</v>
      </c>
      <c r="V87" s="35">
        <v>17.305724748549999</v>
      </c>
      <c r="W87" s="35">
        <v>52.186840371199999</v>
      </c>
      <c r="X87" s="35">
        <v>2.2668189799999895E-3</v>
      </c>
      <c r="Y87" s="35">
        <v>2.0757268999999998E-3</v>
      </c>
      <c r="Z87" s="35">
        <v>12.1218566953</v>
      </c>
      <c r="AA87" s="35">
        <v>2.06888987E-3</v>
      </c>
      <c r="AB87" s="35">
        <v>2.0361849799999999E-3</v>
      </c>
      <c r="AC87" s="35">
        <v>2.0920390500000002E-3</v>
      </c>
      <c r="AD87" s="35">
        <v>59.697940036589998</v>
      </c>
      <c r="AE87" s="35">
        <v>1.7527870599999991E-3</v>
      </c>
    </row>
  </sheetData>
  <sheetProtection algorithmName="SHA-512" hashValue="YamRcP6g1BpxENtD0JrSeIM6YUpeXea9OR2uwjz3msC57um9UO6Jlq8qgB4mVCPld9XyDuoW+YPFrU59G3XAww==" saltValue="JDEL5hO6zwOHhNjTJtLyGA=="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57E188"/>
  </sheetPr>
  <dimension ref="A1:AE87"/>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146</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147</v>
      </c>
      <c r="B2" s="18" t="s">
        <v>148</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0</v>
      </c>
      <c r="D6" s="33">
        <v>0</v>
      </c>
      <c r="E6" s="33">
        <v>0</v>
      </c>
      <c r="F6" s="33">
        <v>0</v>
      </c>
      <c r="G6" s="33">
        <v>0</v>
      </c>
      <c r="H6" s="33">
        <v>0</v>
      </c>
      <c r="I6" s="33">
        <v>0</v>
      </c>
      <c r="J6" s="33">
        <v>0</v>
      </c>
      <c r="K6" s="33">
        <v>0</v>
      </c>
      <c r="L6" s="33">
        <v>0</v>
      </c>
      <c r="M6" s="33">
        <v>0</v>
      </c>
      <c r="N6" s="33">
        <v>0</v>
      </c>
      <c r="O6" s="33">
        <v>0</v>
      </c>
      <c r="P6" s="33">
        <v>0</v>
      </c>
      <c r="Q6" s="33">
        <v>0</v>
      </c>
      <c r="R6" s="33">
        <v>0</v>
      </c>
      <c r="S6" s="33">
        <v>0</v>
      </c>
      <c r="T6" s="33">
        <v>0</v>
      </c>
      <c r="U6" s="33">
        <v>0</v>
      </c>
      <c r="V6" s="33">
        <v>0</v>
      </c>
      <c r="W6" s="33">
        <v>0</v>
      </c>
      <c r="X6" s="33">
        <v>0</v>
      </c>
      <c r="Y6" s="33">
        <v>0</v>
      </c>
      <c r="Z6" s="33">
        <v>0</v>
      </c>
      <c r="AA6" s="33">
        <v>0</v>
      </c>
      <c r="AB6" s="33">
        <v>0</v>
      </c>
      <c r="AC6" s="33">
        <v>0</v>
      </c>
      <c r="AD6" s="33">
        <v>0</v>
      </c>
      <c r="AE6" s="33">
        <v>0</v>
      </c>
    </row>
    <row r="7" spans="1:31">
      <c r="A7" s="29" t="s">
        <v>40</v>
      </c>
      <c r="B7" s="29" t="s">
        <v>71</v>
      </c>
      <c r="C7" s="33">
        <v>0</v>
      </c>
      <c r="D7" s="33">
        <v>0</v>
      </c>
      <c r="E7" s="33">
        <v>0</v>
      </c>
      <c r="F7" s="33">
        <v>0</v>
      </c>
      <c r="G7" s="33">
        <v>0</v>
      </c>
      <c r="H7" s="33">
        <v>0</v>
      </c>
      <c r="I7" s="33">
        <v>0</v>
      </c>
      <c r="J7" s="33">
        <v>0</v>
      </c>
      <c r="K7" s="33">
        <v>0</v>
      </c>
      <c r="L7" s="33">
        <v>0</v>
      </c>
      <c r="M7" s="33">
        <v>0</v>
      </c>
      <c r="N7" s="33">
        <v>0</v>
      </c>
      <c r="O7" s="33">
        <v>0</v>
      </c>
      <c r="P7" s="33">
        <v>0</v>
      </c>
      <c r="Q7" s="33">
        <v>0</v>
      </c>
      <c r="R7" s="33">
        <v>0</v>
      </c>
      <c r="S7" s="33">
        <v>0</v>
      </c>
      <c r="T7" s="33">
        <v>0</v>
      </c>
      <c r="U7" s="33">
        <v>0</v>
      </c>
      <c r="V7" s="33">
        <v>0</v>
      </c>
      <c r="W7" s="33">
        <v>0</v>
      </c>
      <c r="X7" s="33">
        <v>0</v>
      </c>
      <c r="Y7" s="33">
        <v>0</v>
      </c>
      <c r="Z7" s="33">
        <v>0</v>
      </c>
      <c r="AA7" s="33">
        <v>0</v>
      </c>
      <c r="AB7" s="33">
        <v>0</v>
      </c>
      <c r="AC7" s="33">
        <v>0</v>
      </c>
      <c r="AD7" s="33">
        <v>0</v>
      </c>
      <c r="AE7" s="33">
        <v>0</v>
      </c>
    </row>
    <row r="8" spans="1:31">
      <c r="A8" s="29" t="s">
        <v>40</v>
      </c>
      <c r="B8" s="29" t="s">
        <v>20</v>
      </c>
      <c r="C8" s="33">
        <v>2.3813983346320966E-3</v>
      </c>
      <c r="D8" s="33">
        <v>2.3050576791406384E-3</v>
      </c>
      <c r="E8" s="33">
        <v>2.421441689718046E-3</v>
      </c>
      <c r="F8" s="33">
        <v>3.0086405043038538E-3</v>
      </c>
      <c r="G8" s="33">
        <v>2.8708401747195088E-3</v>
      </c>
      <c r="H8" s="33">
        <v>2.739351310664659E-3</v>
      </c>
      <c r="I8" s="33">
        <v>2.743214369132301E-3</v>
      </c>
      <c r="J8" s="33">
        <v>2.768180816427439E-3</v>
      </c>
      <c r="K8" s="33">
        <v>2.684342735498297E-3</v>
      </c>
      <c r="L8" s="33">
        <v>2.6811431914825399E-3</v>
      </c>
      <c r="M8" s="33">
        <v>2.810837474161206E-3</v>
      </c>
      <c r="N8" s="33">
        <v>3.8708675937063285E-3</v>
      </c>
      <c r="O8" s="33">
        <v>3.6935759467225642E-3</v>
      </c>
      <c r="P8" s="33">
        <v>3.5244045279122799E-3</v>
      </c>
      <c r="Q8" s="33">
        <v>3.4877517009687157E-3</v>
      </c>
      <c r="R8" s="33">
        <v>3.3187012832620608E-3</v>
      </c>
      <c r="S8" s="33">
        <v>4.3783233117985019E-3</v>
      </c>
      <c r="T8" s="33">
        <v>4.2008488571653874E-3</v>
      </c>
      <c r="U8" s="33">
        <v>4.2347949636066945E-3</v>
      </c>
      <c r="V8" s="33">
        <v>4.0295355532820173E-3</v>
      </c>
      <c r="W8" s="33">
        <v>4.6762693418667791E-3</v>
      </c>
      <c r="X8" s="33">
        <v>4.5600802379274046E-3</v>
      </c>
      <c r="Y8" s="33">
        <v>5.2120255682904194E-3</v>
      </c>
      <c r="Z8" s="33">
        <v>5.0028628605201138E-3</v>
      </c>
      <c r="AA8" s="33">
        <v>4.7866012539244419E-3</v>
      </c>
      <c r="AB8" s="33">
        <v>3.8369462123244188E-3</v>
      </c>
      <c r="AC8" s="33">
        <v>3.6761079371155519E-3</v>
      </c>
      <c r="AD8" s="33">
        <v>3.6753959496448221E-3</v>
      </c>
      <c r="AE8" s="33">
        <v>4.5238399283666951E-3</v>
      </c>
    </row>
    <row r="9" spans="1:31">
      <c r="A9" s="29" t="s">
        <v>40</v>
      </c>
      <c r="B9" s="29" t="s">
        <v>32</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40</v>
      </c>
      <c r="B10" s="29" t="s">
        <v>66</v>
      </c>
      <c r="C10" s="33">
        <v>5.785471864957017E-3</v>
      </c>
      <c r="D10" s="33">
        <v>5.7286769525782457E-3</v>
      </c>
      <c r="E10" s="33">
        <v>5.6408292119750434E-3</v>
      </c>
      <c r="F10" s="33">
        <v>5.38996785600852E-3</v>
      </c>
      <c r="G10" s="33">
        <v>5.1430990971971869E-3</v>
      </c>
      <c r="H10" s="33">
        <v>4.9075373045320636E-3</v>
      </c>
      <c r="I10" s="33">
        <v>4.6952925331785684E-3</v>
      </c>
      <c r="J10" s="33">
        <v>4.5965342650201666E-3</v>
      </c>
      <c r="K10" s="33">
        <v>4.4903886386320835E-3</v>
      </c>
      <c r="L10" s="33">
        <v>4.5566655919674817E-3</v>
      </c>
      <c r="M10" s="33">
        <v>4.8008726018543713E-3</v>
      </c>
      <c r="N10" s="33">
        <v>8.1019707885531967E-3</v>
      </c>
      <c r="O10" s="33">
        <v>7.7308881539385798E-3</v>
      </c>
      <c r="P10" s="33">
        <v>7.3768016706686357E-3</v>
      </c>
      <c r="Q10" s="33">
        <v>1151.7539030909618</v>
      </c>
      <c r="R10" s="33">
        <v>1095.9287190964155</v>
      </c>
      <c r="S10" s="33">
        <v>59268.613108744132</v>
      </c>
      <c r="T10" s="33">
        <v>56554.020141170404</v>
      </c>
      <c r="U10" s="33">
        <v>81551.939192911988</v>
      </c>
      <c r="V10" s="33">
        <v>77599.137913646351</v>
      </c>
      <c r="W10" s="33">
        <v>108138.08995466924</v>
      </c>
      <c r="X10" s="33">
        <v>108192.62177239014</v>
      </c>
      <c r="Y10" s="33">
        <v>147136.55470747937</v>
      </c>
      <c r="Z10" s="33">
        <v>168741.56557498101</v>
      </c>
      <c r="AA10" s="33">
        <v>161012.94421182029</v>
      </c>
      <c r="AB10" s="33">
        <v>204529.72134754912</v>
      </c>
      <c r="AC10" s="33">
        <v>195684.06998232406</v>
      </c>
      <c r="AD10" s="33">
        <v>197561.41774995375</v>
      </c>
      <c r="AE10" s="33">
        <v>211374.46463848324</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707237.77434083691</v>
      </c>
      <c r="D12" s="33">
        <v>700827.01888084423</v>
      </c>
      <c r="E12" s="33">
        <v>879430.85595374426</v>
      </c>
      <c r="F12" s="33">
        <v>1378888.1637693471</v>
      </c>
      <c r="G12" s="33">
        <v>1320407.9693334298</v>
      </c>
      <c r="H12" s="33">
        <v>1330892.5959024397</v>
      </c>
      <c r="I12" s="33">
        <v>1569091.4802833213</v>
      </c>
      <c r="J12" s="33">
        <v>1685672.8739424036</v>
      </c>
      <c r="K12" s="33">
        <v>1754300.4934444099</v>
      </c>
      <c r="L12" s="33">
        <v>1673950.8615334963</v>
      </c>
      <c r="M12" s="33">
        <v>1680353.001410495</v>
      </c>
      <c r="N12" s="33">
        <v>1879198.3531804245</v>
      </c>
      <c r="O12" s="33">
        <v>1931160.3088814872</v>
      </c>
      <c r="P12" s="33">
        <v>1844868.9867282414</v>
      </c>
      <c r="Q12" s="33">
        <v>1786551.9876111606</v>
      </c>
      <c r="R12" s="33">
        <v>1756506.4632752321</v>
      </c>
      <c r="S12" s="33">
        <v>1840784.5284112401</v>
      </c>
      <c r="T12" s="33">
        <v>1827688.7710254297</v>
      </c>
      <c r="U12" s="33">
        <v>1766854.3988380691</v>
      </c>
      <c r="V12" s="33">
        <v>1705322.0557051506</v>
      </c>
      <c r="W12" s="33">
        <v>1729447.5603428229</v>
      </c>
      <c r="X12" s="33">
        <v>1729543.4745007276</v>
      </c>
      <c r="Y12" s="33">
        <v>1681738.9208910789</v>
      </c>
      <c r="Z12" s="33">
        <v>1618115.9696310917</v>
      </c>
      <c r="AA12" s="33">
        <v>1625371.2778577949</v>
      </c>
      <c r="AB12" s="33">
        <v>1475590.3947230715</v>
      </c>
      <c r="AC12" s="33">
        <v>1425959.5677113261</v>
      </c>
      <c r="AD12" s="33">
        <v>1312046.2254433257</v>
      </c>
      <c r="AE12" s="33">
        <v>1144119.1420897068</v>
      </c>
    </row>
    <row r="13" spans="1:31">
      <c r="A13" s="29" t="s">
        <v>40</v>
      </c>
      <c r="B13" s="29" t="s">
        <v>68</v>
      </c>
      <c r="C13" s="33">
        <v>5.9716383050998287E-3</v>
      </c>
      <c r="D13" s="33">
        <v>9.6496600020895065E-3</v>
      </c>
      <c r="E13" s="33">
        <v>1.037706385813343E-2</v>
      </c>
      <c r="F13" s="33">
        <v>2.5323256959650358E-2</v>
      </c>
      <c r="G13" s="33">
        <v>20035.632136759639</v>
      </c>
      <c r="H13" s="33">
        <v>19117.97432099027</v>
      </c>
      <c r="I13" s="33">
        <v>37135.706667660983</v>
      </c>
      <c r="J13" s="33">
        <v>47915.381289108824</v>
      </c>
      <c r="K13" s="33">
        <v>180111.00215396905</v>
      </c>
      <c r="L13" s="33">
        <v>186299.11489803702</v>
      </c>
      <c r="M13" s="33">
        <v>193052.01236177151</v>
      </c>
      <c r="N13" s="33">
        <v>282715.746401774</v>
      </c>
      <c r="O13" s="33">
        <v>309628.13174313051</v>
      </c>
      <c r="P13" s="33">
        <v>299544.10555136151</v>
      </c>
      <c r="Q13" s="33">
        <v>286589.20248319721</v>
      </c>
      <c r="R13" s="33">
        <v>272698.29844841693</v>
      </c>
      <c r="S13" s="33">
        <v>386351.14127324242</v>
      </c>
      <c r="T13" s="33">
        <v>380302.00856291066</v>
      </c>
      <c r="U13" s="33">
        <v>391205.09675451252</v>
      </c>
      <c r="V13" s="33">
        <v>414761.72848007164</v>
      </c>
      <c r="W13" s="33">
        <v>474823.27032620448</v>
      </c>
      <c r="X13" s="33">
        <v>559878.85147009708</v>
      </c>
      <c r="Y13" s="33">
        <v>565200.66364225617</v>
      </c>
      <c r="Z13" s="33">
        <v>537805.53449637629</v>
      </c>
      <c r="AA13" s="33">
        <v>518507.92385004956</v>
      </c>
      <c r="AB13" s="33">
        <v>564472.53691079142</v>
      </c>
      <c r="AC13" s="33">
        <v>540059.81356442557</v>
      </c>
      <c r="AD13" s="33">
        <v>513883.25453854905</v>
      </c>
      <c r="AE13" s="33">
        <v>499909.35686038068</v>
      </c>
    </row>
    <row r="14" spans="1:31">
      <c r="A14" s="29" t="s">
        <v>40</v>
      </c>
      <c r="B14" s="29" t="s">
        <v>36</v>
      </c>
      <c r="C14" s="33">
        <v>6.2483596192713575E-3</v>
      </c>
      <c r="D14" s="33">
        <v>8.6471134829134502E-3</v>
      </c>
      <c r="E14" s="33">
        <v>8.2731367792918883E-3</v>
      </c>
      <c r="F14" s="33">
        <v>1.0444019271286522E-2</v>
      </c>
      <c r="G14" s="33">
        <v>1.33589146924599E-2</v>
      </c>
      <c r="H14" s="33">
        <v>1.3373319902718461E-2</v>
      </c>
      <c r="I14" s="33">
        <v>1.7046516840568203E-2</v>
      </c>
      <c r="J14" s="33">
        <v>2.893173241749104E-2</v>
      </c>
      <c r="K14" s="33">
        <v>4.7500235519033596E-2</v>
      </c>
      <c r="L14" s="33">
        <v>4.782276708812E-2</v>
      </c>
      <c r="M14" s="33">
        <v>4.7017616429406578E-2</v>
      </c>
      <c r="N14" s="33">
        <v>11308.101889889715</v>
      </c>
      <c r="O14" s="33">
        <v>24328.639703064793</v>
      </c>
      <c r="P14" s="33">
        <v>23214.350852460921</v>
      </c>
      <c r="Q14" s="33">
        <v>34686.532344597719</v>
      </c>
      <c r="R14" s="33">
        <v>33005.28518507081</v>
      </c>
      <c r="S14" s="33">
        <v>48874.778449022415</v>
      </c>
      <c r="T14" s="33">
        <v>46636.238959507937</v>
      </c>
      <c r="U14" s="33">
        <v>59349.373298969309</v>
      </c>
      <c r="V14" s="33">
        <v>56472.724613217833</v>
      </c>
      <c r="W14" s="33">
        <v>91509.719027687417</v>
      </c>
      <c r="X14" s="33">
        <v>96593.891854192465</v>
      </c>
      <c r="Y14" s="33">
        <v>92416.328545818338</v>
      </c>
      <c r="Z14" s="33">
        <v>119407.45685590061</v>
      </c>
      <c r="AA14" s="33">
        <v>113938.41191398194</v>
      </c>
      <c r="AB14" s="33">
        <v>135309.2961665761</v>
      </c>
      <c r="AC14" s="33">
        <v>129457.33896199765</v>
      </c>
      <c r="AD14" s="33">
        <v>138516.4035473839</v>
      </c>
      <c r="AE14" s="33">
        <v>134176.53698296007</v>
      </c>
    </row>
    <row r="15" spans="1:31">
      <c r="A15" s="29" t="s">
        <v>40</v>
      </c>
      <c r="B15" s="29" t="s">
        <v>73</v>
      </c>
      <c r="C15" s="33">
        <v>0</v>
      </c>
      <c r="D15" s="33">
        <v>0</v>
      </c>
      <c r="E15" s="33">
        <v>1.9114102463117368E-2</v>
      </c>
      <c r="F15" s="33">
        <v>2.3916457393541108E-2</v>
      </c>
      <c r="G15" s="33">
        <v>2.3269403841110047E-2</v>
      </c>
      <c r="H15" s="33">
        <v>2.8133769677195771E-2</v>
      </c>
      <c r="I15" s="33">
        <v>2.9823456254145952E-2</v>
      </c>
      <c r="J15" s="33">
        <v>4.0264527428230147E-2</v>
      </c>
      <c r="K15" s="33">
        <v>241735.98820670796</v>
      </c>
      <c r="L15" s="33">
        <v>230664.11791503284</v>
      </c>
      <c r="M15" s="33">
        <v>220688.19029733061</v>
      </c>
      <c r="N15" s="33">
        <v>372115.00620761333</v>
      </c>
      <c r="O15" s="33">
        <v>382459.05620782613</v>
      </c>
      <c r="P15" s="33">
        <v>364941.84738126054</v>
      </c>
      <c r="Q15" s="33">
        <v>381054.93800073647</v>
      </c>
      <c r="R15" s="33">
        <v>362585.30456179316</v>
      </c>
      <c r="S15" s="33">
        <v>419874.27615426586</v>
      </c>
      <c r="T15" s="33">
        <v>400643.39311746613</v>
      </c>
      <c r="U15" s="33">
        <v>383316.08152710117</v>
      </c>
      <c r="V15" s="33">
        <v>364736.85076424642</v>
      </c>
      <c r="W15" s="33">
        <v>444094.52964389272</v>
      </c>
      <c r="X15" s="33">
        <v>511633.64047595387</v>
      </c>
      <c r="Y15" s="33">
        <v>489506.13399544469</v>
      </c>
      <c r="Z15" s="33">
        <v>465779.9033319882</v>
      </c>
      <c r="AA15" s="33">
        <v>444446.47266054963</v>
      </c>
      <c r="AB15" s="33">
        <v>424090.14979342977</v>
      </c>
      <c r="AC15" s="33">
        <v>405748.78808710939</v>
      </c>
      <c r="AD15" s="33">
        <v>395446.34960181656</v>
      </c>
      <c r="AE15" s="33">
        <v>377334.30301536451</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707237.78847934538</v>
      </c>
      <c r="D17" s="35">
        <v>700827.03656423884</v>
      </c>
      <c r="E17" s="35">
        <v>879430.87439307908</v>
      </c>
      <c r="F17" s="35">
        <v>1378888.1974912123</v>
      </c>
      <c r="G17" s="35">
        <v>1340443.6094841287</v>
      </c>
      <c r="H17" s="35">
        <v>1350010.5778703187</v>
      </c>
      <c r="I17" s="35">
        <v>1606227.1943894892</v>
      </c>
      <c r="J17" s="35">
        <v>1733588.2625962275</v>
      </c>
      <c r="K17" s="35">
        <v>1934411.5027731105</v>
      </c>
      <c r="L17" s="35">
        <v>1860249.983669342</v>
      </c>
      <c r="M17" s="35">
        <v>1873405.0213839766</v>
      </c>
      <c r="N17" s="35">
        <v>2161914.1115550371</v>
      </c>
      <c r="O17" s="35">
        <v>2240788.4520490821</v>
      </c>
      <c r="P17" s="35">
        <v>2144413.1031808089</v>
      </c>
      <c r="Q17" s="35">
        <v>2074292.9474852006</v>
      </c>
      <c r="R17" s="35">
        <v>2030300.6937614467</v>
      </c>
      <c r="S17" s="35">
        <v>2286404.2871715501</v>
      </c>
      <c r="T17" s="35">
        <v>2264544.8039303599</v>
      </c>
      <c r="U17" s="35">
        <v>2239611.4390202882</v>
      </c>
      <c r="V17" s="35">
        <v>2197682.9261284042</v>
      </c>
      <c r="W17" s="35">
        <v>2312408.9252999658</v>
      </c>
      <c r="X17" s="35">
        <v>2397614.952303295</v>
      </c>
      <c r="Y17" s="35">
        <v>2394076.1444528401</v>
      </c>
      <c r="Z17" s="35">
        <v>2324663.074705312</v>
      </c>
      <c r="AA17" s="35">
        <v>2304892.1507062661</v>
      </c>
      <c r="AB17" s="35">
        <v>2244592.6568183582</v>
      </c>
      <c r="AC17" s="35">
        <v>2161703.4549341835</v>
      </c>
      <c r="AD17" s="35">
        <v>2023490.9014072246</v>
      </c>
      <c r="AE17" s="35">
        <v>1855402.9681124105</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0</v>
      </c>
      <c r="D20" s="33">
        <v>0</v>
      </c>
      <c r="E20" s="33">
        <v>0</v>
      </c>
      <c r="F20" s="33">
        <v>0</v>
      </c>
      <c r="G20" s="33">
        <v>0</v>
      </c>
      <c r="H20" s="33">
        <v>0</v>
      </c>
      <c r="I20" s="33">
        <v>0</v>
      </c>
      <c r="J20" s="33">
        <v>0</v>
      </c>
      <c r="K20" s="33">
        <v>0</v>
      </c>
      <c r="L20" s="33">
        <v>0</v>
      </c>
      <c r="M20" s="33">
        <v>0</v>
      </c>
      <c r="N20" s="33">
        <v>0</v>
      </c>
      <c r="O20" s="33">
        <v>0</v>
      </c>
      <c r="P20" s="33">
        <v>0</v>
      </c>
      <c r="Q20" s="33">
        <v>0</v>
      </c>
      <c r="R20" s="33">
        <v>0</v>
      </c>
      <c r="S20" s="33">
        <v>0</v>
      </c>
      <c r="T20" s="33">
        <v>0</v>
      </c>
      <c r="U20" s="33">
        <v>0</v>
      </c>
      <c r="V20" s="33">
        <v>0</v>
      </c>
      <c r="W20" s="33">
        <v>0</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4.9715546186575798E-4</v>
      </c>
      <c r="D22" s="33">
        <v>4.9288680040997202E-4</v>
      </c>
      <c r="E22" s="33">
        <v>5.0853885968754696E-4</v>
      </c>
      <c r="F22" s="33">
        <v>6.1331545036660395E-4</v>
      </c>
      <c r="G22" s="33">
        <v>5.8522466614735599E-4</v>
      </c>
      <c r="H22" s="33">
        <v>5.5842048274271409E-4</v>
      </c>
      <c r="I22" s="33">
        <v>5.7221005767901399E-4</v>
      </c>
      <c r="J22" s="33">
        <v>5.6068700556758701E-4</v>
      </c>
      <c r="K22" s="33">
        <v>5.3500668448889794E-4</v>
      </c>
      <c r="L22" s="33">
        <v>5.2272435793872295E-4</v>
      </c>
      <c r="M22" s="33">
        <v>5.3613819169602702E-4</v>
      </c>
      <c r="N22" s="33">
        <v>9.2422518841927008E-4</v>
      </c>
      <c r="O22" s="33">
        <v>8.8189426340774303E-4</v>
      </c>
      <c r="P22" s="33">
        <v>8.41502159405192E-4</v>
      </c>
      <c r="Q22" s="33">
        <v>8.3795204479930401E-4</v>
      </c>
      <c r="R22" s="33">
        <v>7.9733672715724701E-4</v>
      </c>
      <c r="S22" s="33">
        <v>1.2103475396966299E-3</v>
      </c>
      <c r="T22" s="33">
        <v>1.15491177405989E-3</v>
      </c>
      <c r="U22" s="33">
        <v>1.1049633029209199E-3</v>
      </c>
      <c r="V22" s="33">
        <v>1.05140601905309E-3</v>
      </c>
      <c r="W22" s="33">
        <v>1.1799779783619499E-3</v>
      </c>
      <c r="X22" s="33">
        <v>1.1259331850116201E-3</v>
      </c>
      <c r="Y22" s="33">
        <v>1.2657556682043201E-3</v>
      </c>
      <c r="Z22" s="33">
        <v>1.20440482021676E-3</v>
      </c>
      <c r="AA22" s="33">
        <v>1.1492412402073001E-3</v>
      </c>
      <c r="AB22" s="33">
        <v>9.4274433900018299E-4</v>
      </c>
      <c r="AC22" s="33">
        <v>8.9623057086766697E-4</v>
      </c>
      <c r="AD22" s="33">
        <v>8.4138138332341802E-4</v>
      </c>
      <c r="AE22" s="33">
        <v>7.6279021923260999E-4</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1.1502307216409691E-3</v>
      </c>
      <c r="D24" s="33">
        <v>1.154194303245147E-3</v>
      </c>
      <c r="E24" s="33">
        <v>1.1700246973363369E-3</v>
      </c>
      <c r="F24" s="33">
        <v>1.12901058989954E-3</v>
      </c>
      <c r="G24" s="33">
        <v>1.0773001807729541E-3</v>
      </c>
      <c r="H24" s="33">
        <v>1.0279581873511988E-3</v>
      </c>
      <c r="I24" s="33">
        <v>9.8350029800742906E-4</v>
      </c>
      <c r="J24" s="33">
        <v>9.3583029439260796E-4</v>
      </c>
      <c r="K24" s="33">
        <v>8.9296783780537503E-4</v>
      </c>
      <c r="L24" s="33">
        <v>8.8700816859382803E-4</v>
      </c>
      <c r="M24" s="33">
        <v>9.0369764622692502E-4</v>
      </c>
      <c r="N24" s="33">
        <v>1.824924965347531E-3</v>
      </c>
      <c r="O24" s="33">
        <v>1.7413406150963691E-3</v>
      </c>
      <c r="P24" s="33">
        <v>1.6615845557281502E-3</v>
      </c>
      <c r="Q24" s="33">
        <v>5.5269480786647304E-3</v>
      </c>
      <c r="R24" s="33">
        <v>5.2590583429700296E-3</v>
      </c>
      <c r="S24" s="33">
        <v>34359.220667561065</v>
      </c>
      <c r="T24" s="33">
        <v>32785.515891108698</v>
      </c>
      <c r="U24" s="33">
        <v>31367.583862840958</v>
      </c>
      <c r="V24" s="33">
        <v>29847.205232392807</v>
      </c>
      <c r="W24" s="33">
        <v>28480.157764572323</v>
      </c>
      <c r="X24" s="33">
        <v>27175.723046978699</v>
      </c>
      <c r="Y24" s="33">
        <v>44954.772369516577</v>
      </c>
      <c r="Z24" s="33">
        <v>55995.784705978323</v>
      </c>
      <c r="AA24" s="33">
        <v>53431.09225542473</v>
      </c>
      <c r="AB24" s="33">
        <v>50983.866279667862</v>
      </c>
      <c r="AC24" s="33">
        <v>48778.878633926382</v>
      </c>
      <c r="AD24" s="33">
        <v>46414.579063646393</v>
      </c>
      <c r="AE24" s="33">
        <v>44288.721454394894</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169306.28295691105</v>
      </c>
      <c r="D26" s="33">
        <v>187533.61116108971</v>
      </c>
      <c r="E26" s="33">
        <v>367483.9099723848</v>
      </c>
      <c r="F26" s="33">
        <v>543264.51001318498</v>
      </c>
      <c r="G26" s="33">
        <v>518382.16726415581</v>
      </c>
      <c r="H26" s="33">
        <v>529827.68078180868</v>
      </c>
      <c r="I26" s="33">
        <v>594840.2898701115</v>
      </c>
      <c r="J26" s="33">
        <v>580132.6039263932</v>
      </c>
      <c r="K26" s="33">
        <v>699395.65598959546</v>
      </c>
      <c r="L26" s="33">
        <v>667362.26691521856</v>
      </c>
      <c r="M26" s="33">
        <v>638499.6954940526</v>
      </c>
      <c r="N26" s="33">
        <v>796730.62813817314</v>
      </c>
      <c r="O26" s="33">
        <v>760239.14868413773</v>
      </c>
      <c r="P26" s="33">
        <v>725419.03471514233</v>
      </c>
      <c r="Q26" s="33">
        <v>694045.58432955598</v>
      </c>
      <c r="R26" s="33">
        <v>685100.44097012992</v>
      </c>
      <c r="S26" s="33">
        <v>653721.79593500192</v>
      </c>
      <c r="T26" s="33">
        <v>685345.37774431903</v>
      </c>
      <c r="U26" s="33">
        <v>655705.05838022858</v>
      </c>
      <c r="V26" s="33">
        <v>623923.20567764936</v>
      </c>
      <c r="W26" s="33">
        <v>629541.80282202724</v>
      </c>
      <c r="X26" s="33">
        <v>623251.13206880109</v>
      </c>
      <c r="Y26" s="33">
        <v>596296.31016666524</v>
      </c>
      <c r="Z26" s="33">
        <v>567393.98313039774</v>
      </c>
      <c r="AA26" s="33">
        <v>603201.18737400556</v>
      </c>
      <c r="AB26" s="33">
        <v>589864.58131215291</v>
      </c>
      <c r="AC26" s="33">
        <v>578540.27210734249</v>
      </c>
      <c r="AD26" s="33">
        <v>492460.15344326646</v>
      </c>
      <c r="AE26" s="33">
        <v>409991.65032461914</v>
      </c>
    </row>
    <row r="27" spans="1:31">
      <c r="A27" s="29" t="s">
        <v>130</v>
      </c>
      <c r="B27" s="29" t="s">
        <v>68</v>
      </c>
      <c r="C27" s="33">
        <v>1.3416947072483849E-3</v>
      </c>
      <c r="D27" s="33">
        <v>2.16678178232754E-3</v>
      </c>
      <c r="E27" s="33">
        <v>2.267947408653321E-3</v>
      </c>
      <c r="F27" s="33">
        <v>5.7688278101423176E-3</v>
      </c>
      <c r="G27" s="33">
        <v>20035.599809406336</v>
      </c>
      <c r="H27" s="33">
        <v>19117.942753826948</v>
      </c>
      <c r="I27" s="33">
        <v>18291.1169632446</v>
      </c>
      <c r="J27" s="33">
        <v>29984.182483708835</v>
      </c>
      <c r="K27" s="33">
        <v>163001.07898580813</v>
      </c>
      <c r="L27" s="33">
        <v>155535.38064972727</v>
      </c>
      <c r="M27" s="33">
        <v>148808.67247516208</v>
      </c>
      <c r="N27" s="33">
        <v>178735.88278971764</v>
      </c>
      <c r="O27" s="33">
        <v>196017.18722680592</v>
      </c>
      <c r="P27" s="33">
        <v>187039.30075635397</v>
      </c>
      <c r="Q27" s="33">
        <v>178950.08796330495</v>
      </c>
      <c r="R27" s="33">
        <v>170276.42374849378</v>
      </c>
      <c r="S27" s="33">
        <v>228068.51108429916</v>
      </c>
      <c r="T27" s="33">
        <v>229268.96410460447</v>
      </c>
      <c r="U27" s="33">
        <v>239665.4736992766</v>
      </c>
      <c r="V27" s="33">
        <v>253643.16137138556</v>
      </c>
      <c r="W27" s="33">
        <v>270186.53951333038</v>
      </c>
      <c r="X27" s="33">
        <v>311528.346874176</v>
      </c>
      <c r="Y27" s="33">
        <v>308877.37196509296</v>
      </c>
      <c r="Z27" s="33">
        <v>293906.16609159921</v>
      </c>
      <c r="AA27" s="33">
        <v>280444.81486124813</v>
      </c>
      <c r="AB27" s="33">
        <v>292198.99073189427</v>
      </c>
      <c r="AC27" s="33">
        <v>279561.75427957147</v>
      </c>
      <c r="AD27" s="33">
        <v>266011.4687095288</v>
      </c>
      <c r="AE27" s="33">
        <v>253827.73671604373</v>
      </c>
    </row>
    <row r="28" spans="1:31">
      <c r="A28" s="29" t="s">
        <v>130</v>
      </c>
      <c r="B28" s="29" t="s">
        <v>36</v>
      </c>
      <c r="C28" s="33">
        <v>2.0136650695947471E-3</v>
      </c>
      <c r="D28" s="33">
        <v>2.7618206325376402E-3</v>
      </c>
      <c r="E28" s="33">
        <v>2.6423753889668901E-3</v>
      </c>
      <c r="F28" s="33">
        <v>3.5557614748553102E-3</v>
      </c>
      <c r="G28" s="33">
        <v>3.81370853407303E-3</v>
      </c>
      <c r="H28" s="33">
        <v>3.8423037900036697E-3</v>
      </c>
      <c r="I28" s="33">
        <v>4.9954312757431105E-3</v>
      </c>
      <c r="J28" s="33">
        <v>5.408445837003271E-3</v>
      </c>
      <c r="K28" s="33">
        <v>2.3537411816499081E-2</v>
      </c>
      <c r="L28" s="33">
        <v>2.2765763260376586E-2</v>
      </c>
      <c r="M28" s="33">
        <v>2.2087643920680307E-2</v>
      </c>
      <c r="N28" s="33">
        <v>3.5940545647152405E-2</v>
      </c>
      <c r="O28" s="33">
        <v>3.4294413771797393E-2</v>
      </c>
      <c r="P28" s="33">
        <v>3.2723677250137299E-2</v>
      </c>
      <c r="Q28" s="33">
        <v>4.2985646030192601E-2</v>
      </c>
      <c r="R28" s="33">
        <v>4.0902142948600999E-2</v>
      </c>
      <c r="S28" s="33">
        <v>3.9278357569352398E-2</v>
      </c>
      <c r="T28" s="33">
        <v>3.7479348810796599E-2</v>
      </c>
      <c r="U28" s="33">
        <v>14730.128026278693</v>
      </c>
      <c r="V28" s="33">
        <v>14016.162552468313</v>
      </c>
      <c r="W28" s="33">
        <v>45145.539712272097</v>
      </c>
      <c r="X28" s="33">
        <v>43077.804726357201</v>
      </c>
      <c r="Y28" s="33">
        <v>41214.744244654299</v>
      </c>
      <c r="Z28" s="33">
        <v>64858.1682042256</v>
      </c>
      <c r="AA28" s="33">
        <v>61887.564891072994</v>
      </c>
      <c r="AB28" s="33">
        <v>59053.019835026804</v>
      </c>
      <c r="AC28" s="33">
        <v>56499.051021699292</v>
      </c>
      <c r="AD28" s="33">
        <v>53760.556462185203</v>
      </c>
      <c r="AE28" s="33">
        <v>51298.233698485892</v>
      </c>
    </row>
    <row r="29" spans="1:31">
      <c r="A29" s="29" t="s">
        <v>130</v>
      </c>
      <c r="B29" s="29" t="s">
        <v>73</v>
      </c>
      <c r="C29" s="33">
        <v>0</v>
      </c>
      <c r="D29" s="33">
        <v>0</v>
      </c>
      <c r="E29" s="33">
        <v>5.0238156179505502E-3</v>
      </c>
      <c r="F29" s="33">
        <v>6.0801223357742594E-3</v>
      </c>
      <c r="G29" s="33">
        <v>5.8016434478565092E-3</v>
      </c>
      <c r="H29" s="33">
        <v>5.5359193182697997E-3</v>
      </c>
      <c r="I29" s="33">
        <v>6.9910668931324801E-3</v>
      </c>
      <c r="J29" s="33">
        <v>6.7305840116446101E-3</v>
      </c>
      <c r="K29" s="33">
        <v>241735.95424226628</v>
      </c>
      <c r="L29" s="33">
        <v>230664.0788109256</v>
      </c>
      <c r="M29" s="33">
        <v>220688.14969172867</v>
      </c>
      <c r="N29" s="33">
        <v>209991.45917904886</v>
      </c>
      <c r="O29" s="33">
        <v>200373.52967122736</v>
      </c>
      <c r="P29" s="33">
        <v>191196.1160223801</v>
      </c>
      <c r="Q29" s="33">
        <v>182927.12938619475</v>
      </c>
      <c r="R29" s="33">
        <v>174060.69900813067</v>
      </c>
      <c r="S29" s="33">
        <v>166088.45325176907</v>
      </c>
      <c r="T29" s="33">
        <v>158481.34845958551</v>
      </c>
      <c r="U29" s="33">
        <v>151627.23765678611</v>
      </c>
      <c r="V29" s="33">
        <v>144277.90488907037</v>
      </c>
      <c r="W29" s="33">
        <v>178135.21897793471</v>
      </c>
      <c r="X29" s="33">
        <v>169976.35391890744</v>
      </c>
      <c r="Y29" s="33">
        <v>162625.09194486108</v>
      </c>
      <c r="Z29" s="33">
        <v>154742.69604058095</v>
      </c>
      <c r="AA29" s="33">
        <v>147655.24425474729</v>
      </c>
      <c r="AB29" s="33">
        <v>140892.40858393352</v>
      </c>
      <c r="AC29" s="33">
        <v>134798.99040090168</v>
      </c>
      <c r="AD29" s="33">
        <v>128265.31840028915</v>
      </c>
      <c r="AE29" s="33">
        <v>122390.57094391626</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169306.28594599193</v>
      </c>
      <c r="D31" s="35">
        <v>187533.61497495259</v>
      </c>
      <c r="E31" s="35">
        <v>367483.91391889576</v>
      </c>
      <c r="F31" s="35">
        <v>543264.51752433891</v>
      </c>
      <c r="G31" s="35">
        <v>538417.76873608702</v>
      </c>
      <c r="H31" s="35">
        <v>548945.62512201432</v>
      </c>
      <c r="I31" s="35">
        <v>613131.40838906646</v>
      </c>
      <c r="J31" s="35">
        <v>610116.78790661937</v>
      </c>
      <c r="K31" s="35">
        <v>862396.73640337819</v>
      </c>
      <c r="L31" s="35">
        <v>822897.64897467836</v>
      </c>
      <c r="M31" s="35">
        <v>787308.36940905056</v>
      </c>
      <c r="N31" s="35">
        <v>975466.51367704093</v>
      </c>
      <c r="O31" s="35">
        <v>956256.33853417856</v>
      </c>
      <c r="P31" s="35">
        <v>912458.33797458303</v>
      </c>
      <c r="Q31" s="35">
        <v>872995.67865776108</v>
      </c>
      <c r="R31" s="35">
        <v>855376.87077501882</v>
      </c>
      <c r="S31" s="35">
        <v>916149.52889720968</v>
      </c>
      <c r="T31" s="35">
        <v>947399.85889494396</v>
      </c>
      <c r="U31" s="35">
        <v>926738.11704730941</v>
      </c>
      <c r="V31" s="35">
        <v>907413.57333283371</v>
      </c>
      <c r="W31" s="35">
        <v>928208.501279908</v>
      </c>
      <c r="X31" s="35">
        <v>961955.20311588887</v>
      </c>
      <c r="Y31" s="35">
        <v>950128.45576703048</v>
      </c>
      <c r="Z31" s="35">
        <v>917295.93513238011</v>
      </c>
      <c r="AA31" s="35">
        <v>937077.09563991963</v>
      </c>
      <c r="AB31" s="35">
        <v>933047.43926645932</v>
      </c>
      <c r="AC31" s="35">
        <v>906880.90591707092</v>
      </c>
      <c r="AD31" s="35">
        <v>804886.20205782307</v>
      </c>
      <c r="AE31" s="35">
        <v>708108.109257848</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0</v>
      </c>
      <c r="D34" s="33">
        <v>0</v>
      </c>
      <c r="E34" s="33">
        <v>0</v>
      </c>
      <c r="F34" s="33">
        <v>0</v>
      </c>
      <c r="G34" s="33">
        <v>0</v>
      </c>
      <c r="H34" s="33">
        <v>0</v>
      </c>
      <c r="I34" s="33">
        <v>0</v>
      </c>
      <c r="J34" s="33">
        <v>0</v>
      </c>
      <c r="K34" s="33">
        <v>0</v>
      </c>
      <c r="L34" s="33">
        <v>0</v>
      </c>
      <c r="M34" s="33">
        <v>0</v>
      </c>
      <c r="N34" s="33">
        <v>0</v>
      </c>
      <c r="O34" s="33">
        <v>0</v>
      </c>
      <c r="P34" s="33">
        <v>0</v>
      </c>
      <c r="Q34" s="33">
        <v>0</v>
      </c>
      <c r="R34" s="33">
        <v>0</v>
      </c>
      <c r="S34" s="33">
        <v>0</v>
      </c>
      <c r="T34" s="33">
        <v>0</v>
      </c>
      <c r="U34" s="33">
        <v>0</v>
      </c>
      <c r="V34" s="33">
        <v>0</v>
      </c>
      <c r="W34" s="33">
        <v>0</v>
      </c>
      <c r="X34" s="33">
        <v>0</v>
      </c>
      <c r="Y34" s="33">
        <v>0</v>
      </c>
      <c r="Z34" s="33">
        <v>0</v>
      </c>
      <c r="AA34" s="33">
        <v>0</v>
      </c>
      <c r="AB34" s="33">
        <v>0</v>
      </c>
      <c r="AC34" s="33">
        <v>0</v>
      </c>
      <c r="AD34" s="33">
        <v>0</v>
      </c>
      <c r="AE34" s="33">
        <v>0</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5.3504434188374704E-4</v>
      </c>
      <c r="D36" s="33">
        <v>5.2476770092012705E-4</v>
      </c>
      <c r="E36" s="33">
        <v>5.3436012516653501E-4</v>
      </c>
      <c r="F36" s="33">
        <v>6.9803376496839497E-4</v>
      </c>
      <c r="G36" s="33">
        <v>6.6606275256726299E-4</v>
      </c>
      <c r="H36" s="33">
        <v>6.3555606135695501E-4</v>
      </c>
      <c r="I36" s="33">
        <v>6.3727303329768703E-4</v>
      </c>
      <c r="J36" s="33">
        <v>6.5261163212372597E-4</v>
      </c>
      <c r="K36" s="33">
        <v>6.3293336371469694E-4</v>
      </c>
      <c r="L36" s="33">
        <v>6.49221004338858E-4</v>
      </c>
      <c r="M36" s="33">
        <v>7.4816735903551496E-4</v>
      </c>
      <c r="N36" s="33">
        <v>9.3751963798263704E-4</v>
      </c>
      <c r="O36" s="33">
        <v>8.9457980687918809E-4</v>
      </c>
      <c r="P36" s="33">
        <v>8.5360668561358394E-4</v>
      </c>
      <c r="Q36" s="33">
        <v>8.1668927784440406E-4</v>
      </c>
      <c r="R36" s="33">
        <v>7.7710456098574801E-4</v>
      </c>
      <c r="S36" s="33">
        <v>8.2166639625964801E-4</v>
      </c>
      <c r="T36" s="33">
        <v>7.8403282054630196E-4</v>
      </c>
      <c r="U36" s="33">
        <v>9.5751721588154307E-4</v>
      </c>
      <c r="V36" s="33">
        <v>9.1110660549860499E-4</v>
      </c>
      <c r="W36" s="33">
        <v>8.6937653161819905E-4</v>
      </c>
      <c r="X36" s="33">
        <v>9.2754893188449702E-4</v>
      </c>
      <c r="Y36" s="33">
        <v>8.8743361563713998E-4</v>
      </c>
      <c r="Z36" s="33">
        <v>8.4441993912779496E-4</v>
      </c>
      <c r="AA36" s="33">
        <v>8.0574421640421004E-4</v>
      </c>
      <c r="AB36" s="33">
        <v>6.0325413570029595E-4</v>
      </c>
      <c r="AC36" s="33">
        <v>5.7274871590776199E-4</v>
      </c>
      <c r="AD36" s="33">
        <v>5.3502318325516693E-4</v>
      </c>
      <c r="AE36" s="33">
        <v>4.5184887687376801E-4</v>
      </c>
    </row>
    <row r="37" spans="1:31">
      <c r="A37" s="29" t="s">
        <v>131</v>
      </c>
      <c r="B37" s="29" t="s">
        <v>32</v>
      </c>
      <c r="C37" s="33">
        <v>0</v>
      </c>
      <c r="D37" s="33">
        <v>0</v>
      </c>
      <c r="E37" s="33">
        <v>0</v>
      </c>
      <c r="F37" s="33">
        <v>0</v>
      </c>
      <c r="G37" s="33">
        <v>0</v>
      </c>
      <c r="H37" s="33">
        <v>0</v>
      </c>
      <c r="I37" s="33">
        <v>0</v>
      </c>
      <c r="J37" s="33">
        <v>0</v>
      </c>
      <c r="K37" s="33">
        <v>0</v>
      </c>
      <c r="L37" s="33">
        <v>0</v>
      </c>
      <c r="M37" s="33">
        <v>0</v>
      </c>
      <c r="N37" s="33">
        <v>0</v>
      </c>
      <c r="O37" s="33">
        <v>0</v>
      </c>
      <c r="P37" s="33">
        <v>0</v>
      </c>
      <c r="Q37" s="33">
        <v>0</v>
      </c>
      <c r="R37" s="33">
        <v>0</v>
      </c>
      <c r="S37" s="33">
        <v>0</v>
      </c>
      <c r="T37" s="33">
        <v>0</v>
      </c>
      <c r="U37" s="33">
        <v>0</v>
      </c>
      <c r="V37" s="33">
        <v>0</v>
      </c>
      <c r="W37" s="33">
        <v>0</v>
      </c>
      <c r="X37" s="33">
        <v>0</v>
      </c>
      <c r="Y37" s="33">
        <v>0</v>
      </c>
      <c r="Z37" s="33">
        <v>0</v>
      </c>
      <c r="AA37" s="33">
        <v>0</v>
      </c>
      <c r="AB37" s="33">
        <v>0</v>
      </c>
      <c r="AC37" s="33">
        <v>0</v>
      </c>
      <c r="AD37" s="33">
        <v>0</v>
      </c>
      <c r="AE37" s="33">
        <v>0</v>
      </c>
    </row>
    <row r="38" spans="1:31">
      <c r="A38" s="29" t="s">
        <v>131</v>
      </c>
      <c r="B38" s="29" t="s">
        <v>66</v>
      </c>
      <c r="C38" s="33">
        <v>1.167812272092118E-3</v>
      </c>
      <c r="D38" s="33">
        <v>1.1708936013304569E-3</v>
      </c>
      <c r="E38" s="33">
        <v>1.1802109976220771E-3</v>
      </c>
      <c r="F38" s="33">
        <v>1.1298579609079372E-3</v>
      </c>
      <c r="G38" s="33">
        <v>1.0781087408951479E-3</v>
      </c>
      <c r="H38" s="33">
        <v>1.0287297141850461E-3</v>
      </c>
      <c r="I38" s="33">
        <v>9.8423845728311406E-4</v>
      </c>
      <c r="J38" s="33">
        <v>9.9066926308358488E-4</v>
      </c>
      <c r="K38" s="33">
        <v>9.5922096290112786E-4</v>
      </c>
      <c r="L38" s="33">
        <v>9.8889851399176299E-4</v>
      </c>
      <c r="M38" s="33">
        <v>1.168478447966243E-3</v>
      </c>
      <c r="N38" s="33">
        <v>1.6345682367229339E-3</v>
      </c>
      <c r="O38" s="33">
        <v>1.5597025153360441E-3</v>
      </c>
      <c r="P38" s="33">
        <v>1.488265758315928E-3</v>
      </c>
      <c r="Q38" s="33">
        <v>1.4239001496642529E-3</v>
      </c>
      <c r="R38" s="33">
        <v>1.3548840797971079E-3</v>
      </c>
      <c r="S38" s="33">
        <v>1.5253257647146619E-3</v>
      </c>
      <c r="T38" s="33">
        <v>1.4554635153696521E-3</v>
      </c>
      <c r="U38" s="33">
        <v>27443.809993184292</v>
      </c>
      <c r="V38" s="33">
        <v>26113.615661540345</v>
      </c>
      <c r="W38" s="33">
        <v>24917.572186206075</v>
      </c>
      <c r="X38" s="33">
        <v>28783.730798236127</v>
      </c>
      <c r="Y38" s="33">
        <v>27538.870905611304</v>
      </c>
      <c r="Z38" s="33">
        <v>26204.068996269471</v>
      </c>
      <c r="AA38" s="33">
        <v>25003.882620073444</v>
      </c>
      <c r="AB38" s="33">
        <v>74750.083877276484</v>
      </c>
      <c r="AC38" s="33">
        <v>71517.237428471766</v>
      </c>
      <c r="AD38" s="33">
        <v>79412.919230000029</v>
      </c>
      <c r="AE38" s="33">
        <v>75775.686255879526</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454208.54593471007</v>
      </c>
      <c r="D40" s="33">
        <v>433405.10095468757</v>
      </c>
      <c r="E40" s="33">
        <v>414660.88033067028</v>
      </c>
      <c r="F40" s="33">
        <v>540987.02718198113</v>
      </c>
      <c r="G40" s="33">
        <v>520883.98293103027</v>
      </c>
      <c r="H40" s="33">
        <v>497026.70107218972</v>
      </c>
      <c r="I40" s="33">
        <v>478534.87226101541</v>
      </c>
      <c r="J40" s="33">
        <v>524840.47153240908</v>
      </c>
      <c r="K40" s="33">
        <v>500801.97645368113</v>
      </c>
      <c r="L40" s="33">
        <v>477864.4811586836</v>
      </c>
      <c r="M40" s="33">
        <v>478778.00689218054</v>
      </c>
      <c r="N40" s="33">
        <v>493408.72933658957</v>
      </c>
      <c r="O40" s="33">
        <v>551684.10697018181</v>
      </c>
      <c r="P40" s="33">
        <v>526416.13284446218</v>
      </c>
      <c r="Q40" s="33">
        <v>520182.54857436841</v>
      </c>
      <c r="R40" s="33">
        <v>505195.826905614</v>
      </c>
      <c r="S40" s="33">
        <v>526030.14165648085</v>
      </c>
      <c r="T40" s="33">
        <v>501937.15786932904</v>
      </c>
      <c r="U40" s="33">
        <v>480229.01166585169</v>
      </c>
      <c r="V40" s="33">
        <v>456952.43638831156</v>
      </c>
      <c r="W40" s="33">
        <v>473330.29797169409</v>
      </c>
      <c r="X40" s="33">
        <v>508414.97820910544</v>
      </c>
      <c r="Y40" s="33">
        <v>486426.6748162462</v>
      </c>
      <c r="Z40" s="33">
        <v>480740.17405355105</v>
      </c>
      <c r="AA40" s="33">
        <v>473276.38691360992</v>
      </c>
      <c r="AB40" s="33">
        <v>341432.42371339799</v>
      </c>
      <c r="AC40" s="33">
        <v>326665.90391444298</v>
      </c>
      <c r="AD40" s="33">
        <v>330508.95809762401</v>
      </c>
      <c r="AE40" s="33">
        <v>327297.72476739989</v>
      </c>
    </row>
    <row r="41" spans="1:31">
      <c r="A41" s="29" t="s">
        <v>131</v>
      </c>
      <c r="B41" s="29" t="s">
        <v>68</v>
      </c>
      <c r="C41" s="33">
        <v>1.8348118786034569E-3</v>
      </c>
      <c r="D41" s="33">
        <v>3.0199057342886319E-3</v>
      </c>
      <c r="E41" s="33">
        <v>3.156385650526377E-3</v>
      </c>
      <c r="F41" s="33">
        <v>6.3417556426586912E-3</v>
      </c>
      <c r="G41" s="33">
        <v>6.1104008222698097E-3</v>
      </c>
      <c r="H41" s="33">
        <v>5.8928646094101381E-3</v>
      </c>
      <c r="I41" s="33">
        <v>5.7620016535782047E-3</v>
      </c>
      <c r="J41" s="33">
        <v>6.838340856508889E-3</v>
      </c>
      <c r="K41" s="33">
        <v>6.6018607138563067E-3</v>
      </c>
      <c r="L41" s="33">
        <v>6.9461690289614126E-3</v>
      </c>
      <c r="M41" s="33">
        <v>3864.0845469291462</v>
      </c>
      <c r="N41" s="33">
        <v>17126.949020466702</v>
      </c>
      <c r="O41" s="33">
        <v>30736.025710392878</v>
      </c>
      <c r="P41" s="33">
        <v>29328.268795950607</v>
      </c>
      <c r="Q41" s="33">
        <v>28059.85832476744</v>
      </c>
      <c r="R41" s="33">
        <v>26699.804290739095</v>
      </c>
      <c r="S41" s="33">
        <v>65666.844709185796</v>
      </c>
      <c r="T41" s="33">
        <v>62659.202955089815</v>
      </c>
      <c r="U41" s="33">
        <v>66987.837916270597</v>
      </c>
      <c r="V41" s="33">
        <v>80664.981595533813</v>
      </c>
      <c r="W41" s="33">
        <v>94220.031806783547</v>
      </c>
      <c r="X41" s="33">
        <v>142991.05822440507</v>
      </c>
      <c r="Y41" s="33">
        <v>136806.87610307752</v>
      </c>
      <c r="Z41" s="33">
        <v>130175.88240477459</v>
      </c>
      <c r="AA41" s="33">
        <v>124213.6282011915</v>
      </c>
      <c r="AB41" s="33">
        <v>141699.85856694661</v>
      </c>
      <c r="AC41" s="33">
        <v>135571.51880123804</v>
      </c>
      <c r="AD41" s="33">
        <v>129000.40246990439</v>
      </c>
      <c r="AE41" s="33">
        <v>128966.83439579842</v>
      </c>
    </row>
    <row r="42" spans="1:31">
      <c r="A42" s="29" t="s">
        <v>131</v>
      </c>
      <c r="B42" s="29" t="s">
        <v>36</v>
      </c>
      <c r="C42" s="33">
        <v>1.0683115856437199E-3</v>
      </c>
      <c r="D42" s="33">
        <v>1.42671908055896E-3</v>
      </c>
      <c r="E42" s="33">
        <v>1.36501528775045E-3</v>
      </c>
      <c r="F42" s="33">
        <v>1.77920232438907E-3</v>
      </c>
      <c r="G42" s="33">
        <v>2.5833859837981E-3</v>
      </c>
      <c r="H42" s="33">
        <v>2.4650629606580102E-3</v>
      </c>
      <c r="I42" s="33">
        <v>3.6995208282419199E-3</v>
      </c>
      <c r="J42" s="33">
        <v>1.3791348954615699E-2</v>
      </c>
      <c r="K42" s="33">
        <v>1.31596841117605E-2</v>
      </c>
      <c r="L42" s="33">
        <v>1.2556950483321901E-2</v>
      </c>
      <c r="M42" s="33">
        <v>1.20138782825729E-2</v>
      </c>
      <c r="N42" s="33">
        <v>9611.4738562152907</v>
      </c>
      <c r="O42" s="33">
        <v>22709.719824248998</v>
      </c>
      <c r="P42" s="33">
        <v>21669.579976343299</v>
      </c>
      <c r="Q42" s="33">
        <v>20732.3980942702</v>
      </c>
      <c r="R42" s="33">
        <v>19727.504151583998</v>
      </c>
      <c r="S42" s="33">
        <v>31562.8625307271</v>
      </c>
      <c r="T42" s="33">
        <v>30117.235227253102</v>
      </c>
      <c r="U42" s="33">
        <v>28814.702957410802</v>
      </c>
      <c r="V42" s="33">
        <v>27418.061800389598</v>
      </c>
      <c r="W42" s="33">
        <v>26162.272287659602</v>
      </c>
      <c r="X42" s="33">
        <v>34239.458742904601</v>
      </c>
      <c r="Y42" s="33">
        <v>32758.645528210498</v>
      </c>
      <c r="Z42" s="33">
        <v>31170.842312732701</v>
      </c>
      <c r="AA42" s="33">
        <v>29743.169787343199</v>
      </c>
      <c r="AB42" s="33">
        <v>54970.324845659503</v>
      </c>
      <c r="AC42" s="33">
        <v>52592.927409981399</v>
      </c>
      <c r="AD42" s="33">
        <v>65377.5907278964</v>
      </c>
      <c r="AE42" s="33">
        <v>62383.197364399406</v>
      </c>
    </row>
    <row r="43" spans="1:31">
      <c r="A43" s="29" t="s">
        <v>131</v>
      </c>
      <c r="B43" s="29" t="s">
        <v>73</v>
      </c>
      <c r="C43" s="33">
        <v>0</v>
      </c>
      <c r="D43" s="33">
        <v>0</v>
      </c>
      <c r="E43" s="33">
        <v>2.76099528314899E-3</v>
      </c>
      <c r="F43" s="33">
        <v>3.6107848784177297E-3</v>
      </c>
      <c r="G43" s="33">
        <v>3.5634724825489798E-3</v>
      </c>
      <c r="H43" s="33">
        <v>4.2850073682415505E-3</v>
      </c>
      <c r="I43" s="33">
        <v>4.62820562470593E-3</v>
      </c>
      <c r="J43" s="33">
        <v>1.3374804836999101E-2</v>
      </c>
      <c r="K43" s="33">
        <v>1.2762218350834199E-2</v>
      </c>
      <c r="L43" s="33">
        <v>1.2177689261215001E-2</v>
      </c>
      <c r="M43" s="33">
        <v>1.16510196278586E-2</v>
      </c>
      <c r="N43" s="33">
        <v>38922.3637799157</v>
      </c>
      <c r="O43" s="33">
        <v>64527.145620950498</v>
      </c>
      <c r="P43" s="33">
        <v>61571.7038122718</v>
      </c>
      <c r="Q43" s="33">
        <v>58908.8056239254</v>
      </c>
      <c r="R43" s="33">
        <v>56053.511138782203</v>
      </c>
      <c r="S43" s="33">
        <v>119825.892323379</v>
      </c>
      <c r="T43" s="33">
        <v>114337.683469154</v>
      </c>
      <c r="U43" s="33">
        <v>109392.723506733</v>
      </c>
      <c r="V43" s="33">
        <v>104090.48665376399</v>
      </c>
      <c r="W43" s="33">
        <v>107533.961026288</v>
      </c>
      <c r="X43" s="33">
        <v>190488.059838683</v>
      </c>
      <c r="Y43" s="33">
        <v>182249.69256866898</v>
      </c>
      <c r="Z43" s="33">
        <v>173416.09737693399</v>
      </c>
      <c r="AA43" s="33">
        <v>165473.375293791</v>
      </c>
      <c r="AB43" s="33">
        <v>157894.446184865</v>
      </c>
      <c r="AC43" s="33">
        <v>151065.71141446501</v>
      </c>
      <c r="AD43" s="33">
        <v>153107.69490096398</v>
      </c>
      <c r="AE43" s="33">
        <v>146095.12866413</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454208.54947237857</v>
      </c>
      <c r="D45" s="35">
        <v>433405.10567025456</v>
      </c>
      <c r="E45" s="35">
        <v>414660.8852016271</v>
      </c>
      <c r="F45" s="35">
        <v>540987.03535162844</v>
      </c>
      <c r="G45" s="35">
        <v>520883.9907856026</v>
      </c>
      <c r="H45" s="35">
        <v>497026.70862934011</v>
      </c>
      <c r="I45" s="35">
        <v>478534.87964452856</v>
      </c>
      <c r="J45" s="35">
        <v>524840.48001403082</v>
      </c>
      <c r="K45" s="35">
        <v>500801.98464769614</v>
      </c>
      <c r="L45" s="35">
        <v>477864.48974297213</v>
      </c>
      <c r="M45" s="35">
        <v>482642.0933557555</v>
      </c>
      <c r="N45" s="35">
        <v>510535.68092914415</v>
      </c>
      <c r="O45" s="35">
        <v>582420.13513485703</v>
      </c>
      <c r="P45" s="35">
        <v>555744.40398228518</v>
      </c>
      <c r="Q45" s="35">
        <v>548242.40913972526</v>
      </c>
      <c r="R45" s="35">
        <v>531895.63332834176</v>
      </c>
      <c r="S45" s="35">
        <v>591696.98871265876</v>
      </c>
      <c r="T45" s="35">
        <v>564596.36306391517</v>
      </c>
      <c r="U45" s="35">
        <v>574660.66053282376</v>
      </c>
      <c r="V45" s="35">
        <v>563731.03455649235</v>
      </c>
      <c r="W45" s="35">
        <v>592467.90283406025</v>
      </c>
      <c r="X45" s="35">
        <v>680189.76815929555</v>
      </c>
      <c r="Y45" s="35">
        <v>650772.42271236866</v>
      </c>
      <c r="Z45" s="35">
        <v>637120.12629901501</v>
      </c>
      <c r="AA45" s="35">
        <v>622493.89854061906</v>
      </c>
      <c r="AB45" s="35">
        <v>557882.36676087521</v>
      </c>
      <c r="AC45" s="35">
        <v>533754.66071690153</v>
      </c>
      <c r="AD45" s="35">
        <v>538922.28033255157</v>
      </c>
      <c r="AE45" s="35">
        <v>532040.24587092665</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0</v>
      </c>
      <c r="D49" s="33">
        <v>0</v>
      </c>
      <c r="E49" s="33">
        <v>0</v>
      </c>
      <c r="F49" s="33">
        <v>0</v>
      </c>
      <c r="G49" s="33">
        <v>0</v>
      </c>
      <c r="H49" s="33">
        <v>0</v>
      </c>
      <c r="I49" s="33">
        <v>0</v>
      </c>
      <c r="J49" s="33">
        <v>0</v>
      </c>
      <c r="K49" s="33">
        <v>0</v>
      </c>
      <c r="L49" s="33">
        <v>0</v>
      </c>
      <c r="M49" s="33">
        <v>0</v>
      </c>
      <c r="N49" s="33">
        <v>0</v>
      </c>
      <c r="O49" s="33">
        <v>0</v>
      </c>
      <c r="P49" s="33">
        <v>0</v>
      </c>
      <c r="Q49" s="33">
        <v>0</v>
      </c>
      <c r="R49" s="33">
        <v>0</v>
      </c>
      <c r="S49" s="33">
        <v>0</v>
      </c>
      <c r="T49" s="33">
        <v>0</v>
      </c>
      <c r="U49" s="33">
        <v>0</v>
      </c>
      <c r="V49" s="33">
        <v>0</v>
      </c>
      <c r="W49" s="33">
        <v>0</v>
      </c>
      <c r="X49" s="33">
        <v>0</v>
      </c>
      <c r="Y49" s="33">
        <v>0</v>
      </c>
      <c r="Z49" s="33">
        <v>0</v>
      </c>
      <c r="AA49" s="33">
        <v>0</v>
      </c>
      <c r="AB49" s="33">
        <v>0</v>
      </c>
      <c r="AC49" s="33">
        <v>0</v>
      </c>
      <c r="AD49" s="33">
        <v>0</v>
      </c>
      <c r="AE49" s="33">
        <v>0</v>
      </c>
    </row>
    <row r="50" spans="1:31">
      <c r="A50" s="29" t="s">
        <v>132</v>
      </c>
      <c r="B50" s="29" t="s">
        <v>20</v>
      </c>
      <c r="C50" s="33">
        <v>4.7920550200133998E-4</v>
      </c>
      <c r="D50" s="33">
        <v>4.5725715821618004E-4</v>
      </c>
      <c r="E50" s="33">
        <v>4.5722797107257304E-4</v>
      </c>
      <c r="F50" s="33">
        <v>7.2935284668704508E-4</v>
      </c>
      <c r="G50" s="33">
        <v>6.9594737251590997E-4</v>
      </c>
      <c r="H50" s="33">
        <v>6.6407192007522696E-4</v>
      </c>
      <c r="I50" s="33">
        <v>6.69603567280638E-4</v>
      </c>
      <c r="J50" s="33">
        <v>7.1715679846292007E-4</v>
      </c>
      <c r="K50" s="33">
        <v>6.8430992192500392E-4</v>
      </c>
      <c r="L50" s="33">
        <v>6.8093496053969207E-4</v>
      </c>
      <c r="M50" s="33">
        <v>7.18718890801472E-4</v>
      </c>
      <c r="N50" s="33">
        <v>9.8782474427161113E-4</v>
      </c>
      <c r="O50" s="33">
        <v>9.4258086247932802E-4</v>
      </c>
      <c r="P50" s="33">
        <v>8.9940921956494803E-4</v>
      </c>
      <c r="Q50" s="33">
        <v>8.6051091022688094E-4</v>
      </c>
      <c r="R50" s="33">
        <v>8.1880217024559603E-4</v>
      </c>
      <c r="S50" s="33">
        <v>1.1549053892335802E-3</v>
      </c>
      <c r="T50" s="33">
        <v>1.1020089587536199E-3</v>
      </c>
      <c r="U50" s="33">
        <v>1.0543484673572101E-3</v>
      </c>
      <c r="V50" s="33">
        <v>1.0032444714031402E-3</v>
      </c>
      <c r="W50" s="33">
        <v>1.43523212158207E-3</v>
      </c>
      <c r="X50" s="33">
        <v>1.3694962986742999E-3</v>
      </c>
      <c r="Y50" s="33">
        <v>1.9665460782491598E-3</v>
      </c>
      <c r="Z50" s="33">
        <v>1.9092191933997599E-3</v>
      </c>
      <c r="AA50" s="33">
        <v>1.82177403877829E-3</v>
      </c>
      <c r="AB50" s="33">
        <v>1.5900292700783501E-3</v>
      </c>
      <c r="AC50" s="33">
        <v>1.5212625184611E-3</v>
      </c>
      <c r="AD50" s="33">
        <v>1.68558517552174E-3</v>
      </c>
      <c r="AE50" s="33">
        <v>2.75213881582102E-3</v>
      </c>
    </row>
    <row r="51" spans="1:31">
      <c r="A51" s="29" t="s">
        <v>132</v>
      </c>
      <c r="B51" s="29" t="s">
        <v>32</v>
      </c>
      <c r="C51" s="33">
        <v>0</v>
      </c>
      <c r="D51" s="33">
        <v>0</v>
      </c>
      <c r="E51" s="33">
        <v>0</v>
      </c>
      <c r="F51" s="33">
        <v>0</v>
      </c>
      <c r="G51" s="33">
        <v>0</v>
      </c>
      <c r="H51" s="33">
        <v>0</v>
      </c>
      <c r="I51" s="33">
        <v>0</v>
      </c>
      <c r="J51" s="33">
        <v>0</v>
      </c>
      <c r="K51" s="33">
        <v>0</v>
      </c>
      <c r="L51" s="33">
        <v>0</v>
      </c>
      <c r="M51" s="33">
        <v>0</v>
      </c>
      <c r="N51" s="33">
        <v>0</v>
      </c>
      <c r="O51" s="33">
        <v>0</v>
      </c>
      <c r="P51" s="33">
        <v>0</v>
      </c>
      <c r="Q51" s="33">
        <v>0</v>
      </c>
      <c r="R51" s="33">
        <v>0</v>
      </c>
      <c r="S51" s="33">
        <v>0</v>
      </c>
      <c r="T51" s="33">
        <v>0</v>
      </c>
      <c r="U51" s="33">
        <v>0</v>
      </c>
      <c r="V51" s="33">
        <v>0</v>
      </c>
      <c r="W51" s="33">
        <v>0</v>
      </c>
      <c r="X51" s="33">
        <v>0</v>
      </c>
      <c r="Y51" s="33">
        <v>0</v>
      </c>
      <c r="Z51" s="33">
        <v>0</v>
      </c>
      <c r="AA51" s="33">
        <v>0</v>
      </c>
      <c r="AB51" s="33">
        <v>0</v>
      </c>
      <c r="AC51" s="33">
        <v>0</v>
      </c>
      <c r="AD51" s="33">
        <v>0</v>
      </c>
      <c r="AE51" s="33">
        <v>0</v>
      </c>
    </row>
    <row r="52" spans="1:31">
      <c r="A52" s="29" t="s">
        <v>132</v>
      </c>
      <c r="B52" s="29" t="s">
        <v>66</v>
      </c>
      <c r="C52" s="33">
        <v>1.1637614351367759E-3</v>
      </c>
      <c r="D52" s="33">
        <v>1.1530409871485909E-3</v>
      </c>
      <c r="E52" s="33">
        <v>1.1273233633505219E-3</v>
      </c>
      <c r="F52" s="33">
        <v>1.0726822931699971E-3</v>
      </c>
      <c r="G52" s="33">
        <v>1.0235518060524211E-3</v>
      </c>
      <c r="H52" s="33">
        <v>9.7667157027187196E-4</v>
      </c>
      <c r="I52" s="33">
        <v>9.3443176214481503E-4</v>
      </c>
      <c r="J52" s="33">
        <v>9.2184273092563412E-4</v>
      </c>
      <c r="K52" s="33">
        <v>9.0245405136083899E-4</v>
      </c>
      <c r="L52" s="33">
        <v>9.3085339440331907E-4</v>
      </c>
      <c r="M52" s="33">
        <v>9.6576128461288403E-4</v>
      </c>
      <c r="N52" s="33">
        <v>1.9883777921474131E-3</v>
      </c>
      <c r="O52" s="33">
        <v>1.8973070528204201E-3</v>
      </c>
      <c r="P52" s="33">
        <v>1.8104074924284849E-3</v>
      </c>
      <c r="Q52" s="33">
        <v>43.730768552160058</v>
      </c>
      <c r="R52" s="33">
        <v>41.611149575751149</v>
      </c>
      <c r="S52" s="33">
        <v>12990.296663522749</v>
      </c>
      <c r="T52" s="33">
        <v>12395.321238884531</v>
      </c>
      <c r="U52" s="33">
        <v>11859.23930594563</v>
      </c>
      <c r="V52" s="33">
        <v>11284.42506162993</v>
      </c>
      <c r="W52" s="33">
        <v>44860.691554746387</v>
      </c>
      <c r="X52" s="33">
        <v>42806.003374891487</v>
      </c>
      <c r="Y52" s="33">
        <v>59496.147906818245</v>
      </c>
      <c r="Z52" s="33">
        <v>72129.10796540507</v>
      </c>
      <c r="AA52" s="33">
        <v>68825.484672413033</v>
      </c>
      <c r="AB52" s="33">
        <v>65673.172011033297</v>
      </c>
      <c r="AC52" s="33">
        <v>62832.890505783464</v>
      </c>
      <c r="AD52" s="33">
        <v>59787.396645466135</v>
      </c>
      <c r="AE52" s="33">
        <v>79910.703081087631</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2.2080175886665689E-2</v>
      </c>
      <c r="D54" s="33">
        <v>2.1139391535547693E-2</v>
      </c>
      <c r="E54" s="33">
        <v>2.1817242751780017E-2</v>
      </c>
      <c r="F54" s="33">
        <v>130500.55710097848</v>
      </c>
      <c r="G54" s="33">
        <v>124523.43229868634</v>
      </c>
      <c r="H54" s="33">
        <v>154593.18498836565</v>
      </c>
      <c r="I54" s="33">
        <v>345442.63945681538</v>
      </c>
      <c r="J54" s="33">
        <v>375386.09649522154</v>
      </c>
      <c r="K54" s="33">
        <v>358192.84009785106</v>
      </c>
      <c r="L54" s="33">
        <v>341787.06291425752</v>
      </c>
      <c r="M54" s="33">
        <v>384223.03806088341</v>
      </c>
      <c r="N54" s="33">
        <v>365599.85020837333</v>
      </c>
      <c r="O54" s="33">
        <v>406012.67769441026</v>
      </c>
      <c r="P54" s="33">
        <v>389575.4449225564</v>
      </c>
      <c r="Q54" s="33">
        <v>372726.8004770698</v>
      </c>
      <c r="R54" s="33">
        <v>376287.55846836738</v>
      </c>
      <c r="S54" s="33">
        <v>479808.69747372071</v>
      </c>
      <c r="T54" s="33">
        <v>457832.72652538441</v>
      </c>
      <c r="U54" s="33">
        <v>438032.04119478917</v>
      </c>
      <c r="V54" s="33">
        <v>440907.37115997798</v>
      </c>
      <c r="W54" s="33">
        <v>436293.85522969224</v>
      </c>
      <c r="X54" s="33">
        <v>416310.93070570729</v>
      </c>
      <c r="Y54" s="33">
        <v>398306.01035227627</v>
      </c>
      <c r="Z54" s="33">
        <v>379000.22163846862</v>
      </c>
      <c r="AA54" s="33">
        <v>361641.43288259237</v>
      </c>
      <c r="AB54" s="33">
        <v>345077.6965419763</v>
      </c>
      <c r="AC54" s="33">
        <v>330153.52341060305</v>
      </c>
      <c r="AD54" s="33">
        <v>314151.06751958281</v>
      </c>
      <c r="AE54" s="33">
        <v>259375.10416901318</v>
      </c>
    </row>
    <row r="55" spans="1:31">
      <c r="A55" s="29" t="s">
        <v>132</v>
      </c>
      <c r="B55" s="29" t="s">
        <v>68</v>
      </c>
      <c r="C55" s="33">
        <v>6.24313987082884E-4</v>
      </c>
      <c r="D55" s="33">
        <v>8.8569365808536702E-4</v>
      </c>
      <c r="E55" s="33">
        <v>9.3040408228570106E-4</v>
      </c>
      <c r="F55" s="33">
        <v>4.3235852390111637E-3</v>
      </c>
      <c r="G55" s="33">
        <v>1.1858406037296366E-2</v>
      </c>
      <c r="H55" s="33">
        <v>1.1853651244751427E-2</v>
      </c>
      <c r="I55" s="33">
        <v>18844.561414853764</v>
      </c>
      <c r="J55" s="33">
        <v>17931.170431358605</v>
      </c>
      <c r="K55" s="33">
        <v>17109.895442957826</v>
      </c>
      <c r="L55" s="33">
        <v>30763.698112720052</v>
      </c>
      <c r="M55" s="33">
        <v>36505.200864011167</v>
      </c>
      <c r="N55" s="33">
        <v>83166.631239402646</v>
      </c>
      <c r="O55" s="33">
        <v>79357.472525087898</v>
      </c>
      <c r="P55" s="33">
        <v>75722.779096845319</v>
      </c>
      <c r="Q55" s="33">
        <v>72447.864829597922</v>
      </c>
      <c r="R55" s="33">
        <v>68936.335666556479</v>
      </c>
      <c r="S55" s="33">
        <v>65778.948081119204</v>
      </c>
      <c r="T55" s="33">
        <v>62766.171808140403</v>
      </c>
      <c r="U55" s="33">
        <v>60051.614406387824</v>
      </c>
      <c r="V55" s="33">
        <v>57140.931393680105</v>
      </c>
      <c r="W55" s="33">
        <v>88171.797752009414</v>
      </c>
      <c r="X55" s="33">
        <v>84133.39479884741</v>
      </c>
      <c r="Y55" s="33">
        <v>89704.927840744305</v>
      </c>
      <c r="Z55" s="33">
        <v>85356.953322486152</v>
      </c>
      <c r="AA55" s="33">
        <v>86782.178625183529</v>
      </c>
      <c r="AB55" s="33">
        <v>104746.10988581569</v>
      </c>
      <c r="AC55" s="33">
        <v>100215.97323989782</v>
      </c>
      <c r="AD55" s="33">
        <v>95358.531059672096</v>
      </c>
      <c r="AE55" s="33">
        <v>90990.963651290207</v>
      </c>
    </row>
    <row r="56" spans="1:31">
      <c r="A56" s="29" t="s">
        <v>132</v>
      </c>
      <c r="B56" s="29" t="s">
        <v>36</v>
      </c>
      <c r="C56" s="33">
        <v>1.05215272751194E-3</v>
      </c>
      <c r="D56" s="33">
        <v>1.4876459360543398E-3</v>
      </c>
      <c r="E56" s="33">
        <v>1.4233071339302601E-3</v>
      </c>
      <c r="F56" s="33">
        <v>1.8145990507046502E-3</v>
      </c>
      <c r="G56" s="33">
        <v>2.5710770890883003E-3</v>
      </c>
      <c r="H56" s="33">
        <v>2.6526226010240702E-3</v>
      </c>
      <c r="I56" s="33">
        <v>3.1315922251719799E-3</v>
      </c>
      <c r="J56" s="33">
        <v>3.6796461894072802E-3</v>
      </c>
      <c r="K56" s="33">
        <v>3.9267587863010805E-3</v>
      </c>
      <c r="L56" s="33">
        <v>5.1964605066371601E-3</v>
      </c>
      <c r="M56" s="33">
        <v>5.5609173639971496E-3</v>
      </c>
      <c r="N56" s="33">
        <v>5.8254091763862904E-2</v>
      </c>
      <c r="O56" s="33">
        <v>5.5585965401403203E-2</v>
      </c>
      <c r="P56" s="33">
        <v>5.3040043300833201E-2</v>
      </c>
      <c r="Q56" s="33">
        <v>5.0746128621352596E-2</v>
      </c>
      <c r="R56" s="33">
        <v>4.8286476967236099E-2</v>
      </c>
      <c r="S56" s="33">
        <v>4.6082346921892399E-2</v>
      </c>
      <c r="T56" s="33">
        <v>4.3971705060635503E-2</v>
      </c>
      <c r="U56" s="33">
        <v>4.2069984521904302E-2</v>
      </c>
      <c r="V56" s="33">
        <v>4.0030863315436198E-2</v>
      </c>
      <c r="W56" s="33">
        <v>3.8403631257861399E-2</v>
      </c>
      <c r="X56" s="33">
        <v>3.6455427268489202E-2</v>
      </c>
      <c r="Y56" s="33">
        <v>3.4878776222342499E-2</v>
      </c>
      <c r="Z56" s="33">
        <v>5785.3484769736096</v>
      </c>
      <c r="AA56" s="33">
        <v>5520.3703592695501</v>
      </c>
      <c r="AB56" s="33">
        <v>5267.5288927995498</v>
      </c>
      <c r="AC56" s="33">
        <v>5039.7147123836503</v>
      </c>
      <c r="AD56" s="33">
        <v>4795.4407813218095</v>
      </c>
      <c r="AE56" s="33">
        <v>6580.2057242102801</v>
      </c>
    </row>
    <row r="57" spans="1:31">
      <c r="A57" s="29" t="s">
        <v>132</v>
      </c>
      <c r="B57" s="29" t="s">
        <v>73</v>
      </c>
      <c r="C57" s="33">
        <v>0</v>
      </c>
      <c r="D57" s="33">
        <v>0</v>
      </c>
      <c r="E57" s="33">
        <v>3.1072755438873202E-3</v>
      </c>
      <c r="F57" s="33">
        <v>6.1088199500277602E-3</v>
      </c>
      <c r="G57" s="33">
        <v>5.8290266675531501E-3</v>
      </c>
      <c r="H57" s="33">
        <v>9.6952529649121811E-3</v>
      </c>
      <c r="I57" s="33">
        <v>9.3810909373487003E-3</v>
      </c>
      <c r="J57" s="33">
        <v>1.13786306194764E-2</v>
      </c>
      <c r="K57" s="33">
        <v>1.26344379930076E-2</v>
      </c>
      <c r="L57" s="33">
        <v>1.7948235758587297E-2</v>
      </c>
      <c r="M57" s="33">
        <v>2.0046648177215499E-2</v>
      </c>
      <c r="N57" s="33">
        <v>123201.170532469</v>
      </c>
      <c r="O57" s="33">
        <v>117558.368781889</v>
      </c>
      <c r="P57" s="33">
        <v>112174.015968594</v>
      </c>
      <c r="Q57" s="33">
        <v>139218.990645535</v>
      </c>
      <c r="R57" s="33">
        <v>132471.082382803</v>
      </c>
      <c r="S57" s="33">
        <v>133959.91663324699</v>
      </c>
      <c r="T57" s="33">
        <v>127824.34788159799</v>
      </c>
      <c r="U57" s="33">
        <v>122296.106768793</v>
      </c>
      <c r="V57" s="33">
        <v>116368.446285559</v>
      </c>
      <c r="W57" s="33">
        <v>158425.335216167</v>
      </c>
      <c r="X57" s="33">
        <v>151169.212932341</v>
      </c>
      <c r="Y57" s="33">
        <v>144631.33598031398</v>
      </c>
      <c r="Z57" s="33">
        <v>137621.09286074201</v>
      </c>
      <c r="AA57" s="33">
        <v>131317.83664690101</v>
      </c>
      <c r="AB57" s="33">
        <v>125303.27919334</v>
      </c>
      <c r="AC57" s="33">
        <v>119884.07110750901</v>
      </c>
      <c r="AD57" s="33">
        <v>114073.32136535599</v>
      </c>
      <c r="AE57" s="33">
        <v>108848.589045745</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2.4347456810886691E-2</v>
      </c>
      <c r="D59" s="35">
        <v>2.3635383338997833E-2</v>
      </c>
      <c r="E59" s="35">
        <v>2.4332198168488813E-2</v>
      </c>
      <c r="F59" s="35">
        <v>130500.56322659885</v>
      </c>
      <c r="G59" s="35">
        <v>124523.44587659156</v>
      </c>
      <c r="H59" s="35">
        <v>154593.19848276037</v>
      </c>
      <c r="I59" s="35">
        <v>364287.20247570449</v>
      </c>
      <c r="J59" s="35">
        <v>393317.26856557972</v>
      </c>
      <c r="K59" s="35">
        <v>375302.73712757282</v>
      </c>
      <c r="L59" s="35">
        <v>372550.76263876591</v>
      </c>
      <c r="M59" s="35">
        <v>420728.24060937477</v>
      </c>
      <c r="N59" s="35">
        <v>448766.48442397849</v>
      </c>
      <c r="O59" s="35">
        <v>485370.15305938607</v>
      </c>
      <c r="P59" s="35">
        <v>465298.22672921844</v>
      </c>
      <c r="Q59" s="35">
        <v>445218.39693573082</v>
      </c>
      <c r="R59" s="35">
        <v>445265.50610330177</v>
      </c>
      <c r="S59" s="35">
        <v>558577.943373268</v>
      </c>
      <c r="T59" s="35">
        <v>532994.22067441826</v>
      </c>
      <c r="U59" s="35">
        <v>509942.89596147113</v>
      </c>
      <c r="V59" s="35">
        <v>509332.72861853248</v>
      </c>
      <c r="W59" s="35">
        <v>569326.34597168025</v>
      </c>
      <c r="X59" s="35">
        <v>543250.33024894248</v>
      </c>
      <c r="Y59" s="35">
        <v>547507.08806638489</v>
      </c>
      <c r="Z59" s="35">
        <v>536486.28483557899</v>
      </c>
      <c r="AA59" s="35">
        <v>517249.09800196299</v>
      </c>
      <c r="AB59" s="35">
        <v>515496.98002885457</v>
      </c>
      <c r="AC59" s="35">
        <v>493202.38867754681</v>
      </c>
      <c r="AD59" s="35">
        <v>469296.99691030628</v>
      </c>
      <c r="AE59" s="35">
        <v>430276.77365352988</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4.7516337889833297E-4</v>
      </c>
      <c r="D64" s="33">
        <v>4.5340017052400699E-4</v>
      </c>
      <c r="E64" s="33">
        <v>5.4337430435323294E-4</v>
      </c>
      <c r="F64" s="33">
        <v>6.0831668714807793E-4</v>
      </c>
      <c r="G64" s="33">
        <v>5.8045485391783704E-4</v>
      </c>
      <c r="H64" s="33">
        <v>5.5386913519727494E-4</v>
      </c>
      <c r="I64" s="33">
        <v>5.2991499676390192E-4</v>
      </c>
      <c r="J64" s="33">
        <v>5.0423015471305404E-4</v>
      </c>
      <c r="K64" s="33">
        <v>4.8113564361861499E-4</v>
      </c>
      <c r="L64" s="33">
        <v>4.93380119036107E-4</v>
      </c>
      <c r="M64" s="33">
        <v>4.8741353767742902E-4</v>
      </c>
      <c r="N64" s="33">
        <v>6.9450970934045394E-4</v>
      </c>
      <c r="O64" s="33">
        <v>6.62700104068658E-4</v>
      </c>
      <c r="P64" s="33">
        <v>6.3234742729467795E-4</v>
      </c>
      <c r="Q64" s="33">
        <v>6.8792861843818302E-4</v>
      </c>
      <c r="R64" s="33">
        <v>6.5458489724752697E-4</v>
      </c>
      <c r="S64" s="33">
        <v>9.32937452717325E-4</v>
      </c>
      <c r="T64" s="33">
        <v>8.9020749269647103E-4</v>
      </c>
      <c r="U64" s="33">
        <v>8.5170714638834496E-4</v>
      </c>
      <c r="V64" s="33">
        <v>8.1042512255026598E-4</v>
      </c>
      <c r="W64" s="33">
        <v>9.2171062695707291E-4</v>
      </c>
      <c r="X64" s="33">
        <v>8.7949487270049496E-4</v>
      </c>
      <c r="Y64" s="33">
        <v>8.4582443076900706E-4</v>
      </c>
      <c r="Z64" s="33">
        <v>8.0482754062677602E-4</v>
      </c>
      <c r="AA64" s="33">
        <v>7.6796521021598797E-4</v>
      </c>
      <c r="AB64" s="33">
        <v>5.8573745322076996E-4</v>
      </c>
      <c r="AC64" s="33">
        <v>5.6040505040495998E-4</v>
      </c>
      <c r="AD64" s="33">
        <v>4.9942336359262306E-4</v>
      </c>
      <c r="AE64" s="33">
        <v>4.4829976080332901E-4</v>
      </c>
    </row>
    <row r="65" spans="1:31">
      <c r="A65" s="29" t="s">
        <v>133</v>
      </c>
      <c r="B65" s="29" t="s">
        <v>32</v>
      </c>
      <c r="C65" s="33">
        <v>0</v>
      </c>
      <c r="D65" s="33">
        <v>0</v>
      </c>
      <c r="E65" s="33">
        <v>0</v>
      </c>
      <c r="F65" s="33">
        <v>0</v>
      </c>
      <c r="G65" s="33">
        <v>0</v>
      </c>
      <c r="H65" s="33">
        <v>0</v>
      </c>
      <c r="I65" s="33">
        <v>0</v>
      </c>
      <c r="J65" s="33">
        <v>0</v>
      </c>
      <c r="K65" s="33">
        <v>0</v>
      </c>
      <c r="L65" s="33">
        <v>0</v>
      </c>
      <c r="M65" s="33">
        <v>0</v>
      </c>
      <c r="N65" s="33">
        <v>0</v>
      </c>
      <c r="O65" s="33">
        <v>0</v>
      </c>
      <c r="P65" s="33">
        <v>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1.1656688806278819E-3</v>
      </c>
      <c r="D66" s="33">
        <v>1.1544780099229251E-3</v>
      </c>
      <c r="E66" s="33">
        <v>1.1146037438917089E-3</v>
      </c>
      <c r="F66" s="33">
        <v>1.0605791903577049E-3</v>
      </c>
      <c r="G66" s="33">
        <v>1.01200304383155E-3</v>
      </c>
      <c r="H66" s="33">
        <v>9.6565175899680192E-4</v>
      </c>
      <c r="I66" s="33">
        <v>9.2388854374704597E-4</v>
      </c>
      <c r="J66" s="33">
        <v>8.9987244284166798E-4</v>
      </c>
      <c r="K66" s="33">
        <v>8.8500035870343592E-4</v>
      </c>
      <c r="L66" s="33">
        <v>8.9867707054192296E-4</v>
      </c>
      <c r="M66" s="33">
        <v>9.0988148580712692E-4</v>
      </c>
      <c r="N66" s="33">
        <v>1.6727597272341219E-3</v>
      </c>
      <c r="O66" s="33">
        <v>1.5961447772596942E-3</v>
      </c>
      <c r="P66" s="33">
        <v>1.5230389089925871E-3</v>
      </c>
      <c r="Q66" s="33">
        <v>1108.0153188476843</v>
      </c>
      <c r="R66" s="33">
        <v>1054.3101045617691</v>
      </c>
      <c r="S66" s="33">
        <v>11919.093384839704</v>
      </c>
      <c r="T66" s="33">
        <v>11373.180706196963</v>
      </c>
      <c r="U66" s="33">
        <v>10881.305048661075</v>
      </c>
      <c r="V66" s="33">
        <v>10353.8910234141</v>
      </c>
      <c r="W66" s="33">
        <v>9879.66754807494</v>
      </c>
      <c r="X66" s="33">
        <v>9427.1636871580376</v>
      </c>
      <c r="Y66" s="33">
        <v>15146.762674548048</v>
      </c>
      <c r="Z66" s="33">
        <v>14412.60302771171</v>
      </c>
      <c r="AA66" s="33">
        <v>13752.483799593259</v>
      </c>
      <c r="AB66" s="33">
        <v>13122.598679437253</v>
      </c>
      <c r="AC66" s="33">
        <v>12555.062897697873</v>
      </c>
      <c r="AD66" s="33">
        <v>11946.522261785316</v>
      </c>
      <c r="AE66" s="33">
        <v>11399.353305858185</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30744.782985727616</v>
      </c>
      <c r="D68" s="33">
        <v>29336.624974701685</v>
      </c>
      <c r="E68" s="33">
        <v>38894.620438618615</v>
      </c>
      <c r="F68" s="33">
        <v>108574.8631814557</v>
      </c>
      <c r="G68" s="33">
        <v>103601.96864334882</v>
      </c>
      <c r="H68" s="33">
        <v>98856.843778490002</v>
      </c>
      <c r="I68" s="33">
        <v>101873.36834005498</v>
      </c>
      <c r="J68" s="33">
        <v>159259.3420860155</v>
      </c>
      <c r="K68" s="33">
        <v>151965.02101394167</v>
      </c>
      <c r="L68" s="33">
        <v>145004.79875922477</v>
      </c>
      <c r="M68" s="33">
        <v>138733.525945537</v>
      </c>
      <c r="N68" s="33">
        <v>185284.95513001515</v>
      </c>
      <c r="O68" s="33">
        <v>176798.62138001356</v>
      </c>
      <c r="P68" s="33">
        <v>168700.9752592085</v>
      </c>
      <c r="Q68" s="33">
        <v>166342.86871739235</v>
      </c>
      <c r="R68" s="33">
        <v>158280.27314002134</v>
      </c>
      <c r="S68" s="33">
        <v>151030.79813754259</v>
      </c>
      <c r="T68" s="33">
        <v>153763.30354625074</v>
      </c>
      <c r="U68" s="33">
        <v>165324.08714007679</v>
      </c>
      <c r="V68" s="33">
        <v>157310.87164820355</v>
      </c>
      <c r="W68" s="33">
        <v>165254.72366385639</v>
      </c>
      <c r="X68" s="33">
        <v>157685.82221407077</v>
      </c>
      <c r="Y68" s="33">
        <v>177862.12043877668</v>
      </c>
      <c r="Z68" s="33">
        <v>169241.21260587536</v>
      </c>
      <c r="AA68" s="33">
        <v>165915.50219445254</v>
      </c>
      <c r="AB68" s="33">
        <v>194604.77008718101</v>
      </c>
      <c r="AC68" s="33">
        <v>186188.36031880049</v>
      </c>
      <c r="AD68" s="33">
        <v>173822.55552673538</v>
      </c>
      <c r="AE68" s="33">
        <v>146401.71353890575</v>
      </c>
    </row>
    <row r="69" spans="1:31">
      <c r="A69" s="29" t="s">
        <v>133</v>
      </c>
      <c r="B69" s="29" t="s">
        <v>68</v>
      </c>
      <c r="C69" s="33">
        <v>1.9386573167799396E-3</v>
      </c>
      <c r="D69" s="33">
        <v>3.2022789995941477E-3</v>
      </c>
      <c r="E69" s="33">
        <v>3.5852643461898172E-3</v>
      </c>
      <c r="F69" s="33">
        <v>8.2286753254360856E-3</v>
      </c>
      <c r="G69" s="33">
        <v>1.3728381422139968E-2</v>
      </c>
      <c r="H69" s="33">
        <v>1.3106388745943671E-2</v>
      </c>
      <c r="I69" s="33">
        <v>2.1707614908498783E-2</v>
      </c>
      <c r="J69" s="33">
        <v>2.0664396586871907E-2</v>
      </c>
      <c r="K69" s="33">
        <v>1.9724814373726182E-2</v>
      </c>
      <c r="L69" s="33">
        <v>2.7854947367467298E-2</v>
      </c>
      <c r="M69" s="33">
        <v>3874.0531989101032</v>
      </c>
      <c r="N69" s="33">
        <v>3686.2821373121533</v>
      </c>
      <c r="O69" s="33">
        <v>3517.4451216120706</v>
      </c>
      <c r="P69" s="33">
        <v>7453.7557960744389</v>
      </c>
      <c r="Q69" s="33">
        <v>7131.3903072287758</v>
      </c>
      <c r="R69" s="33">
        <v>6785.7337356249345</v>
      </c>
      <c r="S69" s="33">
        <v>26836.836437757818</v>
      </c>
      <c r="T69" s="33">
        <v>25607.668346444196</v>
      </c>
      <c r="U69" s="33">
        <v>24500.169322551097</v>
      </c>
      <c r="V69" s="33">
        <v>23312.652777789386</v>
      </c>
      <c r="W69" s="33">
        <v>22244.897875837589</v>
      </c>
      <c r="X69" s="33">
        <v>21226.048349153789</v>
      </c>
      <c r="Y69" s="33">
        <v>29811.484649239621</v>
      </c>
      <c r="Z69" s="33">
        <v>28366.529742900006</v>
      </c>
      <c r="AA69" s="33">
        <v>27067.299362220019</v>
      </c>
      <c r="AB69" s="33">
        <v>25827.575126031443</v>
      </c>
      <c r="AC69" s="33">
        <v>24710.564801585668</v>
      </c>
      <c r="AD69" s="33">
        <v>23512.849998247555</v>
      </c>
      <c r="AE69" s="33">
        <v>26123.81997712914</v>
      </c>
    </row>
    <row r="70" spans="1:31">
      <c r="A70" s="29" t="s">
        <v>133</v>
      </c>
      <c r="B70" s="29" t="s">
        <v>36</v>
      </c>
      <c r="C70" s="33">
        <v>1.0831159704393501E-3</v>
      </c>
      <c r="D70" s="33">
        <v>1.5989888164903501E-3</v>
      </c>
      <c r="E70" s="33">
        <v>1.5298345758410999E-3</v>
      </c>
      <c r="F70" s="33">
        <v>1.8165411480636699E-3</v>
      </c>
      <c r="G70" s="33">
        <v>2.5264814584068001E-3</v>
      </c>
      <c r="H70" s="33">
        <v>2.6227976768019999E-3</v>
      </c>
      <c r="I70" s="33">
        <v>3.19860352099917E-3</v>
      </c>
      <c r="J70" s="33">
        <v>3.8307381916789099E-3</v>
      </c>
      <c r="K70" s="33">
        <v>4.5363780699184501E-3</v>
      </c>
      <c r="L70" s="33">
        <v>4.9631212633866597E-3</v>
      </c>
      <c r="M70" s="33">
        <v>4.9511862618846405E-3</v>
      </c>
      <c r="N70" s="33">
        <v>1696.5311347799102</v>
      </c>
      <c r="O70" s="33">
        <v>1618.82741803863</v>
      </c>
      <c r="P70" s="33">
        <v>1544.6826501852399</v>
      </c>
      <c r="Q70" s="33">
        <v>13954.03809317</v>
      </c>
      <c r="R70" s="33">
        <v>13277.6894965397</v>
      </c>
      <c r="S70" s="33">
        <v>17311.828050954598</v>
      </c>
      <c r="T70" s="33">
        <v>16518.919889372501</v>
      </c>
      <c r="U70" s="33">
        <v>15804.497530995601</v>
      </c>
      <c r="V70" s="33">
        <v>15038.457646758299</v>
      </c>
      <c r="W70" s="33">
        <v>20201.866349304</v>
      </c>
      <c r="X70" s="33">
        <v>19276.589799021898</v>
      </c>
      <c r="Y70" s="33">
        <v>18442.9017105809</v>
      </c>
      <c r="Z70" s="33">
        <v>17593.095738274202</v>
      </c>
      <c r="AA70" s="33">
        <v>16787.304780517501</v>
      </c>
      <c r="AB70" s="33">
        <v>16018.420502753799</v>
      </c>
      <c r="AC70" s="33">
        <v>15325.6438420862</v>
      </c>
      <c r="AD70" s="33">
        <v>14582.8135655319</v>
      </c>
      <c r="AE70" s="33">
        <v>13914.8980930588</v>
      </c>
    </row>
    <row r="71" spans="1:31">
      <c r="A71" s="29" t="s">
        <v>133</v>
      </c>
      <c r="B71" s="29" t="s">
        <v>73</v>
      </c>
      <c r="C71" s="33">
        <v>0</v>
      </c>
      <c r="D71" s="33">
        <v>0</v>
      </c>
      <c r="E71" s="33">
        <v>3.4744923728858698E-3</v>
      </c>
      <c r="F71" s="33">
        <v>3.49124259555268E-3</v>
      </c>
      <c r="G71" s="33">
        <v>3.3313383532087202E-3</v>
      </c>
      <c r="H71" s="33">
        <v>3.7479462000541098E-3</v>
      </c>
      <c r="I71" s="33">
        <v>3.7881586728949999E-3</v>
      </c>
      <c r="J71" s="33">
        <v>3.6714112440759099E-3</v>
      </c>
      <c r="K71" s="33">
        <v>3.6410703481897402E-3</v>
      </c>
      <c r="L71" s="33">
        <v>3.9764297955633202E-3</v>
      </c>
      <c r="M71" s="33">
        <v>3.9030421247729201E-3</v>
      </c>
      <c r="N71" s="33">
        <v>6.8915236139438594E-3</v>
      </c>
      <c r="O71" s="33">
        <v>6.5758813083971303E-3</v>
      </c>
      <c r="P71" s="33">
        <v>6.2746959024609899E-3</v>
      </c>
      <c r="Q71" s="33">
        <v>7.2532929670376901E-3</v>
      </c>
      <c r="R71" s="33">
        <v>6.9017277436630095E-3</v>
      </c>
      <c r="S71" s="33">
        <v>8.6819546246933894E-3</v>
      </c>
      <c r="T71" s="33">
        <v>8.2843078446916997E-3</v>
      </c>
      <c r="U71" s="33">
        <v>7.9260220253063295E-3</v>
      </c>
      <c r="V71" s="33">
        <v>7.5418497994686794E-3</v>
      </c>
      <c r="W71" s="33">
        <v>9.2295819367031497E-3</v>
      </c>
      <c r="X71" s="33">
        <v>8.8068529895311502E-3</v>
      </c>
      <c r="Y71" s="33">
        <v>8.4259677546128699E-3</v>
      </c>
      <c r="Z71" s="33">
        <v>1.2056817913632998E-2</v>
      </c>
      <c r="AA71" s="33">
        <v>1.1504597241252799E-2</v>
      </c>
      <c r="AB71" s="33">
        <v>1.0977669118962301E-2</v>
      </c>
      <c r="AC71" s="33">
        <v>1.0502898836524199E-2</v>
      </c>
      <c r="AD71" s="33">
        <v>9.9938260619479788E-3</v>
      </c>
      <c r="AE71" s="33">
        <v>9.5360935667645214E-3</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30744.786565217193</v>
      </c>
      <c r="D73" s="35">
        <v>29336.629784858866</v>
      </c>
      <c r="E73" s="35">
        <v>38894.625681861013</v>
      </c>
      <c r="F73" s="35">
        <v>108574.8730790269</v>
      </c>
      <c r="G73" s="35">
        <v>103601.98396418814</v>
      </c>
      <c r="H73" s="35">
        <v>98856.858404399652</v>
      </c>
      <c r="I73" s="35">
        <v>101873.39150147344</v>
      </c>
      <c r="J73" s="35">
        <v>159259.36415451468</v>
      </c>
      <c r="K73" s="35">
        <v>151965.04210489205</v>
      </c>
      <c r="L73" s="35">
        <v>145004.82800622933</v>
      </c>
      <c r="M73" s="35">
        <v>142607.58054174212</v>
      </c>
      <c r="N73" s="35">
        <v>188971.23963459671</v>
      </c>
      <c r="O73" s="35">
        <v>180316.06876047052</v>
      </c>
      <c r="P73" s="35">
        <v>176154.73321066928</v>
      </c>
      <c r="Q73" s="35">
        <v>174582.27503139744</v>
      </c>
      <c r="R73" s="35">
        <v>166120.31763479294</v>
      </c>
      <c r="S73" s="35">
        <v>189786.72889307758</v>
      </c>
      <c r="T73" s="35">
        <v>190744.15348909941</v>
      </c>
      <c r="U73" s="35">
        <v>200705.5623629961</v>
      </c>
      <c r="V73" s="35">
        <v>190977.41625983216</v>
      </c>
      <c r="W73" s="35">
        <v>197379.29000947956</v>
      </c>
      <c r="X73" s="35">
        <v>188339.03512987745</v>
      </c>
      <c r="Y73" s="35">
        <v>222820.36860838879</v>
      </c>
      <c r="Z73" s="35">
        <v>212020.34618131461</v>
      </c>
      <c r="AA73" s="35">
        <v>206735.28612423103</v>
      </c>
      <c r="AB73" s="35">
        <v>233554.94447838716</v>
      </c>
      <c r="AC73" s="35">
        <v>223453.98857848908</v>
      </c>
      <c r="AD73" s="35">
        <v>209281.9282861916</v>
      </c>
      <c r="AE73" s="35">
        <v>183924.88727019285</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3.9482964998291897E-4</v>
      </c>
      <c r="D78" s="33">
        <v>3.76745849070352E-4</v>
      </c>
      <c r="E78" s="33">
        <v>3.77940429438158E-4</v>
      </c>
      <c r="F78" s="33">
        <v>3.5962175513373204E-4</v>
      </c>
      <c r="G78" s="33">
        <v>3.4315052957114298E-4</v>
      </c>
      <c r="H78" s="33">
        <v>3.2743371129248798E-4</v>
      </c>
      <c r="I78" s="33">
        <v>3.3421271411106002E-4</v>
      </c>
      <c r="J78" s="33">
        <v>3.33495225560152E-4</v>
      </c>
      <c r="K78" s="33">
        <v>3.5095712175108301E-4</v>
      </c>
      <c r="L78" s="33">
        <v>3.3488274962915996E-4</v>
      </c>
      <c r="M78" s="33">
        <v>3.2039949495076296E-4</v>
      </c>
      <c r="N78" s="33">
        <v>3.26788313692356E-4</v>
      </c>
      <c r="O78" s="33">
        <v>3.1182090988764698E-4</v>
      </c>
      <c r="P78" s="33">
        <v>2.9753903603387801E-4</v>
      </c>
      <c r="Q78" s="33">
        <v>2.8467084965994402E-4</v>
      </c>
      <c r="R78" s="33">
        <v>2.7087292762594298E-4</v>
      </c>
      <c r="S78" s="33">
        <v>2.5846653389131901E-4</v>
      </c>
      <c r="T78" s="33">
        <v>2.6968781110910502E-4</v>
      </c>
      <c r="U78" s="33">
        <v>2.6625883105867599E-4</v>
      </c>
      <c r="V78" s="33">
        <v>2.5335333477691604E-4</v>
      </c>
      <c r="W78" s="33">
        <v>2.69972083347487E-4</v>
      </c>
      <c r="X78" s="33">
        <v>2.57606949656493E-4</v>
      </c>
      <c r="Y78" s="33">
        <v>2.46465775430793E-4</v>
      </c>
      <c r="Z78" s="33">
        <v>2.3999136714902201E-4</v>
      </c>
      <c r="AA78" s="33">
        <v>2.4187654831865399E-4</v>
      </c>
      <c r="AB78" s="33">
        <v>1.1518101432482E-4</v>
      </c>
      <c r="AC78" s="33">
        <v>1.2546108147406301E-4</v>
      </c>
      <c r="AD78" s="33">
        <v>1.13982843951874E-4</v>
      </c>
      <c r="AE78" s="33">
        <v>1.08762255635968E-4</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1.137998555459272E-3</v>
      </c>
      <c r="D80" s="33">
        <v>1.0960700509311261E-3</v>
      </c>
      <c r="E80" s="33">
        <v>1.0486664097743991E-3</v>
      </c>
      <c r="F80" s="33">
        <v>9.9783782167334103E-4</v>
      </c>
      <c r="G80" s="33">
        <v>9.5213532564511407E-4</v>
      </c>
      <c r="H80" s="33">
        <v>9.0852607372714504E-4</v>
      </c>
      <c r="I80" s="33">
        <v>8.6923347199616412E-4</v>
      </c>
      <c r="J80" s="33">
        <v>8.4831953377667102E-4</v>
      </c>
      <c r="K80" s="33">
        <v>8.5074542786130604E-4</v>
      </c>
      <c r="L80" s="33">
        <v>8.5122844443664806E-4</v>
      </c>
      <c r="M80" s="33">
        <v>8.5305373724119192E-4</v>
      </c>
      <c r="N80" s="33">
        <v>9.8134006710119703E-4</v>
      </c>
      <c r="O80" s="33">
        <v>9.3639319342605294E-4</v>
      </c>
      <c r="P80" s="33">
        <v>8.935049552034859E-4</v>
      </c>
      <c r="Q80" s="33">
        <v>8.6484288914788097E-4</v>
      </c>
      <c r="R80" s="33">
        <v>8.5101647255993098E-4</v>
      </c>
      <c r="S80" s="33">
        <v>8.6749484925438298E-4</v>
      </c>
      <c r="T80" s="33">
        <v>8.49516698573709E-4</v>
      </c>
      <c r="U80" s="33">
        <v>9.8228002992310705E-4</v>
      </c>
      <c r="V80" s="33">
        <v>9.34669172384915E-4</v>
      </c>
      <c r="W80" s="33">
        <v>9.0106952698741009E-4</v>
      </c>
      <c r="X80" s="33">
        <v>8.6512577675553403E-4</v>
      </c>
      <c r="Y80" s="33">
        <v>8.5098521554819492E-4</v>
      </c>
      <c r="Z80" s="33">
        <v>8.7961641505758005E-4</v>
      </c>
      <c r="AA80" s="33">
        <v>8.6431583333146096E-4</v>
      </c>
      <c r="AB80" s="33">
        <v>5.0013426156995304E-4</v>
      </c>
      <c r="AC80" s="33">
        <v>5.1644455448557401E-4</v>
      </c>
      <c r="AD80" s="33">
        <v>5.4905587992557501E-4</v>
      </c>
      <c r="AE80" s="33">
        <v>5.4126299335223308E-4</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52978.140383312239</v>
      </c>
      <c r="D82" s="33">
        <v>50551.660650973645</v>
      </c>
      <c r="E82" s="33">
        <v>58391.423394827914</v>
      </c>
      <c r="F82" s="33">
        <v>55561.206291746908</v>
      </c>
      <c r="G82" s="33">
        <v>53016.418196208659</v>
      </c>
      <c r="H82" s="33">
        <v>50588.185281585531</v>
      </c>
      <c r="I82" s="33">
        <v>48400.310355324022</v>
      </c>
      <c r="J82" s="33">
        <v>46054.359902364195</v>
      </c>
      <c r="K82" s="33">
        <v>43944.999889340506</v>
      </c>
      <c r="L82" s="33">
        <v>41932.251786111592</v>
      </c>
      <c r="M82" s="33">
        <v>40118.735017841376</v>
      </c>
      <c r="N82" s="33">
        <v>38174.190367273251</v>
      </c>
      <c r="O82" s="33">
        <v>36425.75415274359</v>
      </c>
      <c r="P82" s="33">
        <v>34757.398986871776</v>
      </c>
      <c r="Q82" s="33">
        <v>33254.185512773889</v>
      </c>
      <c r="R82" s="33">
        <v>31642.363791099273</v>
      </c>
      <c r="S82" s="33">
        <v>30193.095208494015</v>
      </c>
      <c r="T82" s="33">
        <v>28810.205340146367</v>
      </c>
      <c r="U82" s="33">
        <v>27564.200457122974</v>
      </c>
      <c r="V82" s="33">
        <v>26228.170831008119</v>
      </c>
      <c r="W82" s="33">
        <v>25026.88065555305</v>
      </c>
      <c r="X82" s="33">
        <v>23880.611303043152</v>
      </c>
      <c r="Y82" s="33">
        <v>22847.805117114549</v>
      </c>
      <c r="Z82" s="33">
        <v>21740.378202798682</v>
      </c>
      <c r="AA82" s="33">
        <v>21336.768493134503</v>
      </c>
      <c r="AB82" s="33">
        <v>4610.9230683630594</v>
      </c>
      <c r="AC82" s="33">
        <v>4411.5079601372963</v>
      </c>
      <c r="AD82" s="33">
        <v>1103.4908561169841</v>
      </c>
      <c r="AE82" s="33">
        <v>1052.9492897687596</v>
      </c>
    </row>
    <row r="83" spans="1:31">
      <c r="A83" s="29" t="s">
        <v>134</v>
      </c>
      <c r="B83" s="29" t="s">
        <v>68</v>
      </c>
      <c r="C83" s="33">
        <v>2.3216041538516301E-4</v>
      </c>
      <c r="D83" s="33">
        <v>3.7499982779381802E-4</v>
      </c>
      <c r="E83" s="33">
        <v>4.3706237047821402E-4</v>
      </c>
      <c r="F83" s="33">
        <v>6.60412942402101E-4</v>
      </c>
      <c r="G83" s="33">
        <v>6.3016502112516804E-4</v>
      </c>
      <c r="H83" s="33">
        <v>7.1425872144389199E-4</v>
      </c>
      <c r="I83" s="33">
        <v>8.1994606442052902E-4</v>
      </c>
      <c r="J83" s="33">
        <v>8.7130394127519692E-4</v>
      </c>
      <c r="K83" s="33">
        <v>1.3985280331535398E-3</v>
      </c>
      <c r="L83" s="33">
        <v>1.33447331354652E-3</v>
      </c>
      <c r="M83" s="33">
        <v>1.27675903330061E-3</v>
      </c>
      <c r="N83" s="33">
        <v>1.21487485506904E-3</v>
      </c>
      <c r="O83" s="33">
        <v>1.1592317314745898E-3</v>
      </c>
      <c r="P83" s="33">
        <v>1.1061371479132401E-3</v>
      </c>
      <c r="Q83" s="33">
        <v>1.0582981175654401E-3</v>
      </c>
      <c r="R83" s="33">
        <v>1.00700268309317E-3</v>
      </c>
      <c r="S83" s="33">
        <v>9.6088042241627904E-4</v>
      </c>
      <c r="T83" s="33">
        <v>1.3486317446366001E-3</v>
      </c>
      <c r="U83" s="33">
        <v>1.4100263989151899E-3</v>
      </c>
      <c r="V83" s="33">
        <v>1.3416827861379901E-3</v>
      </c>
      <c r="W83" s="33">
        <v>3.3782435326845201E-3</v>
      </c>
      <c r="X83" s="33">
        <v>3.2235148199805E-3</v>
      </c>
      <c r="Y83" s="33">
        <v>3.0841018876957998E-3</v>
      </c>
      <c r="Z83" s="33">
        <v>2.93461627144048E-3</v>
      </c>
      <c r="AA83" s="33">
        <v>2.8002063647634898E-3</v>
      </c>
      <c r="AB83" s="33">
        <v>2.60010352661609E-3</v>
      </c>
      <c r="AC83" s="33">
        <v>2.4421325810957701E-3</v>
      </c>
      <c r="AD83" s="33">
        <v>2.3011961869019897E-3</v>
      </c>
      <c r="AE83" s="33">
        <v>2.1201191247095397E-3</v>
      </c>
    </row>
    <row r="84" spans="1:31">
      <c r="A84" s="29" t="s">
        <v>134</v>
      </c>
      <c r="B84" s="29" t="s">
        <v>36</v>
      </c>
      <c r="C84" s="33">
        <v>1.0311142660816E-3</v>
      </c>
      <c r="D84" s="33">
        <v>1.37193901727216E-3</v>
      </c>
      <c r="E84" s="33">
        <v>1.3126043928031901E-3</v>
      </c>
      <c r="F84" s="33">
        <v>1.47791527327382E-3</v>
      </c>
      <c r="G84" s="33">
        <v>1.86426162709367E-3</v>
      </c>
      <c r="H84" s="33">
        <v>1.79053287423071E-3</v>
      </c>
      <c r="I84" s="33">
        <v>2.0213689904120197E-3</v>
      </c>
      <c r="J84" s="33">
        <v>2.2215532447858802E-3</v>
      </c>
      <c r="K84" s="33">
        <v>2.3400027345544801E-3</v>
      </c>
      <c r="L84" s="33">
        <v>2.3404715743976898E-3</v>
      </c>
      <c r="M84" s="33">
        <v>2.4039906002715798E-3</v>
      </c>
      <c r="N84" s="33">
        <v>2.7042571019001201E-3</v>
      </c>
      <c r="O84" s="33">
        <v>2.5803979969689799E-3</v>
      </c>
      <c r="P84" s="33">
        <v>2.4622118281886199E-3</v>
      </c>
      <c r="Q84" s="33">
        <v>2.4253828704089101E-3</v>
      </c>
      <c r="R84" s="33">
        <v>2.3483271965802901E-3</v>
      </c>
      <c r="S84" s="33">
        <v>2.5066362293835799E-3</v>
      </c>
      <c r="T84" s="33">
        <v>2.3918284622000299E-3</v>
      </c>
      <c r="U84" s="33">
        <v>2.7142996966530403E-3</v>
      </c>
      <c r="V84" s="33">
        <v>2.58273829640405E-3</v>
      </c>
      <c r="W84" s="33">
        <v>2.2748204619818103E-3</v>
      </c>
      <c r="X84" s="33">
        <v>2.1304814996310701E-3</v>
      </c>
      <c r="Y84" s="33">
        <v>2.1835964147304899E-3</v>
      </c>
      <c r="Z84" s="33">
        <v>2.1236944972732198E-3</v>
      </c>
      <c r="AA84" s="33">
        <v>2.0957786859888399E-3</v>
      </c>
      <c r="AB84" s="33">
        <v>2.0903364259862102E-3</v>
      </c>
      <c r="AC84" s="33">
        <v>1.9758471114760499E-3</v>
      </c>
      <c r="AD84" s="33">
        <v>2.0104486083727504E-3</v>
      </c>
      <c r="AE84" s="33">
        <v>2.1028056980216896E-3</v>
      </c>
    </row>
    <row r="85" spans="1:31">
      <c r="A85" s="29" t="s">
        <v>134</v>
      </c>
      <c r="B85" s="29" t="s">
        <v>73</v>
      </c>
      <c r="C85" s="33">
        <v>0</v>
      </c>
      <c r="D85" s="33">
        <v>0</v>
      </c>
      <c r="E85" s="33">
        <v>4.7475236452446399E-3</v>
      </c>
      <c r="F85" s="33">
        <v>4.6254876337686801E-3</v>
      </c>
      <c r="G85" s="33">
        <v>4.7439228899426901E-3</v>
      </c>
      <c r="H85" s="33">
        <v>4.86964382571813E-3</v>
      </c>
      <c r="I85" s="33">
        <v>5.0349341260638404E-3</v>
      </c>
      <c r="J85" s="33">
        <v>5.1090967160341205E-3</v>
      </c>
      <c r="K85" s="33">
        <v>4.9267149732608092E-3</v>
      </c>
      <c r="L85" s="33">
        <v>5.0017524214164902E-3</v>
      </c>
      <c r="M85" s="33">
        <v>5.0048920077959205E-3</v>
      </c>
      <c r="N85" s="33">
        <v>5.8246561679749093E-3</v>
      </c>
      <c r="O85" s="33">
        <v>5.5578780206641002E-3</v>
      </c>
      <c r="P85" s="33">
        <v>5.30331871989636E-3</v>
      </c>
      <c r="Q85" s="33">
        <v>5.0917883630240404E-3</v>
      </c>
      <c r="R85" s="33">
        <v>5.1303495634579298E-3</v>
      </c>
      <c r="S85" s="33">
        <v>5.2639161834917196E-3</v>
      </c>
      <c r="T85" s="33">
        <v>5.0228207837748401E-3</v>
      </c>
      <c r="U85" s="33">
        <v>5.6687669820494205E-3</v>
      </c>
      <c r="V85" s="33">
        <v>5.3940033209978104E-3</v>
      </c>
      <c r="W85" s="33">
        <v>5.1939210771917901E-3</v>
      </c>
      <c r="X85" s="33">
        <v>4.9791693876831003E-3</v>
      </c>
      <c r="Y85" s="33">
        <v>5.0756328933954506E-3</v>
      </c>
      <c r="Z85" s="33">
        <v>4.9969132980422909E-3</v>
      </c>
      <c r="AA85" s="33">
        <v>4.9605130061743403E-3</v>
      </c>
      <c r="AB85" s="33">
        <v>4.853622173592839E-3</v>
      </c>
      <c r="AC85" s="33">
        <v>4.6613348343469896E-3</v>
      </c>
      <c r="AD85" s="33">
        <v>4.9413813964221693E-3</v>
      </c>
      <c r="AE85" s="33">
        <v>4.8254796183226497E-3</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52978.14214830086</v>
      </c>
      <c r="D87" s="35">
        <v>50551.662498789374</v>
      </c>
      <c r="E87" s="35">
        <v>58391.425258497125</v>
      </c>
      <c r="F87" s="35">
        <v>55561.208309619433</v>
      </c>
      <c r="G87" s="35">
        <v>53016.420121659532</v>
      </c>
      <c r="H87" s="35">
        <v>50588.187231804033</v>
      </c>
      <c r="I87" s="35">
        <v>48400.312378716269</v>
      </c>
      <c r="J87" s="35">
        <v>46054.361955482898</v>
      </c>
      <c r="K87" s="35">
        <v>43945.002489571089</v>
      </c>
      <c r="L87" s="35">
        <v>41932.254306696101</v>
      </c>
      <c r="M87" s="35">
        <v>40118.737468053638</v>
      </c>
      <c r="N87" s="35">
        <v>38174.192890276492</v>
      </c>
      <c r="O87" s="35">
        <v>36425.756560189424</v>
      </c>
      <c r="P87" s="35">
        <v>34757.401284052918</v>
      </c>
      <c r="Q87" s="35">
        <v>33254.187720585745</v>
      </c>
      <c r="R87" s="35">
        <v>31642.365919991356</v>
      </c>
      <c r="S87" s="35">
        <v>30193.097295335818</v>
      </c>
      <c r="T87" s="35">
        <v>28810.207807982621</v>
      </c>
      <c r="U87" s="35">
        <v>27564.203115688233</v>
      </c>
      <c r="V87" s="35">
        <v>26228.173360713412</v>
      </c>
      <c r="W87" s="35">
        <v>25026.885204838192</v>
      </c>
      <c r="X87" s="35">
        <v>23880.615649290699</v>
      </c>
      <c r="Y87" s="35">
        <v>22847.809298667427</v>
      </c>
      <c r="Z87" s="35">
        <v>21740.382257022735</v>
      </c>
      <c r="AA87" s="35">
        <v>21336.772399533253</v>
      </c>
      <c r="AB87" s="35">
        <v>4610.9262837818624</v>
      </c>
      <c r="AC87" s="35">
        <v>4411.5110441755132</v>
      </c>
      <c r="AD87" s="35">
        <v>1103.4938203518948</v>
      </c>
      <c r="AE87" s="35">
        <v>1052.9520599131333</v>
      </c>
    </row>
  </sheetData>
  <sheetProtection algorithmName="SHA-512" hashValue="GEeCnd5DboKWR7nuLK/GaLnXF19ZG4FZZR+jo8BfY65u49XVb/aNfpCw2XQUSHU6fap1S1b9Q+Mej4aOwtHgBA==" saltValue="gYUBiia/NQUc4C5q7bzthg=="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57E188"/>
  </sheetPr>
  <dimension ref="A1:AE89"/>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149</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82</v>
      </c>
      <c r="B2" s="18" t="s">
        <v>142</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0</v>
      </c>
      <c r="D6" s="33">
        <v>0</v>
      </c>
      <c r="E6" s="33">
        <v>0</v>
      </c>
      <c r="F6" s="33">
        <v>214431.86127035483</v>
      </c>
      <c r="G6" s="33">
        <v>98046.253602207376</v>
      </c>
      <c r="H6" s="33">
        <v>2127.4641063538093</v>
      </c>
      <c r="I6" s="33">
        <v>3642.9519178347041</v>
      </c>
      <c r="J6" s="33">
        <v>0</v>
      </c>
      <c r="K6" s="33">
        <v>19060.6150827278</v>
      </c>
      <c r="L6" s="33">
        <v>2.364124904852295E-4</v>
      </c>
      <c r="M6" s="33">
        <v>418.2853101244919</v>
      </c>
      <c r="N6" s="33">
        <v>1.2630328047845999E-5</v>
      </c>
      <c r="O6" s="33">
        <v>19756.579271620612</v>
      </c>
      <c r="P6" s="33">
        <v>0</v>
      </c>
      <c r="Q6" s="33">
        <v>0</v>
      </c>
      <c r="R6" s="33">
        <v>1310.2446396100606</v>
      </c>
      <c r="S6" s="33">
        <v>0</v>
      </c>
      <c r="T6" s="33">
        <v>0</v>
      </c>
      <c r="U6" s="33">
        <v>0</v>
      </c>
      <c r="V6" s="33">
        <v>1246.2664484269471</v>
      </c>
      <c r="W6" s="33">
        <v>8121.4116009367272</v>
      </c>
      <c r="X6" s="33">
        <v>0</v>
      </c>
      <c r="Y6" s="33">
        <v>2278.9462084528586</v>
      </c>
      <c r="Z6" s="33">
        <v>2.0151229399878597E-4</v>
      </c>
      <c r="AA6" s="33">
        <v>2.9679666569097998E-5</v>
      </c>
      <c r="AB6" s="33">
        <v>0</v>
      </c>
      <c r="AC6" s="33">
        <v>775.61292671263993</v>
      </c>
      <c r="AD6" s="33">
        <v>0</v>
      </c>
      <c r="AE6" s="33">
        <v>0</v>
      </c>
    </row>
    <row r="7" spans="1:31">
      <c r="A7" s="29" t="s">
        <v>40</v>
      </c>
      <c r="B7" s="29" t="s">
        <v>71</v>
      </c>
      <c r="C7" s="33">
        <v>0</v>
      </c>
      <c r="D7" s="33">
        <v>0</v>
      </c>
      <c r="E7" s="33">
        <v>0</v>
      </c>
      <c r="F7" s="33">
        <v>153430.96578657592</v>
      </c>
      <c r="G7" s="33">
        <v>7942.7173653589998</v>
      </c>
      <c r="H7" s="33">
        <v>29092.193482228649</v>
      </c>
      <c r="I7" s="33">
        <v>125556.62096467955</v>
      </c>
      <c r="J7" s="33">
        <v>2.1551843857687523E-2</v>
      </c>
      <c r="K7" s="33">
        <v>1.556826481614442E-4</v>
      </c>
      <c r="L7" s="33">
        <v>0</v>
      </c>
      <c r="M7" s="33">
        <v>6.0473955026672001E-6</v>
      </c>
      <c r="N7" s="33">
        <v>0</v>
      </c>
      <c r="O7" s="33">
        <v>0</v>
      </c>
      <c r="P7" s="33">
        <v>0</v>
      </c>
      <c r="Q7" s="33">
        <v>0</v>
      </c>
      <c r="R7" s="33">
        <v>0</v>
      </c>
      <c r="S7" s="33">
        <v>0</v>
      </c>
      <c r="T7" s="33">
        <v>5.3241938901692795E-4</v>
      </c>
      <c r="U7" s="33">
        <v>0</v>
      </c>
      <c r="V7" s="33">
        <v>0</v>
      </c>
      <c r="W7" s="33">
        <v>0</v>
      </c>
      <c r="X7" s="33">
        <v>0</v>
      </c>
      <c r="Y7" s="33">
        <v>0</v>
      </c>
      <c r="Z7" s="33">
        <v>4.7432295303780002E-6</v>
      </c>
      <c r="AA7" s="33">
        <v>1.47355184310794E-3</v>
      </c>
      <c r="AB7" s="33">
        <v>0</v>
      </c>
      <c r="AC7" s="33">
        <v>9.7114431236453999E-6</v>
      </c>
      <c r="AD7" s="33">
        <v>0</v>
      </c>
      <c r="AE7" s="33">
        <v>0</v>
      </c>
    </row>
    <row r="8" spans="1:31">
      <c r="A8" s="29" t="s">
        <v>40</v>
      </c>
      <c r="B8" s="29" t="s">
        <v>20</v>
      </c>
      <c r="C8" s="33">
        <v>0</v>
      </c>
      <c r="D8" s="33">
        <v>0</v>
      </c>
      <c r="E8" s="33">
        <v>0</v>
      </c>
      <c r="F8" s="33">
        <v>0</v>
      </c>
      <c r="G8" s="33">
        <v>0</v>
      </c>
      <c r="H8" s="33">
        <v>0</v>
      </c>
      <c r="I8" s="33">
        <v>0</v>
      </c>
      <c r="J8" s="33">
        <v>0</v>
      </c>
      <c r="K8" s="33">
        <v>0</v>
      </c>
      <c r="L8" s="33">
        <v>0</v>
      </c>
      <c r="M8" s="33">
        <v>0</v>
      </c>
      <c r="N8" s="33">
        <v>0</v>
      </c>
      <c r="O8" s="33">
        <v>0</v>
      </c>
      <c r="P8" s="33">
        <v>0</v>
      </c>
      <c r="Q8" s="33">
        <v>0</v>
      </c>
      <c r="R8" s="33">
        <v>0</v>
      </c>
      <c r="S8" s="33">
        <v>0</v>
      </c>
      <c r="T8" s="33">
        <v>0</v>
      </c>
      <c r="U8" s="33">
        <v>0</v>
      </c>
      <c r="V8" s="33">
        <v>0</v>
      </c>
      <c r="W8" s="33">
        <v>0</v>
      </c>
      <c r="X8" s="33">
        <v>0</v>
      </c>
      <c r="Y8" s="33">
        <v>0</v>
      </c>
      <c r="Z8" s="33">
        <v>0</v>
      </c>
      <c r="AA8" s="33">
        <v>0</v>
      </c>
      <c r="AB8" s="33">
        <v>0</v>
      </c>
      <c r="AC8" s="33">
        <v>0</v>
      </c>
      <c r="AD8" s="33">
        <v>0</v>
      </c>
      <c r="AE8" s="33">
        <v>0</v>
      </c>
    </row>
    <row r="9" spans="1:31">
      <c r="A9" s="29" t="s">
        <v>40</v>
      </c>
      <c r="B9" s="29" t="s">
        <v>32</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40</v>
      </c>
      <c r="B10" s="29" t="s">
        <v>66</v>
      </c>
      <c r="C10" s="33">
        <v>0</v>
      </c>
      <c r="D10" s="33">
        <v>0</v>
      </c>
      <c r="E10" s="33">
        <v>0</v>
      </c>
      <c r="F10" s="33">
        <v>0</v>
      </c>
      <c r="G10" s="33">
        <v>0</v>
      </c>
      <c r="H10" s="33">
        <v>0</v>
      </c>
      <c r="I10" s="33">
        <v>0</v>
      </c>
      <c r="J10" s="33">
        <v>0</v>
      </c>
      <c r="K10" s="33">
        <v>0</v>
      </c>
      <c r="L10" s="33">
        <v>0</v>
      </c>
      <c r="M10" s="33">
        <v>0</v>
      </c>
      <c r="N10" s="33">
        <v>0</v>
      </c>
      <c r="O10" s="33">
        <v>0</v>
      </c>
      <c r="P10" s="33">
        <v>0</v>
      </c>
      <c r="Q10" s="33">
        <v>0</v>
      </c>
      <c r="R10" s="33">
        <v>0</v>
      </c>
      <c r="S10" s="33">
        <v>0</v>
      </c>
      <c r="T10" s="33">
        <v>0</v>
      </c>
      <c r="U10" s="33">
        <v>0</v>
      </c>
      <c r="V10" s="33">
        <v>0</v>
      </c>
      <c r="W10" s="33">
        <v>0</v>
      </c>
      <c r="X10" s="33">
        <v>0</v>
      </c>
      <c r="Y10" s="33">
        <v>0</v>
      </c>
      <c r="Z10" s="33">
        <v>0</v>
      </c>
      <c r="AA10" s="33">
        <v>0</v>
      </c>
      <c r="AB10" s="33">
        <v>0</v>
      </c>
      <c r="AC10" s="33">
        <v>0</v>
      </c>
      <c r="AD10" s="33">
        <v>0</v>
      </c>
      <c r="AE10" s="33">
        <v>0</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0</v>
      </c>
      <c r="D12" s="33">
        <v>0</v>
      </c>
      <c r="E12" s="33">
        <v>0</v>
      </c>
      <c r="F12" s="33">
        <v>0</v>
      </c>
      <c r="G12" s="33">
        <v>0</v>
      </c>
      <c r="H12" s="33">
        <v>0</v>
      </c>
      <c r="I12" s="33">
        <v>0</v>
      </c>
      <c r="J12" s="33">
        <v>0</v>
      </c>
      <c r="K12" s="33">
        <v>0</v>
      </c>
      <c r="L12" s="33">
        <v>0</v>
      </c>
      <c r="M12" s="33">
        <v>0</v>
      </c>
      <c r="N12" s="33">
        <v>0</v>
      </c>
      <c r="O12" s="33">
        <v>0</v>
      </c>
      <c r="P12" s="33">
        <v>0</v>
      </c>
      <c r="Q12" s="33">
        <v>0</v>
      </c>
      <c r="R12" s="33">
        <v>0</v>
      </c>
      <c r="S12" s="33">
        <v>0</v>
      </c>
      <c r="T12" s="33">
        <v>0</v>
      </c>
      <c r="U12" s="33">
        <v>0</v>
      </c>
      <c r="V12" s="33">
        <v>0</v>
      </c>
      <c r="W12" s="33">
        <v>0</v>
      </c>
      <c r="X12" s="33">
        <v>0</v>
      </c>
      <c r="Y12" s="33">
        <v>0</v>
      </c>
      <c r="Z12" s="33">
        <v>0</v>
      </c>
      <c r="AA12" s="33">
        <v>0</v>
      </c>
      <c r="AB12" s="33">
        <v>0</v>
      </c>
      <c r="AC12" s="33">
        <v>0</v>
      </c>
      <c r="AD12" s="33">
        <v>0</v>
      </c>
      <c r="AE12" s="33">
        <v>0</v>
      </c>
    </row>
    <row r="13" spans="1:31">
      <c r="A13" s="29" t="s">
        <v>40</v>
      </c>
      <c r="B13" s="29" t="s">
        <v>68</v>
      </c>
      <c r="C13" s="33">
        <v>0</v>
      </c>
      <c r="D13" s="33">
        <v>0</v>
      </c>
      <c r="E13" s="33">
        <v>0</v>
      </c>
      <c r="F13" s="33">
        <v>0</v>
      </c>
      <c r="G13" s="33">
        <v>0</v>
      </c>
      <c r="H13" s="33">
        <v>0</v>
      </c>
      <c r="I13" s="33">
        <v>0</v>
      </c>
      <c r="J13" s="33">
        <v>0</v>
      </c>
      <c r="K13" s="33">
        <v>0</v>
      </c>
      <c r="L13" s="33">
        <v>0</v>
      </c>
      <c r="M13" s="33">
        <v>0</v>
      </c>
      <c r="N13" s="33">
        <v>0</v>
      </c>
      <c r="O13" s="33">
        <v>0</v>
      </c>
      <c r="P13" s="33">
        <v>0</v>
      </c>
      <c r="Q13" s="33">
        <v>0</v>
      </c>
      <c r="R13" s="33">
        <v>0</v>
      </c>
      <c r="S13" s="33">
        <v>0</v>
      </c>
      <c r="T13" s="33">
        <v>0</v>
      </c>
      <c r="U13" s="33">
        <v>0</v>
      </c>
      <c r="V13" s="33">
        <v>0</v>
      </c>
      <c r="W13" s="33">
        <v>0</v>
      </c>
      <c r="X13" s="33">
        <v>0</v>
      </c>
      <c r="Y13" s="33">
        <v>0</v>
      </c>
      <c r="Z13" s="33">
        <v>0</v>
      </c>
      <c r="AA13" s="33">
        <v>0</v>
      </c>
      <c r="AB13" s="33">
        <v>0</v>
      </c>
      <c r="AC13" s="33">
        <v>0</v>
      </c>
      <c r="AD13" s="33">
        <v>0</v>
      </c>
      <c r="AE13" s="33">
        <v>0</v>
      </c>
    </row>
    <row r="14" spans="1:31">
      <c r="A14" s="29" t="s">
        <v>40</v>
      </c>
      <c r="B14" s="29" t="s">
        <v>36</v>
      </c>
      <c r="C14" s="33">
        <v>0</v>
      </c>
      <c r="D14" s="33">
        <v>0</v>
      </c>
      <c r="E14" s="33">
        <v>0</v>
      </c>
      <c r="F14" s="33">
        <v>0</v>
      </c>
      <c r="G14" s="33">
        <v>0</v>
      </c>
      <c r="H14" s="33">
        <v>0</v>
      </c>
      <c r="I14" s="33">
        <v>0</v>
      </c>
      <c r="J14" s="33">
        <v>0</v>
      </c>
      <c r="K14" s="33">
        <v>0</v>
      </c>
      <c r="L14" s="33">
        <v>0</v>
      </c>
      <c r="M14" s="33">
        <v>0</v>
      </c>
      <c r="N14" s="33">
        <v>0</v>
      </c>
      <c r="O14" s="33">
        <v>0</v>
      </c>
      <c r="P14" s="33">
        <v>0</v>
      </c>
      <c r="Q14" s="33">
        <v>0</v>
      </c>
      <c r="R14" s="33">
        <v>0</v>
      </c>
      <c r="S14" s="33">
        <v>0</v>
      </c>
      <c r="T14" s="33">
        <v>0</v>
      </c>
      <c r="U14" s="33">
        <v>0</v>
      </c>
      <c r="V14" s="33">
        <v>0</v>
      </c>
      <c r="W14" s="33">
        <v>0</v>
      </c>
      <c r="X14" s="33">
        <v>0</v>
      </c>
      <c r="Y14" s="33">
        <v>0</v>
      </c>
      <c r="Z14" s="33">
        <v>0</v>
      </c>
      <c r="AA14" s="33">
        <v>0</v>
      </c>
      <c r="AB14" s="33">
        <v>0</v>
      </c>
      <c r="AC14" s="33">
        <v>0</v>
      </c>
      <c r="AD14" s="33">
        <v>0</v>
      </c>
      <c r="AE14" s="33">
        <v>0</v>
      </c>
    </row>
    <row r="15" spans="1:31">
      <c r="A15" s="29" t="s">
        <v>40</v>
      </c>
      <c r="B15" s="29" t="s">
        <v>73</v>
      </c>
      <c r="C15" s="33">
        <v>0</v>
      </c>
      <c r="D15" s="33">
        <v>0</v>
      </c>
      <c r="E15" s="33">
        <v>0</v>
      </c>
      <c r="F15" s="33">
        <v>0</v>
      </c>
      <c r="G15" s="33">
        <v>0</v>
      </c>
      <c r="H15" s="33">
        <v>0</v>
      </c>
      <c r="I15" s="33">
        <v>0</v>
      </c>
      <c r="J15" s="33">
        <v>0</v>
      </c>
      <c r="K15" s="33">
        <v>0</v>
      </c>
      <c r="L15" s="33">
        <v>0</v>
      </c>
      <c r="M15" s="33">
        <v>0</v>
      </c>
      <c r="N15" s="33">
        <v>0</v>
      </c>
      <c r="O15" s="33">
        <v>0</v>
      </c>
      <c r="P15" s="33">
        <v>0</v>
      </c>
      <c r="Q15" s="33">
        <v>0</v>
      </c>
      <c r="R15" s="33">
        <v>0</v>
      </c>
      <c r="S15" s="33">
        <v>0</v>
      </c>
      <c r="T15" s="33">
        <v>0</v>
      </c>
      <c r="U15" s="33">
        <v>0</v>
      </c>
      <c r="V15" s="33">
        <v>0</v>
      </c>
      <c r="W15" s="33">
        <v>0</v>
      </c>
      <c r="X15" s="33">
        <v>0</v>
      </c>
      <c r="Y15" s="33">
        <v>0</v>
      </c>
      <c r="Z15" s="33">
        <v>0</v>
      </c>
      <c r="AA15" s="33">
        <v>0</v>
      </c>
      <c r="AB15" s="33">
        <v>0</v>
      </c>
      <c r="AC15" s="33">
        <v>0</v>
      </c>
      <c r="AD15" s="33">
        <v>0</v>
      </c>
      <c r="AE15" s="33">
        <v>0</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0</v>
      </c>
      <c r="D17" s="35">
        <v>0</v>
      </c>
      <c r="E17" s="35">
        <v>0</v>
      </c>
      <c r="F17" s="35">
        <v>367862.82705693075</v>
      </c>
      <c r="G17" s="35">
        <v>105988.97096756638</v>
      </c>
      <c r="H17" s="35">
        <v>31219.657588582457</v>
      </c>
      <c r="I17" s="35">
        <v>129199.57288251426</v>
      </c>
      <c r="J17" s="35">
        <v>2.1551843857687523E-2</v>
      </c>
      <c r="K17" s="35">
        <v>19060.615238410446</v>
      </c>
      <c r="L17" s="35">
        <v>2.364124904852295E-4</v>
      </c>
      <c r="M17" s="35">
        <v>418.28531617188742</v>
      </c>
      <c r="N17" s="35">
        <v>1.2630328047845999E-5</v>
      </c>
      <c r="O17" s="35">
        <v>19756.579271620612</v>
      </c>
      <c r="P17" s="35">
        <v>0</v>
      </c>
      <c r="Q17" s="35">
        <v>0</v>
      </c>
      <c r="R17" s="35">
        <v>1310.2446396100606</v>
      </c>
      <c r="S17" s="35">
        <v>0</v>
      </c>
      <c r="T17" s="35">
        <v>5.3241938901692795E-4</v>
      </c>
      <c r="U17" s="35">
        <v>0</v>
      </c>
      <c r="V17" s="35">
        <v>1246.2664484269471</v>
      </c>
      <c r="W17" s="35">
        <v>8121.4116009367272</v>
      </c>
      <c r="X17" s="35">
        <v>0</v>
      </c>
      <c r="Y17" s="35">
        <v>2278.9462084528586</v>
      </c>
      <c r="Z17" s="35">
        <v>2.0625552352916397E-4</v>
      </c>
      <c r="AA17" s="35">
        <v>1.503231509677038E-3</v>
      </c>
      <c r="AB17" s="35">
        <v>0</v>
      </c>
      <c r="AC17" s="35">
        <v>775.61293642408305</v>
      </c>
      <c r="AD17" s="35">
        <v>0</v>
      </c>
      <c r="AE17" s="35">
        <v>0</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0</v>
      </c>
      <c r="D20" s="33">
        <v>0</v>
      </c>
      <c r="E20" s="33">
        <v>0</v>
      </c>
      <c r="F20" s="33">
        <v>29923.08137538542</v>
      </c>
      <c r="G20" s="33">
        <v>98046.252697441363</v>
      </c>
      <c r="H20" s="33">
        <v>0</v>
      </c>
      <c r="I20" s="33">
        <v>0</v>
      </c>
      <c r="J20" s="33">
        <v>0</v>
      </c>
      <c r="K20" s="33">
        <v>8696.0109272500558</v>
      </c>
      <c r="L20" s="33">
        <v>0</v>
      </c>
      <c r="M20" s="33">
        <v>418.28530337203586</v>
      </c>
      <c r="N20" s="33">
        <v>0</v>
      </c>
      <c r="O20" s="33">
        <v>0</v>
      </c>
      <c r="P20" s="33">
        <v>0</v>
      </c>
      <c r="Q20" s="33">
        <v>0</v>
      </c>
      <c r="R20" s="33">
        <v>0</v>
      </c>
      <c r="S20" s="33">
        <v>0</v>
      </c>
      <c r="T20" s="33">
        <v>0</v>
      </c>
      <c r="U20" s="33">
        <v>0</v>
      </c>
      <c r="V20" s="33">
        <v>0</v>
      </c>
      <c r="W20" s="33">
        <v>1828.2079199999998</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0</v>
      </c>
      <c r="D22" s="33">
        <v>0</v>
      </c>
      <c r="E22" s="33">
        <v>0</v>
      </c>
      <c r="F22" s="33">
        <v>0</v>
      </c>
      <c r="G22" s="33">
        <v>0</v>
      </c>
      <c r="H22" s="33">
        <v>0</v>
      </c>
      <c r="I22" s="33">
        <v>0</v>
      </c>
      <c r="J22" s="33">
        <v>0</v>
      </c>
      <c r="K22" s="33">
        <v>0</v>
      </c>
      <c r="L22" s="33">
        <v>0</v>
      </c>
      <c r="M22" s="33">
        <v>0</v>
      </c>
      <c r="N22" s="33">
        <v>0</v>
      </c>
      <c r="O22" s="33">
        <v>0</v>
      </c>
      <c r="P22" s="33">
        <v>0</v>
      </c>
      <c r="Q22" s="33">
        <v>0</v>
      </c>
      <c r="R22" s="33">
        <v>0</v>
      </c>
      <c r="S22" s="33">
        <v>0</v>
      </c>
      <c r="T22" s="33">
        <v>0</v>
      </c>
      <c r="U22" s="33">
        <v>0</v>
      </c>
      <c r="V22" s="33">
        <v>0</v>
      </c>
      <c r="W22" s="33">
        <v>0</v>
      </c>
      <c r="X22" s="33">
        <v>0</v>
      </c>
      <c r="Y22" s="33">
        <v>0</v>
      </c>
      <c r="Z22" s="33">
        <v>0</v>
      </c>
      <c r="AA22" s="33">
        <v>0</v>
      </c>
      <c r="AB22" s="33">
        <v>0</v>
      </c>
      <c r="AC22" s="33">
        <v>0</v>
      </c>
      <c r="AD22" s="33">
        <v>0</v>
      </c>
      <c r="AE22" s="33">
        <v>0</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0</v>
      </c>
      <c r="D24" s="33">
        <v>0</v>
      </c>
      <c r="E24" s="33">
        <v>0</v>
      </c>
      <c r="F24" s="33">
        <v>0</v>
      </c>
      <c r="G24" s="33">
        <v>0</v>
      </c>
      <c r="H24" s="33">
        <v>0</v>
      </c>
      <c r="I24" s="33">
        <v>0</v>
      </c>
      <c r="J24" s="33">
        <v>0</v>
      </c>
      <c r="K24" s="33">
        <v>0</v>
      </c>
      <c r="L24" s="33">
        <v>0</v>
      </c>
      <c r="M24" s="33">
        <v>0</v>
      </c>
      <c r="N24" s="33">
        <v>0</v>
      </c>
      <c r="O24" s="33">
        <v>0</v>
      </c>
      <c r="P24" s="33">
        <v>0</v>
      </c>
      <c r="Q24" s="33">
        <v>0</v>
      </c>
      <c r="R24" s="33">
        <v>0</v>
      </c>
      <c r="S24" s="33">
        <v>0</v>
      </c>
      <c r="T24" s="33">
        <v>0</v>
      </c>
      <c r="U24" s="33">
        <v>0</v>
      </c>
      <c r="V24" s="33">
        <v>0</v>
      </c>
      <c r="W24" s="33">
        <v>0</v>
      </c>
      <c r="X24" s="33">
        <v>0</v>
      </c>
      <c r="Y24" s="33">
        <v>0</v>
      </c>
      <c r="Z24" s="33">
        <v>0</v>
      </c>
      <c r="AA24" s="33">
        <v>0</v>
      </c>
      <c r="AB24" s="33">
        <v>0</v>
      </c>
      <c r="AC24" s="33">
        <v>0</v>
      </c>
      <c r="AD24" s="33">
        <v>0</v>
      </c>
      <c r="AE24" s="33">
        <v>0</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0</v>
      </c>
      <c r="D26" s="33">
        <v>0</v>
      </c>
      <c r="E26" s="33">
        <v>0</v>
      </c>
      <c r="F26" s="33">
        <v>0</v>
      </c>
      <c r="G26" s="33">
        <v>0</v>
      </c>
      <c r="H26" s="33">
        <v>0</v>
      </c>
      <c r="I26" s="33">
        <v>0</v>
      </c>
      <c r="J26" s="33">
        <v>0</v>
      </c>
      <c r="K26" s="33">
        <v>0</v>
      </c>
      <c r="L26" s="33">
        <v>0</v>
      </c>
      <c r="M26" s="33">
        <v>0</v>
      </c>
      <c r="N26" s="33">
        <v>0</v>
      </c>
      <c r="O26" s="33">
        <v>0</v>
      </c>
      <c r="P26" s="33">
        <v>0</v>
      </c>
      <c r="Q26" s="33">
        <v>0</v>
      </c>
      <c r="R26" s="33">
        <v>0</v>
      </c>
      <c r="S26" s="33">
        <v>0</v>
      </c>
      <c r="T26" s="33">
        <v>0</v>
      </c>
      <c r="U26" s="33">
        <v>0</v>
      </c>
      <c r="V26" s="33">
        <v>0</v>
      </c>
      <c r="W26" s="33">
        <v>0</v>
      </c>
      <c r="X26" s="33">
        <v>0</v>
      </c>
      <c r="Y26" s="33">
        <v>0</v>
      </c>
      <c r="Z26" s="33">
        <v>0</v>
      </c>
      <c r="AA26" s="33">
        <v>0</v>
      </c>
      <c r="AB26" s="33">
        <v>0</v>
      </c>
      <c r="AC26" s="33">
        <v>0</v>
      </c>
      <c r="AD26" s="33">
        <v>0</v>
      </c>
      <c r="AE26" s="33">
        <v>0</v>
      </c>
    </row>
    <row r="27" spans="1:31">
      <c r="A27" s="29" t="s">
        <v>130</v>
      </c>
      <c r="B27" s="29" t="s">
        <v>68</v>
      </c>
      <c r="C27" s="33">
        <v>0</v>
      </c>
      <c r="D27" s="33">
        <v>0</v>
      </c>
      <c r="E27" s="33">
        <v>0</v>
      </c>
      <c r="F27" s="33">
        <v>0</v>
      </c>
      <c r="G27" s="33">
        <v>0</v>
      </c>
      <c r="H27" s="33">
        <v>0</v>
      </c>
      <c r="I27" s="33">
        <v>0</v>
      </c>
      <c r="J27" s="33">
        <v>0</v>
      </c>
      <c r="K27" s="33">
        <v>0</v>
      </c>
      <c r="L27" s="33">
        <v>0</v>
      </c>
      <c r="M27" s="33">
        <v>0</v>
      </c>
      <c r="N27" s="33">
        <v>0</v>
      </c>
      <c r="O27" s="33">
        <v>0</v>
      </c>
      <c r="P27" s="33">
        <v>0</v>
      </c>
      <c r="Q27" s="33">
        <v>0</v>
      </c>
      <c r="R27" s="33">
        <v>0</v>
      </c>
      <c r="S27" s="33">
        <v>0</v>
      </c>
      <c r="T27" s="33">
        <v>0</v>
      </c>
      <c r="U27" s="33">
        <v>0</v>
      </c>
      <c r="V27" s="33">
        <v>0</v>
      </c>
      <c r="W27" s="33">
        <v>0</v>
      </c>
      <c r="X27" s="33">
        <v>0</v>
      </c>
      <c r="Y27" s="33">
        <v>0</v>
      </c>
      <c r="Z27" s="33">
        <v>0</v>
      </c>
      <c r="AA27" s="33">
        <v>0</v>
      </c>
      <c r="AB27" s="33">
        <v>0</v>
      </c>
      <c r="AC27" s="33">
        <v>0</v>
      </c>
      <c r="AD27" s="33">
        <v>0</v>
      </c>
      <c r="AE27" s="33">
        <v>0</v>
      </c>
    </row>
    <row r="28" spans="1:31">
      <c r="A28" s="29" t="s">
        <v>130</v>
      </c>
      <c r="B28" s="29" t="s">
        <v>36</v>
      </c>
      <c r="C28" s="33">
        <v>0</v>
      </c>
      <c r="D28" s="33">
        <v>0</v>
      </c>
      <c r="E28" s="33">
        <v>0</v>
      </c>
      <c r="F28" s="33">
        <v>0</v>
      </c>
      <c r="G28" s="33">
        <v>0</v>
      </c>
      <c r="H28" s="33">
        <v>0</v>
      </c>
      <c r="I28" s="33">
        <v>0</v>
      </c>
      <c r="J28" s="33">
        <v>0</v>
      </c>
      <c r="K28" s="33">
        <v>0</v>
      </c>
      <c r="L28" s="33">
        <v>0</v>
      </c>
      <c r="M28" s="33">
        <v>0</v>
      </c>
      <c r="N28" s="33">
        <v>0</v>
      </c>
      <c r="O28" s="33">
        <v>0</v>
      </c>
      <c r="P28" s="33">
        <v>0</v>
      </c>
      <c r="Q28" s="33">
        <v>0</v>
      </c>
      <c r="R28" s="33">
        <v>0</v>
      </c>
      <c r="S28" s="33">
        <v>0</v>
      </c>
      <c r="T28" s="33">
        <v>0</v>
      </c>
      <c r="U28" s="33">
        <v>0</v>
      </c>
      <c r="V28" s="33">
        <v>0</v>
      </c>
      <c r="W28" s="33">
        <v>0</v>
      </c>
      <c r="X28" s="33">
        <v>0</v>
      </c>
      <c r="Y28" s="33">
        <v>0</v>
      </c>
      <c r="Z28" s="33">
        <v>0</v>
      </c>
      <c r="AA28" s="33">
        <v>0</v>
      </c>
      <c r="AB28" s="33">
        <v>0</v>
      </c>
      <c r="AC28" s="33">
        <v>0</v>
      </c>
      <c r="AD28" s="33">
        <v>0</v>
      </c>
      <c r="AE28" s="33">
        <v>0</v>
      </c>
    </row>
    <row r="29" spans="1:31">
      <c r="A29" s="29" t="s">
        <v>130</v>
      </c>
      <c r="B29" s="29" t="s">
        <v>73</v>
      </c>
      <c r="C29" s="33">
        <v>0</v>
      </c>
      <c r="D29" s="33">
        <v>0</v>
      </c>
      <c r="E29" s="33">
        <v>0</v>
      </c>
      <c r="F29" s="33">
        <v>0</v>
      </c>
      <c r="G29" s="33">
        <v>0</v>
      </c>
      <c r="H29" s="33">
        <v>0</v>
      </c>
      <c r="I29" s="33">
        <v>0</v>
      </c>
      <c r="J29" s="33">
        <v>0</v>
      </c>
      <c r="K29" s="33">
        <v>0</v>
      </c>
      <c r="L29" s="33">
        <v>0</v>
      </c>
      <c r="M29" s="33">
        <v>0</v>
      </c>
      <c r="N29" s="33">
        <v>0</v>
      </c>
      <c r="O29" s="33">
        <v>0</v>
      </c>
      <c r="P29" s="33">
        <v>0</v>
      </c>
      <c r="Q29" s="33">
        <v>0</v>
      </c>
      <c r="R29" s="33">
        <v>0</v>
      </c>
      <c r="S29" s="33">
        <v>0</v>
      </c>
      <c r="T29" s="33">
        <v>0</v>
      </c>
      <c r="U29" s="33">
        <v>0</v>
      </c>
      <c r="V29" s="33">
        <v>0</v>
      </c>
      <c r="W29" s="33">
        <v>0</v>
      </c>
      <c r="X29" s="33">
        <v>0</v>
      </c>
      <c r="Y29" s="33">
        <v>0</v>
      </c>
      <c r="Z29" s="33">
        <v>0</v>
      </c>
      <c r="AA29" s="33">
        <v>0</v>
      </c>
      <c r="AB29" s="33">
        <v>0</v>
      </c>
      <c r="AC29" s="33">
        <v>0</v>
      </c>
      <c r="AD29" s="33">
        <v>0</v>
      </c>
      <c r="AE29" s="33">
        <v>0</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0</v>
      </c>
      <c r="D31" s="35">
        <v>0</v>
      </c>
      <c r="E31" s="35">
        <v>0</v>
      </c>
      <c r="F31" s="35">
        <v>29923.08137538542</v>
      </c>
      <c r="G31" s="35">
        <v>98046.252697441363</v>
      </c>
      <c r="H31" s="35">
        <v>0</v>
      </c>
      <c r="I31" s="35">
        <v>0</v>
      </c>
      <c r="J31" s="35">
        <v>0</v>
      </c>
      <c r="K31" s="35">
        <v>8696.0109272500558</v>
      </c>
      <c r="L31" s="35">
        <v>0</v>
      </c>
      <c r="M31" s="35">
        <v>418.28530337203586</v>
      </c>
      <c r="N31" s="35">
        <v>0</v>
      </c>
      <c r="O31" s="35">
        <v>0</v>
      </c>
      <c r="P31" s="35">
        <v>0</v>
      </c>
      <c r="Q31" s="35">
        <v>0</v>
      </c>
      <c r="R31" s="35">
        <v>0</v>
      </c>
      <c r="S31" s="35">
        <v>0</v>
      </c>
      <c r="T31" s="35">
        <v>0</v>
      </c>
      <c r="U31" s="35">
        <v>0</v>
      </c>
      <c r="V31" s="35">
        <v>0</v>
      </c>
      <c r="W31" s="35">
        <v>1828.2079199999998</v>
      </c>
      <c r="X31" s="35">
        <v>0</v>
      </c>
      <c r="Y31" s="35">
        <v>0</v>
      </c>
      <c r="Z31" s="35">
        <v>0</v>
      </c>
      <c r="AA31" s="35">
        <v>0</v>
      </c>
      <c r="AB31" s="35">
        <v>0</v>
      </c>
      <c r="AC31" s="35">
        <v>0</v>
      </c>
      <c r="AD31" s="35">
        <v>0</v>
      </c>
      <c r="AE31" s="35">
        <v>0</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0</v>
      </c>
      <c r="D34" s="33">
        <v>0</v>
      </c>
      <c r="E34" s="33">
        <v>0</v>
      </c>
      <c r="F34" s="33">
        <v>184508.7798949694</v>
      </c>
      <c r="G34" s="33">
        <v>9.0476601837090288E-4</v>
      </c>
      <c r="H34" s="33">
        <v>2127.4641063538093</v>
      </c>
      <c r="I34" s="33">
        <v>3642.9519178347041</v>
      </c>
      <c r="J34" s="33">
        <v>0</v>
      </c>
      <c r="K34" s="33">
        <v>10364.604155477744</v>
      </c>
      <c r="L34" s="33">
        <v>2.364124904852295E-4</v>
      </c>
      <c r="M34" s="33">
        <v>6.7524560312697601E-6</v>
      </c>
      <c r="N34" s="33">
        <v>1.2630328047845999E-5</v>
      </c>
      <c r="O34" s="33">
        <v>19756.579271620612</v>
      </c>
      <c r="P34" s="33">
        <v>0</v>
      </c>
      <c r="Q34" s="33">
        <v>0</v>
      </c>
      <c r="R34" s="33">
        <v>1310.2446396100606</v>
      </c>
      <c r="S34" s="33">
        <v>0</v>
      </c>
      <c r="T34" s="33">
        <v>0</v>
      </c>
      <c r="U34" s="33">
        <v>0</v>
      </c>
      <c r="V34" s="33">
        <v>1246.2664484269471</v>
      </c>
      <c r="W34" s="33">
        <v>6293.2036809367273</v>
      </c>
      <c r="X34" s="33">
        <v>0</v>
      </c>
      <c r="Y34" s="33">
        <v>2278.9462084528586</v>
      </c>
      <c r="Z34" s="33">
        <v>2.0151229399878597E-4</v>
      </c>
      <c r="AA34" s="33">
        <v>2.9679666569097998E-5</v>
      </c>
      <c r="AB34" s="33">
        <v>0</v>
      </c>
      <c r="AC34" s="33">
        <v>775.61292671263993</v>
      </c>
      <c r="AD34" s="33">
        <v>0</v>
      </c>
      <c r="AE34" s="33">
        <v>0</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0</v>
      </c>
      <c r="D36" s="33">
        <v>0</v>
      </c>
      <c r="E36" s="33">
        <v>0</v>
      </c>
      <c r="F36" s="33">
        <v>0</v>
      </c>
      <c r="G36" s="33">
        <v>0</v>
      </c>
      <c r="H36" s="33">
        <v>0</v>
      </c>
      <c r="I36" s="33">
        <v>0</v>
      </c>
      <c r="J36" s="33">
        <v>0</v>
      </c>
      <c r="K36" s="33">
        <v>0</v>
      </c>
      <c r="L36" s="33">
        <v>0</v>
      </c>
      <c r="M36" s="33">
        <v>0</v>
      </c>
      <c r="N36" s="33">
        <v>0</v>
      </c>
      <c r="O36" s="33">
        <v>0</v>
      </c>
      <c r="P36" s="33">
        <v>0</v>
      </c>
      <c r="Q36" s="33">
        <v>0</v>
      </c>
      <c r="R36" s="33">
        <v>0</v>
      </c>
      <c r="S36" s="33">
        <v>0</v>
      </c>
      <c r="T36" s="33">
        <v>0</v>
      </c>
      <c r="U36" s="33">
        <v>0</v>
      </c>
      <c r="V36" s="33">
        <v>0</v>
      </c>
      <c r="W36" s="33">
        <v>0</v>
      </c>
      <c r="X36" s="33">
        <v>0</v>
      </c>
      <c r="Y36" s="33">
        <v>0</v>
      </c>
      <c r="Z36" s="33">
        <v>0</v>
      </c>
      <c r="AA36" s="33">
        <v>0</v>
      </c>
      <c r="AB36" s="33">
        <v>0</v>
      </c>
      <c r="AC36" s="33">
        <v>0</v>
      </c>
      <c r="AD36" s="33">
        <v>0</v>
      </c>
      <c r="AE36" s="33">
        <v>0</v>
      </c>
    </row>
    <row r="37" spans="1:31">
      <c r="A37" s="29" t="s">
        <v>131</v>
      </c>
      <c r="B37" s="29" t="s">
        <v>32</v>
      </c>
      <c r="C37" s="33">
        <v>0</v>
      </c>
      <c r="D37" s="33">
        <v>0</v>
      </c>
      <c r="E37" s="33">
        <v>0</v>
      </c>
      <c r="F37" s="33">
        <v>0</v>
      </c>
      <c r="G37" s="33">
        <v>0</v>
      </c>
      <c r="H37" s="33">
        <v>0</v>
      </c>
      <c r="I37" s="33">
        <v>0</v>
      </c>
      <c r="J37" s="33">
        <v>0</v>
      </c>
      <c r="K37" s="33">
        <v>0</v>
      </c>
      <c r="L37" s="33">
        <v>0</v>
      </c>
      <c r="M37" s="33">
        <v>0</v>
      </c>
      <c r="N37" s="33">
        <v>0</v>
      </c>
      <c r="O37" s="33">
        <v>0</v>
      </c>
      <c r="P37" s="33">
        <v>0</v>
      </c>
      <c r="Q37" s="33">
        <v>0</v>
      </c>
      <c r="R37" s="33">
        <v>0</v>
      </c>
      <c r="S37" s="33">
        <v>0</v>
      </c>
      <c r="T37" s="33">
        <v>0</v>
      </c>
      <c r="U37" s="33">
        <v>0</v>
      </c>
      <c r="V37" s="33">
        <v>0</v>
      </c>
      <c r="W37" s="33">
        <v>0</v>
      </c>
      <c r="X37" s="33">
        <v>0</v>
      </c>
      <c r="Y37" s="33">
        <v>0</v>
      </c>
      <c r="Z37" s="33">
        <v>0</v>
      </c>
      <c r="AA37" s="33">
        <v>0</v>
      </c>
      <c r="AB37" s="33">
        <v>0</v>
      </c>
      <c r="AC37" s="33">
        <v>0</v>
      </c>
      <c r="AD37" s="33">
        <v>0</v>
      </c>
      <c r="AE37" s="33">
        <v>0</v>
      </c>
    </row>
    <row r="38" spans="1:31">
      <c r="A38" s="29" t="s">
        <v>131</v>
      </c>
      <c r="B38" s="29" t="s">
        <v>66</v>
      </c>
      <c r="C38" s="33">
        <v>0</v>
      </c>
      <c r="D38" s="33">
        <v>0</v>
      </c>
      <c r="E38" s="33">
        <v>0</v>
      </c>
      <c r="F38" s="33">
        <v>0</v>
      </c>
      <c r="G38" s="33">
        <v>0</v>
      </c>
      <c r="H38" s="33">
        <v>0</v>
      </c>
      <c r="I38" s="33">
        <v>0</v>
      </c>
      <c r="J38" s="33">
        <v>0</v>
      </c>
      <c r="K38" s="33">
        <v>0</v>
      </c>
      <c r="L38" s="33">
        <v>0</v>
      </c>
      <c r="M38" s="33">
        <v>0</v>
      </c>
      <c r="N38" s="33">
        <v>0</v>
      </c>
      <c r="O38" s="33">
        <v>0</v>
      </c>
      <c r="P38" s="33">
        <v>0</v>
      </c>
      <c r="Q38" s="33">
        <v>0</v>
      </c>
      <c r="R38" s="33">
        <v>0</v>
      </c>
      <c r="S38" s="33">
        <v>0</v>
      </c>
      <c r="T38" s="33">
        <v>0</v>
      </c>
      <c r="U38" s="33">
        <v>0</v>
      </c>
      <c r="V38" s="33">
        <v>0</v>
      </c>
      <c r="W38" s="33">
        <v>0</v>
      </c>
      <c r="X38" s="33">
        <v>0</v>
      </c>
      <c r="Y38" s="33">
        <v>0</v>
      </c>
      <c r="Z38" s="33">
        <v>0</v>
      </c>
      <c r="AA38" s="33">
        <v>0</v>
      </c>
      <c r="AB38" s="33">
        <v>0</v>
      </c>
      <c r="AC38" s="33">
        <v>0</v>
      </c>
      <c r="AD38" s="33">
        <v>0</v>
      </c>
      <c r="AE38" s="33">
        <v>0</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0</v>
      </c>
      <c r="D40" s="33">
        <v>0</v>
      </c>
      <c r="E40" s="33">
        <v>0</v>
      </c>
      <c r="F40" s="33">
        <v>0</v>
      </c>
      <c r="G40" s="33">
        <v>0</v>
      </c>
      <c r="H40" s="33">
        <v>0</v>
      </c>
      <c r="I40" s="33">
        <v>0</v>
      </c>
      <c r="J40" s="33">
        <v>0</v>
      </c>
      <c r="K40" s="33">
        <v>0</v>
      </c>
      <c r="L40" s="33">
        <v>0</v>
      </c>
      <c r="M40" s="33">
        <v>0</v>
      </c>
      <c r="N40" s="33">
        <v>0</v>
      </c>
      <c r="O40" s="33">
        <v>0</v>
      </c>
      <c r="P40" s="33">
        <v>0</v>
      </c>
      <c r="Q40" s="33">
        <v>0</v>
      </c>
      <c r="R40" s="33">
        <v>0</v>
      </c>
      <c r="S40" s="33">
        <v>0</v>
      </c>
      <c r="T40" s="33">
        <v>0</v>
      </c>
      <c r="U40" s="33">
        <v>0</v>
      </c>
      <c r="V40" s="33">
        <v>0</v>
      </c>
      <c r="W40" s="33">
        <v>0</v>
      </c>
      <c r="X40" s="33">
        <v>0</v>
      </c>
      <c r="Y40" s="33">
        <v>0</v>
      </c>
      <c r="Z40" s="33">
        <v>0</v>
      </c>
      <c r="AA40" s="33">
        <v>0</v>
      </c>
      <c r="AB40" s="33">
        <v>0</v>
      </c>
      <c r="AC40" s="33">
        <v>0</v>
      </c>
      <c r="AD40" s="33">
        <v>0</v>
      </c>
      <c r="AE40" s="33">
        <v>0</v>
      </c>
    </row>
    <row r="41" spans="1:31">
      <c r="A41" s="29" t="s">
        <v>131</v>
      </c>
      <c r="B41" s="29" t="s">
        <v>68</v>
      </c>
      <c r="C41" s="33">
        <v>0</v>
      </c>
      <c r="D41" s="33">
        <v>0</v>
      </c>
      <c r="E41" s="33">
        <v>0</v>
      </c>
      <c r="F41" s="33">
        <v>0</v>
      </c>
      <c r="G41" s="33">
        <v>0</v>
      </c>
      <c r="H41" s="33">
        <v>0</v>
      </c>
      <c r="I41" s="33">
        <v>0</v>
      </c>
      <c r="J41" s="33">
        <v>0</v>
      </c>
      <c r="K41" s="33">
        <v>0</v>
      </c>
      <c r="L41" s="33">
        <v>0</v>
      </c>
      <c r="M41" s="33">
        <v>0</v>
      </c>
      <c r="N41" s="33">
        <v>0</v>
      </c>
      <c r="O41" s="33">
        <v>0</v>
      </c>
      <c r="P41" s="33">
        <v>0</v>
      </c>
      <c r="Q41" s="33">
        <v>0</v>
      </c>
      <c r="R41" s="33">
        <v>0</v>
      </c>
      <c r="S41" s="33">
        <v>0</v>
      </c>
      <c r="T41" s="33">
        <v>0</v>
      </c>
      <c r="U41" s="33">
        <v>0</v>
      </c>
      <c r="V41" s="33">
        <v>0</v>
      </c>
      <c r="W41" s="33">
        <v>0</v>
      </c>
      <c r="X41" s="33">
        <v>0</v>
      </c>
      <c r="Y41" s="33">
        <v>0</v>
      </c>
      <c r="Z41" s="33">
        <v>0</v>
      </c>
      <c r="AA41" s="33">
        <v>0</v>
      </c>
      <c r="AB41" s="33">
        <v>0</v>
      </c>
      <c r="AC41" s="33">
        <v>0</v>
      </c>
      <c r="AD41" s="33">
        <v>0</v>
      </c>
      <c r="AE41" s="33">
        <v>0</v>
      </c>
    </row>
    <row r="42" spans="1:31">
      <c r="A42" s="29" t="s">
        <v>131</v>
      </c>
      <c r="B42" s="29" t="s">
        <v>36</v>
      </c>
      <c r="C42" s="33">
        <v>0</v>
      </c>
      <c r="D42" s="33">
        <v>0</v>
      </c>
      <c r="E42" s="33">
        <v>0</v>
      </c>
      <c r="F42" s="33">
        <v>0</v>
      </c>
      <c r="G42" s="33">
        <v>0</v>
      </c>
      <c r="H42" s="33">
        <v>0</v>
      </c>
      <c r="I42" s="33">
        <v>0</v>
      </c>
      <c r="J42" s="33">
        <v>0</v>
      </c>
      <c r="K42" s="33">
        <v>0</v>
      </c>
      <c r="L42" s="33">
        <v>0</v>
      </c>
      <c r="M42" s="33">
        <v>0</v>
      </c>
      <c r="N42" s="33">
        <v>0</v>
      </c>
      <c r="O42" s="33">
        <v>0</v>
      </c>
      <c r="P42" s="33">
        <v>0</v>
      </c>
      <c r="Q42" s="33">
        <v>0</v>
      </c>
      <c r="R42" s="33">
        <v>0</v>
      </c>
      <c r="S42" s="33">
        <v>0</v>
      </c>
      <c r="T42" s="33">
        <v>0</v>
      </c>
      <c r="U42" s="33">
        <v>0</v>
      </c>
      <c r="V42" s="33">
        <v>0</v>
      </c>
      <c r="W42" s="33">
        <v>0</v>
      </c>
      <c r="X42" s="33">
        <v>0</v>
      </c>
      <c r="Y42" s="33">
        <v>0</v>
      </c>
      <c r="Z42" s="33">
        <v>0</v>
      </c>
      <c r="AA42" s="33">
        <v>0</v>
      </c>
      <c r="AB42" s="33">
        <v>0</v>
      </c>
      <c r="AC42" s="33">
        <v>0</v>
      </c>
      <c r="AD42" s="33">
        <v>0</v>
      </c>
      <c r="AE42" s="33">
        <v>0</v>
      </c>
    </row>
    <row r="43" spans="1:31">
      <c r="A43" s="29" t="s">
        <v>131</v>
      </c>
      <c r="B43" s="29" t="s">
        <v>73</v>
      </c>
      <c r="C43" s="33">
        <v>0</v>
      </c>
      <c r="D43" s="33">
        <v>0</v>
      </c>
      <c r="E43" s="33">
        <v>0</v>
      </c>
      <c r="F43" s="33">
        <v>0</v>
      </c>
      <c r="G43" s="33">
        <v>0</v>
      </c>
      <c r="H43" s="33">
        <v>0</v>
      </c>
      <c r="I43" s="33">
        <v>0</v>
      </c>
      <c r="J43" s="33">
        <v>0</v>
      </c>
      <c r="K43" s="33">
        <v>0</v>
      </c>
      <c r="L43" s="33">
        <v>0</v>
      </c>
      <c r="M43" s="33">
        <v>0</v>
      </c>
      <c r="N43" s="33">
        <v>0</v>
      </c>
      <c r="O43" s="33">
        <v>0</v>
      </c>
      <c r="P43" s="33">
        <v>0</v>
      </c>
      <c r="Q43" s="33">
        <v>0</v>
      </c>
      <c r="R43" s="33">
        <v>0</v>
      </c>
      <c r="S43" s="33">
        <v>0</v>
      </c>
      <c r="T43" s="33">
        <v>0</v>
      </c>
      <c r="U43" s="33">
        <v>0</v>
      </c>
      <c r="V43" s="33">
        <v>0</v>
      </c>
      <c r="W43" s="33">
        <v>0</v>
      </c>
      <c r="X43" s="33">
        <v>0</v>
      </c>
      <c r="Y43" s="33">
        <v>0</v>
      </c>
      <c r="Z43" s="33">
        <v>0</v>
      </c>
      <c r="AA43" s="33">
        <v>0</v>
      </c>
      <c r="AB43" s="33">
        <v>0</v>
      </c>
      <c r="AC43" s="33">
        <v>0</v>
      </c>
      <c r="AD43" s="33">
        <v>0</v>
      </c>
      <c r="AE43" s="33">
        <v>0</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0</v>
      </c>
      <c r="D45" s="35">
        <v>0</v>
      </c>
      <c r="E45" s="35">
        <v>0</v>
      </c>
      <c r="F45" s="35">
        <v>184508.7798949694</v>
      </c>
      <c r="G45" s="35">
        <v>9.0476601837090288E-4</v>
      </c>
      <c r="H45" s="35">
        <v>2127.4641063538093</v>
      </c>
      <c r="I45" s="35">
        <v>3642.9519178347041</v>
      </c>
      <c r="J45" s="35">
        <v>0</v>
      </c>
      <c r="K45" s="35">
        <v>10364.604155477744</v>
      </c>
      <c r="L45" s="35">
        <v>2.364124904852295E-4</v>
      </c>
      <c r="M45" s="35">
        <v>6.7524560312697601E-6</v>
      </c>
      <c r="N45" s="35">
        <v>1.2630328047845999E-5</v>
      </c>
      <c r="O45" s="35">
        <v>19756.579271620612</v>
      </c>
      <c r="P45" s="35">
        <v>0</v>
      </c>
      <c r="Q45" s="35">
        <v>0</v>
      </c>
      <c r="R45" s="35">
        <v>1310.2446396100606</v>
      </c>
      <c r="S45" s="35">
        <v>0</v>
      </c>
      <c r="T45" s="35">
        <v>0</v>
      </c>
      <c r="U45" s="35">
        <v>0</v>
      </c>
      <c r="V45" s="35">
        <v>1246.2664484269471</v>
      </c>
      <c r="W45" s="35">
        <v>6293.2036809367273</v>
      </c>
      <c r="X45" s="35">
        <v>0</v>
      </c>
      <c r="Y45" s="35">
        <v>2278.9462084528586</v>
      </c>
      <c r="Z45" s="35">
        <v>2.0151229399878597E-4</v>
      </c>
      <c r="AA45" s="35">
        <v>2.9679666569097998E-5</v>
      </c>
      <c r="AB45" s="35">
        <v>0</v>
      </c>
      <c r="AC45" s="35">
        <v>775.61292671263993</v>
      </c>
      <c r="AD45" s="35">
        <v>0</v>
      </c>
      <c r="AE45" s="35">
        <v>0</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0</v>
      </c>
      <c r="D49" s="33">
        <v>0</v>
      </c>
      <c r="E49" s="33">
        <v>0</v>
      </c>
      <c r="F49" s="33">
        <v>153430.96578657592</v>
      </c>
      <c r="G49" s="33">
        <v>7942.7173653589998</v>
      </c>
      <c r="H49" s="33">
        <v>29092.193482228649</v>
      </c>
      <c r="I49" s="33">
        <v>125556.62096467955</v>
      </c>
      <c r="J49" s="33">
        <v>2.1551843857687523E-2</v>
      </c>
      <c r="K49" s="33">
        <v>1.556826481614442E-4</v>
      </c>
      <c r="L49" s="33">
        <v>0</v>
      </c>
      <c r="M49" s="33">
        <v>6.0473955026672001E-6</v>
      </c>
      <c r="N49" s="33">
        <v>0</v>
      </c>
      <c r="O49" s="33">
        <v>0</v>
      </c>
      <c r="P49" s="33">
        <v>0</v>
      </c>
      <c r="Q49" s="33">
        <v>0</v>
      </c>
      <c r="R49" s="33">
        <v>0</v>
      </c>
      <c r="S49" s="33">
        <v>0</v>
      </c>
      <c r="T49" s="33">
        <v>5.3241938901692795E-4</v>
      </c>
      <c r="U49" s="33">
        <v>0</v>
      </c>
      <c r="V49" s="33">
        <v>0</v>
      </c>
      <c r="W49" s="33">
        <v>0</v>
      </c>
      <c r="X49" s="33">
        <v>0</v>
      </c>
      <c r="Y49" s="33">
        <v>0</v>
      </c>
      <c r="Z49" s="33">
        <v>4.7432295303780002E-6</v>
      </c>
      <c r="AA49" s="33">
        <v>1.47355184310794E-3</v>
      </c>
      <c r="AB49" s="33">
        <v>0</v>
      </c>
      <c r="AC49" s="33">
        <v>9.7114431236453999E-6</v>
      </c>
      <c r="AD49" s="33">
        <v>0</v>
      </c>
      <c r="AE49" s="33">
        <v>0</v>
      </c>
    </row>
    <row r="50" spans="1:31">
      <c r="A50" s="29" t="s">
        <v>132</v>
      </c>
      <c r="B50" s="29" t="s">
        <v>20</v>
      </c>
      <c r="C50" s="33">
        <v>0</v>
      </c>
      <c r="D50" s="33">
        <v>0</v>
      </c>
      <c r="E50" s="33">
        <v>0</v>
      </c>
      <c r="F50" s="33">
        <v>0</v>
      </c>
      <c r="G50" s="33">
        <v>0</v>
      </c>
      <c r="H50" s="33">
        <v>0</v>
      </c>
      <c r="I50" s="33">
        <v>0</v>
      </c>
      <c r="J50" s="33">
        <v>0</v>
      </c>
      <c r="K50" s="33">
        <v>0</v>
      </c>
      <c r="L50" s="33">
        <v>0</v>
      </c>
      <c r="M50" s="33">
        <v>0</v>
      </c>
      <c r="N50" s="33">
        <v>0</v>
      </c>
      <c r="O50" s="33">
        <v>0</v>
      </c>
      <c r="P50" s="33">
        <v>0</v>
      </c>
      <c r="Q50" s="33">
        <v>0</v>
      </c>
      <c r="R50" s="33">
        <v>0</v>
      </c>
      <c r="S50" s="33">
        <v>0</v>
      </c>
      <c r="T50" s="33">
        <v>0</v>
      </c>
      <c r="U50" s="33">
        <v>0</v>
      </c>
      <c r="V50" s="33">
        <v>0</v>
      </c>
      <c r="W50" s="33">
        <v>0</v>
      </c>
      <c r="X50" s="33">
        <v>0</v>
      </c>
      <c r="Y50" s="33">
        <v>0</v>
      </c>
      <c r="Z50" s="33">
        <v>0</v>
      </c>
      <c r="AA50" s="33">
        <v>0</v>
      </c>
      <c r="AB50" s="33">
        <v>0</v>
      </c>
      <c r="AC50" s="33">
        <v>0</v>
      </c>
      <c r="AD50" s="33">
        <v>0</v>
      </c>
      <c r="AE50" s="33">
        <v>0</v>
      </c>
    </row>
    <row r="51" spans="1:31">
      <c r="A51" s="29" t="s">
        <v>132</v>
      </c>
      <c r="B51" s="29" t="s">
        <v>32</v>
      </c>
      <c r="C51" s="33">
        <v>0</v>
      </c>
      <c r="D51" s="33">
        <v>0</v>
      </c>
      <c r="E51" s="33">
        <v>0</v>
      </c>
      <c r="F51" s="33">
        <v>0</v>
      </c>
      <c r="G51" s="33">
        <v>0</v>
      </c>
      <c r="H51" s="33">
        <v>0</v>
      </c>
      <c r="I51" s="33">
        <v>0</v>
      </c>
      <c r="J51" s="33">
        <v>0</v>
      </c>
      <c r="K51" s="33">
        <v>0</v>
      </c>
      <c r="L51" s="33">
        <v>0</v>
      </c>
      <c r="M51" s="33">
        <v>0</v>
      </c>
      <c r="N51" s="33">
        <v>0</v>
      </c>
      <c r="O51" s="33">
        <v>0</v>
      </c>
      <c r="P51" s="33">
        <v>0</v>
      </c>
      <c r="Q51" s="33">
        <v>0</v>
      </c>
      <c r="R51" s="33">
        <v>0</v>
      </c>
      <c r="S51" s="33">
        <v>0</v>
      </c>
      <c r="T51" s="33">
        <v>0</v>
      </c>
      <c r="U51" s="33">
        <v>0</v>
      </c>
      <c r="V51" s="33">
        <v>0</v>
      </c>
      <c r="W51" s="33">
        <v>0</v>
      </c>
      <c r="X51" s="33">
        <v>0</v>
      </c>
      <c r="Y51" s="33">
        <v>0</v>
      </c>
      <c r="Z51" s="33">
        <v>0</v>
      </c>
      <c r="AA51" s="33">
        <v>0</v>
      </c>
      <c r="AB51" s="33">
        <v>0</v>
      </c>
      <c r="AC51" s="33">
        <v>0</v>
      </c>
      <c r="AD51" s="33">
        <v>0</v>
      </c>
      <c r="AE51" s="33">
        <v>0</v>
      </c>
    </row>
    <row r="52" spans="1:31">
      <c r="A52" s="29" t="s">
        <v>132</v>
      </c>
      <c r="B52" s="29" t="s">
        <v>66</v>
      </c>
      <c r="C52" s="33">
        <v>0</v>
      </c>
      <c r="D52" s="33">
        <v>0</v>
      </c>
      <c r="E52" s="33">
        <v>0</v>
      </c>
      <c r="F52" s="33">
        <v>0</v>
      </c>
      <c r="G52" s="33">
        <v>0</v>
      </c>
      <c r="H52" s="33">
        <v>0</v>
      </c>
      <c r="I52" s="33">
        <v>0</v>
      </c>
      <c r="J52" s="33">
        <v>0</v>
      </c>
      <c r="K52" s="33">
        <v>0</v>
      </c>
      <c r="L52" s="33">
        <v>0</v>
      </c>
      <c r="M52" s="33">
        <v>0</v>
      </c>
      <c r="N52" s="33">
        <v>0</v>
      </c>
      <c r="O52" s="33">
        <v>0</v>
      </c>
      <c r="P52" s="33">
        <v>0</v>
      </c>
      <c r="Q52" s="33">
        <v>0</v>
      </c>
      <c r="R52" s="33">
        <v>0</v>
      </c>
      <c r="S52" s="33">
        <v>0</v>
      </c>
      <c r="T52" s="33">
        <v>0</v>
      </c>
      <c r="U52" s="33">
        <v>0</v>
      </c>
      <c r="V52" s="33">
        <v>0</v>
      </c>
      <c r="W52" s="33">
        <v>0</v>
      </c>
      <c r="X52" s="33">
        <v>0</v>
      </c>
      <c r="Y52" s="33">
        <v>0</v>
      </c>
      <c r="Z52" s="33">
        <v>0</v>
      </c>
      <c r="AA52" s="33">
        <v>0</v>
      </c>
      <c r="AB52" s="33">
        <v>0</v>
      </c>
      <c r="AC52" s="33">
        <v>0</v>
      </c>
      <c r="AD52" s="33">
        <v>0</v>
      </c>
      <c r="AE52" s="33">
        <v>0</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0</v>
      </c>
      <c r="D54" s="33">
        <v>0</v>
      </c>
      <c r="E54" s="33">
        <v>0</v>
      </c>
      <c r="F54" s="33">
        <v>0</v>
      </c>
      <c r="G54" s="33">
        <v>0</v>
      </c>
      <c r="H54" s="33">
        <v>0</v>
      </c>
      <c r="I54" s="33">
        <v>0</v>
      </c>
      <c r="J54" s="33">
        <v>0</v>
      </c>
      <c r="K54" s="33">
        <v>0</v>
      </c>
      <c r="L54" s="33">
        <v>0</v>
      </c>
      <c r="M54" s="33">
        <v>0</v>
      </c>
      <c r="N54" s="33">
        <v>0</v>
      </c>
      <c r="O54" s="33">
        <v>0</v>
      </c>
      <c r="P54" s="33">
        <v>0</v>
      </c>
      <c r="Q54" s="33">
        <v>0</v>
      </c>
      <c r="R54" s="33">
        <v>0</v>
      </c>
      <c r="S54" s="33">
        <v>0</v>
      </c>
      <c r="T54" s="33">
        <v>0</v>
      </c>
      <c r="U54" s="33">
        <v>0</v>
      </c>
      <c r="V54" s="33">
        <v>0</v>
      </c>
      <c r="W54" s="33">
        <v>0</v>
      </c>
      <c r="X54" s="33">
        <v>0</v>
      </c>
      <c r="Y54" s="33">
        <v>0</v>
      </c>
      <c r="Z54" s="33">
        <v>0</v>
      </c>
      <c r="AA54" s="33">
        <v>0</v>
      </c>
      <c r="AB54" s="33">
        <v>0</v>
      </c>
      <c r="AC54" s="33">
        <v>0</v>
      </c>
      <c r="AD54" s="33">
        <v>0</v>
      </c>
      <c r="AE54" s="33">
        <v>0</v>
      </c>
    </row>
    <row r="55" spans="1:31">
      <c r="A55" s="29" t="s">
        <v>132</v>
      </c>
      <c r="B55" s="29" t="s">
        <v>68</v>
      </c>
      <c r="C55" s="33">
        <v>0</v>
      </c>
      <c r="D55" s="33">
        <v>0</v>
      </c>
      <c r="E55" s="33">
        <v>0</v>
      </c>
      <c r="F55" s="33">
        <v>0</v>
      </c>
      <c r="G55" s="33">
        <v>0</v>
      </c>
      <c r="H55" s="33">
        <v>0</v>
      </c>
      <c r="I55" s="33">
        <v>0</v>
      </c>
      <c r="J55" s="33">
        <v>0</v>
      </c>
      <c r="K55" s="33">
        <v>0</v>
      </c>
      <c r="L55" s="33">
        <v>0</v>
      </c>
      <c r="M55" s="33">
        <v>0</v>
      </c>
      <c r="N55" s="33">
        <v>0</v>
      </c>
      <c r="O55" s="33">
        <v>0</v>
      </c>
      <c r="P55" s="33">
        <v>0</v>
      </c>
      <c r="Q55" s="33">
        <v>0</v>
      </c>
      <c r="R55" s="33">
        <v>0</v>
      </c>
      <c r="S55" s="33">
        <v>0</v>
      </c>
      <c r="T55" s="33">
        <v>0</v>
      </c>
      <c r="U55" s="33">
        <v>0</v>
      </c>
      <c r="V55" s="33">
        <v>0</v>
      </c>
      <c r="W55" s="33">
        <v>0</v>
      </c>
      <c r="X55" s="33">
        <v>0</v>
      </c>
      <c r="Y55" s="33">
        <v>0</v>
      </c>
      <c r="Z55" s="33">
        <v>0</v>
      </c>
      <c r="AA55" s="33">
        <v>0</v>
      </c>
      <c r="AB55" s="33">
        <v>0</v>
      </c>
      <c r="AC55" s="33">
        <v>0</v>
      </c>
      <c r="AD55" s="33">
        <v>0</v>
      </c>
      <c r="AE55" s="33">
        <v>0</v>
      </c>
    </row>
    <row r="56" spans="1:31">
      <c r="A56" s="29" t="s">
        <v>132</v>
      </c>
      <c r="B56" s="29" t="s">
        <v>36</v>
      </c>
      <c r="C56" s="33">
        <v>0</v>
      </c>
      <c r="D56" s="33">
        <v>0</v>
      </c>
      <c r="E56" s="33">
        <v>0</v>
      </c>
      <c r="F56" s="33">
        <v>0</v>
      </c>
      <c r="G56" s="33">
        <v>0</v>
      </c>
      <c r="H56" s="33">
        <v>0</v>
      </c>
      <c r="I56" s="33">
        <v>0</v>
      </c>
      <c r="J56" s="33">
        <v>0</v>
      </c>
      <c r="K56" s="33">
        <v>0</v>
      </c>
      <c r="L56" s="33">
        <v>0</v>
      </c>
      <c r="M56" s="33">
        <v>0</v>
      </c>
      <c r="N56" s="33">
        <v>0</v>
      </c>
      <c r="O56" s="33">
        <v>0</v>
      </c>
      <c r="P56" s="33">
        <v>0</v>
      </c>
      <c r="Q56" s="33">
        <v>0</v>
      </c>
      <c r="R56" s="33">
        <v>0</v>
      </c>
      <c r="S56" s="33">
        <v>0</v>
      </c>
      <c r="T56" s="33">
        <v>0</v>
      </c>
      <c r="U56" s="33">
        <v>0</v>
      </c>
      <c r="V56" s="33">
        <v>0</v>
      </c>
      <c r="W56" s="33">
        <v>0</v>
      </c>
      <c r="X56" s="33">
        <v>0</v>
      </c>
      <c r="Y56" s="33">
        <v>0</v>
      </c>
      <c r="Z56" s="33">
        <v>0</v>
      </c>
      <c r="AA56" s="33">
        <v>0</v>
      </c>
      <c r="AB56" s="33">
        <v>0</v>
      </c>
      <c r="AC56" s="33">
        <v>0</v>
      </c>
      <c r="AD56" s="33">
        <v>0</v>
      </c>
      <c r="AE56" s="33">
        <v>0</v>
      </c>
    </row>
    <row r="57" spans="1:31">
      <c r="A57" s="29" t="s">
        <v>132</v>
      </c>
      <c r="B57" s="29" t="s">
        <v>73</v>
      </c>
      <c r="C57" s="33">
        <v>0</v>
      </c>
      <c r="D57" s="33">
        <v>0</v>
      </c>
      <c r="E57" s="33">
        <v>0</v>
      </c>
      <c r="F57" s="33">
        <v>0</v>
      </c>
      <c r="G57" s="33">
        <v>0</v>
      </c>
      <c r="H57" s="33">
        <v>0</v>
      </c>
      <c r="I57" s="33">
        <v>0</v>
      </c>
      <c r="J57" s="33">
        <v>0</v>
      </c>
      <c r="K57" s="33">
        <v>0</v>
      </c>
      <c r="L57" s="33">
        <v>0</v>
      </c>
      <c r="M57" s="33">
        <v>0</v>
      </c>
      <c r="N57" s="33">
        <v>0</v>
      </c>
      <c r="O57" s="33">
        <v>0</v>
      </c>
      <c r="P57" s="33">
        <v>0</v>
      </c>
      <c r="Q57" s="33">
        <v>0</v>
      </c>
      <c r="R57" s="33">
        <v>0</v>
      </c>
      <c r="S57" s="33">
        <v>0</v>
      </c>
      <c r="T57" s="33">
        <v>0</v>
      </c>
      <c r="U57" s="33">
        <v>0</v>
      </c>
      <c r="V57" s="33">
        <v>0</v>
      </c>
      <c r="W57" s="33">
        <v>0</v>
      </c>
      <c r="X57" s="33">
        <v>0</v>
      </c>
      <c r="Y57" s="33">
        <v>0</v>
      </c>
      <c r="Z57" s="33">
        <v>0</v>
      </c>
      <c r="AA57" s="33">
        <v>0</v>
      </c>
      <c r="AB57" s="33">
        <v>0</v>
      </c>
      <c r="AC57" s="33">
        <v>0</v>
      </c>
      <c r="AD57" s="33">
        <v>0</v>
      </c>
      <c r="AE57" s="33">
        <v>0</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0</v>
      </c>
      <c r="D59" s="35">
        <v>0</v>
      </c>
      <c r="E59" s="35">
        <v>0</v>
      </c>
      <c r="F59" s="35">
        <v>153430.96578657592</v>
      </c>
      <c r="G59" s="35">
        <v>7942.7173653589998</v>
      </c>
      <c r="H59" s="35">
        <v>29092.193482228649</v>
      </c>
      <c r="I59" s="35">
        <v>125556.62096467955</v>
      </c>
      <c r="J59" s="35">
        <v>2.1551843857687523E-2</v>
      </c>
      <c r="K59" s="35">
        <v>1.556826481614442E-4</v>
      </c>
      <c r="L59" s="35">
        <v>0</v>
      </c>
      <c r="M59" s="35">
        <v>6.0473955026672001E-6</v>
      </c>
      <c r="N59" s="35">
        <v>0</v>
      </c>
      <c r="O59" s="35">
        <v>0</v>
      </c>
      <c r="P59" s="35">
        <v>0</v>
      </c>
      <c r="Q59" s="35">
        <v>0</v>
      </c>
      <c r="R59" s="35">
        <v>0</v>
      </c>
      <c r="S59" s="35">
        <v>0</v>
      </c>
      <c r="T59" s="35">
        <v>5.3241938901692795E-4</v>
      </c>
      <c r="U59" s="35">
        <v>0</v>
      </c>
      <c r="V59" s="35">
        <v>0</v>
      </c>
      <c r="W59" s="35">
        <v>0</v>
      </c>
      <c r="X59" s="35">
        <v>0</v>
      </c>
      <c r="Y59" s="35">
        <v>0</v>
      </c>
      <c r="Z59" s="35">
        <v>4.7432295303780002E-6</v>
      </c>
      <c r="AA59" s="35">
        <v>1.47355184310794E-3</v>
      </c>
      <c r="AB59" s="35">
        <v>0</v>
      </c>
      <c r="AC59" s="35">
        <v>9.7114431236453999E-6</v>
      </c>
      <c r="AD59" s="35">
        <v>0</v>
      </c>
      <c r="AE59" s="35">
        <v>0</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0</v>
      </c>
      <c r="D64" s="33">
        <v>0</v>
      </c>
      <c r="E64" s="33">
        <v>0</v>
      </c>
      <c r="F64" s="33">
        <v>0</v>
      </c>
      <c r="G64" s="33">
        <v>0</v>
      </c>
      <c r="H64" s="33">
        <v>0</v>
      </c>
      <c r="I64" s="33">
        <v>0</v>
      </c>
      <c r="J64" s="33">
        <v>0</v>
      </c>
      <c r="K64" s="33">
        <v>0</v>
      </c>
      <c r="L64" s="33">
        <v>0</v>
      </c>
      <c r="M64" s="33">
        <v>0</v>
      </c>
      <c r="N64" s="33">
        <v>0</v>
      </c>
      <c r="O64" s="33">
        <v>0</v>
      </c>
      <c r="P64" s="33">
        <v>0</v>
      </c>
      <c r="Q64" s="33">
        <v>0</v>
      </c>
      <c r="R64" s="33">
        <v>0</v>
      </c>
      <c r="S64" s="33">
        <v>0</v>
      </c>
      <c r="T64" s="33">
        <v>0</v>
      </c>
      <c r="U64" s="33">
        <v>0</v>
      </c>
      <c r="V64" s="33">
        <v>0</v>
      </c>
      <c r="W64" s="33">
        <v>0</v>
      </c>
      <c r="X64" s="33">
        <v>0</v>
      </c>
      <c r="Y64" s="33">
        <v>0</v>
      </c>
      <c r="Z64" s="33">
        <v>0</v>
      </c>
      <c r="AA64" s="33">
        <v>0</v>
      </c>
      <c r="AB64" s="33">
        <v>0</v>
      </c>
      <c r="AC64" s="33">
        <v>0</v>
      </c>
      <c r="AD64" s="33">
        <v>0</v>
      </c>
      <c r="AE64" s="33">
        <v>0</v>
      </c>
    </row>
    <row r="65" spans="1:31">
      <c r="A65" s="29" t="s">
        <v>133</v>
      </c>
      <c r="B65" s="29" t="s">
        <v>32</v>
      </c>
      <c r="C65" s="33">
        <v>0</v>
      </c>
      <c r="D65" s="33">
        <v>0</v>
      </c>
      <c r="E65" s="33">
        <v>0</v>
      </c>
      <c r="F65" s="33">
        <v>0</v>
      </c>
      <c r="G65" s="33">
        <v>0</v>
      </c>
      <c r="H65" s="33">
        <v>0</v>
      </c>
      <c r="I65" s="33">
        <v>0</v>
      </c>
      <c r="J65" s="33">
        <v>0</v>
      </c>
      <c r="K65" s="33">
        <v>0</v>
      </c>
      <c r="L65" s="33">
        <v>0</v>
      </c>
      <c r="M65" s="33">
        <v>0</v>
      </c>
      <c r="N65" s="33">
        <v>0</v>
      </c>
      <c r="O65" s="33">
        <v>0</v>
      </c>
      <c r="P65" s="33">
        <v>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0</v>
      </c>
      <c r="D66" s="33">
        <v>0</v>
      </c>
      <c r="E66" s="33">
        <v>0</v>
      </c>
      <c r="F66" s="33">
        <v>0</v>
      </c>
      <c r="G66" s="33">
        <v>0</v>
      </c>
      <c r="H66" s="33">
        <v>0</v>
      </c>
      <c r="I66" s="33">
        <v>0</v>
      </c>
      <c r="J66" s="33">
        <v>0</v>
      </c>
      <c r="K66" s="33">
        <v>0</v>
      </c>
      <c r="L66" s="33">
        <v>0</v>
      </c>
      <c r="M66" s="33">
        <v>0</v>
      </c>
      <c r="N66" s="33">
        <v>0</v>
      </c>
      <c r="O66" s="33">
        <v>0</v>
      </c>
      <c r="P66" s="33">
        <v>0</v>
      </c>
      <c r="Q66" s="33">
        <v>0</v>
      </c>
      <c r="R66" s="33">
        <v>0</v>
      </c>
      <c r="S66" s="33">
        <v>0</v>
      </c>
      <c r="T66" s="33">
        <v>0</v>
      </c>
      <c r="U66" s="33">
        <v>0</v>
      </c>
      <c r="V66" s="33">
        <v>0</v>
      </c>
      <c r="W66" s="33">
        <v>0</v>
      </c>
      <c r="X66" s="33">
        <v>0</v>
      </c>
      <c r="Y66" s="33">
        <v>0</v>
      </c>
      <c r="Z66" s="33">
        <v>0</v>
      </c>
      <c r="AA66" s="33">
        <v>0</v>
      </c>
      <c r="AB66" s="33">
        <v>0</v>
      </c>
      <c r="AC66" s="33">
        <v>0</v>
      </c>
      <c r="AD66" s="33">
        <v>0</v>
      </c>
      <c r="AE66" s="33">
        <v>0</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0</v>
      </c>
      <c r="D68" s="33">
        <v>0</v>
      </c>
      <c r="E68" s="33">
        <v>0</v>
      </c>
      <c r="F68" s="33">
        <v>0</v>
      </c>
      <c r="G68" s="33">
        <v>0</v>
      </c>
      <c r="H68" s="33">
        <v>0</v>
      </c>
      <c r="I68" s="33">
        <v>0</v>
      </c>
      <c r="J68" s="33">
        <v>0</v>
      </c>
      <c r="K68" s="33">
        <v>0</v>
      </c>
      <c r="L68" s="33">
        <v>0</v>
      </c>
      <c r="M68" s="33">
        <v>0</v>
      </c>
      <c r="N68" s="33">
        <v>0</v>
      </c>
      <c r="O68" s="33">
        <v>0</v>
      </c>
      <c r="P68" s="33">
        <v>0</v>
      </c>
      <c r="Q68" s="33">
        <v>0</v>
      </c>
      <c r="R68" s="33">
        <v>0</v>
      </c>
      <c r="S68" s="33">
        <v>0</v>
      </c>
      <c r="T68" s="33">
        <v>0</v>
      </c>
      <c r="U68" s="33">
        <v>0</v>
      </c>
      <c r="V68" s="33">
        <v>0</v>
      </c>
      <c r="W68" s="33">
        <v>0</v>
      </c>
      <c r="X68" s="33">
        <v>0</v>
      </c>
      <c r="Y68" s="33">
        <v>0</v>
      </c>
      <c r="Z68" s="33">
        <v>0</v>
      </c>
      <c r="AA68" s="33">
        <v>0</v>
      </c>
      <c r="AB68" s="33">
        <v>0</v>
      </c>
      <c r="AC68" s="33">
        <v>0</v>
      </c>
      <c r="AD68" s="33">
        <v>0</v>
      </c>
      <c r="AE68" s="33">
        <v>0</v>
      </c>
    </row>
    <row r="69" spans="1:31">
      <c r="A69" s="29" t="s">
        <v>133</v>
      </c>
      <c r="B69" s="29" t="s">
        <v>68</v>
      </c>
      <c r="C69" s="33">
        <v>0</v>
      </c>
      <c r="D69" s="33">
        <v>0</v>
      </c>
      <c r="E69" s="33">
        <v>0</v>
      </c>
      <c r="F69" s="33">
        <v>0</v>
      </c>
      <c r="G69" s="33">
        <v>0</v>
      </c>
      <c r="H69" s="33">
        <v>0</v>
      </c>
      <c r="I69" s="33">
        <v>0</v>
      </c>
      <c r="J69" s="33">
        <v>0</v>
      </c>
      <c r="K69" s="33">
        <v>0</v>
      </c>
      <c r="L69" s="33">
        <v>0</v>
      </c>
      <c r="M69" s="33">
        <v>0</v>
      </c>
      <c r="N69" s="33">
        <v>0</v>
      </c>
      <c r="O69" s="33">
        <v>0</v>
      </c>
      <c r="P69" s="33">
        <v>0</v>
      </c>
      <c r="Q69" s="33">
        <v>0</v>
      </c>
      <c r="R69" s="33">
        <v>0</v>
      </c>
      <c r="S69" s="33">
        <v>0</v>
      </c>
      <c r="T69" s="33">
        <v>0</v>
      </c>
      <c r="U69" s="33">
        <v>0</v>
      </c>
      <c r="V69" s="33">
        <v>0</v>
      </c>
      <c r="W69" s="33">
        <v>0</v>
      </c>
      <c r="X69" s="33">
        <v>0</v>
      </c>
      <c r="Y69" s="33">
        <v>0</v>
      </c>
      <c r="Z69" s="33">
        <v>0</v>
      </c>
      <c r="AA69" s="33">
        <v>0</v>
      </c>
      <c r="AB69" s="33">
        <v>0</v>
      </c>
      <c r="AC69" s="33">
        <v>0</v>
      </c>
      <c r="AD69" s="33">
        <v>0</v>
      </c>
      <c r="AE69" s="33">
        <v>0</v>
      </c>
    </row>
    <row r="70" spans="1:31">
      <c r="A70" s="29" t="s">
        <v>133</v>
      </c>
      <c r="B70" s="29" t="s">
        <v>36</v>
      </c>
      <c r="C70" s="33">
        <v>0</v>
      </c>
      <c r="D70" s="33">
        <v>0</v>
      </c>
      <c r="E70" s="33">
        <v>0</v>
      </c>
      <c r="F70" s="33">
        <v>0</v>
      </c>
      <c r="G70" s="33">
        <v>0</v>
      </c>
      <c r="H70" s="33">
        <v>0</v>
      </c>
      <c r="I70" s="33">
        <v>0</v>
      </c>
      <c r="J70" s="33">
        <v>0</v>
      </c>
      <c r="K70" s="33">
        <v>0</v>
      </c>
      <c r="L70" s="33">
        <v>0</v>
      </c>
      <c r="M70" s="33">
        <v>0</v>
      </c>
      <c r="N70" s="33">
        <v>0</v>
      </c>
      <c r="O70" s="33">
        <v>0</v>
      </c>
      <c r="P70" s="33">
        <v>0</v>
      </c>
      <c r="Q70" s="33">
        <v>0</v>
      </c>
      <c r="R70" s="33">
        <v>0</v>
      </c>
      <c r="S70" s="33">
        <v>0</v>
      </c>
      <c r="T70" s="33">
        <v>0</v>
      </c>
      <c r="U70" s="33">
        <v>0</v>
      </c>
      <c r="V70" s="33">
        <v>0</v>
      </c>
      <c r="W70" s="33">
        <v>0</v>
      </c>
      <c r="X70" s="33">
        <v>0</v>
      </c>
      <c r="Y70" s="33">
        <v>0</v>
      </c>
      <c r="Z70" s="33">
        <v>0</v>
      </c>
      <c r="AA70" s="33">
        <v>0</v>
      </c>
      <c r="AB70" s="33">
        <v>0</v>
      </c>
      <c r="AC70" s="33">
        <v>0</v>
      </c>
      <c r="AD70" s="33">
        <v>0</v>
      </c>
      <c r="AE70" s="33">
        <v>0</v>
      </c>
    </row>
    <row r="71" spans="1:31">
      <c r="A71" s="29" t="s">
        <v>133</v>
      </c>
      <c r="B71" s="29" t="s">
        <v>73</v>
      </c>
      <c r="C71" s="33">
        <v>0</v>
      </c>
      <c r="D71" s="33">
        <v>0</v>
      </c>
      <c r="E71" s="33">
        <v>0</v>
      </c>
      <c r="F71" s="33">
        <v>0</v>
      </c>
      <c r="G71" s="33">
        <v>0</v>
      </c>
      <c r="H71" s="33">
        <v>0</v>
      </c>
      <c r="I71" s="33">
        <v>0</v>
      </c>
      <c r="J71" s="33">
        <v>0</v>
      </c>
      <c r="K71" s="33">
        <v>0</v>
      </c>
      <c r="L71" s="33">
        <v>0</v>
      </c>
      <c r="M71" s="33">
        <v>0</v>
      </c>
      <c r="N71" s="33">
        <v>0</v>
      </c>
      <c r="O71" s="33">
        <v>0</v>
      </c>
      <c r="P71" s="33">
        <v>0</v>
      </c>
      <c r="Q71" s="33">
        <v>0</v>
      </c>
      <c r="R71" s="33">
        <v>0</v>
      </c>
      <c r="S71" s="33">
        <v>0</v>
      </c>
      <c r="T71" s="33">
        <v>0</v>
      </c>
      <c r="U71" s="33">
        <v>0</v>
      </c>
      <c r="V71" s="33">
        <v>0</v>
      </c>
      <c r="W71" s="33">
        <v>0</v>
      </c>
      <c r="X71" s="33">
        <v>0</v>
      </c>
      <c r="Y71" s="33">
        <v>0</v>
      </c>
      <c r="Z71" s="33">
        <v>0</v>
      </c>
      <c r="AA71" s="33">
        <v>0</v>
      </c>
      <c r="AB71" s="33">
        <v>0</v>
      </c>
      <c r="AC71" s="33">
        <v>0</v>
      </c>
      <c r="AD71" s="33">
        <v>0</v>
      </c>
      <c r="AE71" s="33">
        <v>0</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0</v>
      </c>
      <c r="D73" s="35">
        <v>0</v>
      </c>
      <c r="E73" s="35">
        <v>0</v>
      </c>
      <c r="F73" s="35">
        <v>0</v>
      </c>
      <c r="G73" s="35">
        <v>0</v>
      </c>
      <c r="H73" s="35">
        <v>0</v>
      </c>
      <c r="I73" s="35">
        <v>0</v>
      </c>
      <c r="J73" s="35">
        <v>0</v>
      </c>
      <c r="K73" s="35">
        <v>0</v>
      </c>
      <c r="L73" s="35">
        <v>0</v>
      </c>
      <c r="M73" s="35">
        <v>0</v>
      </c>
      <c r="N73" s="35">
        <v>0</v>
      </c>
      <c r="O73" s="35">
        <v>0</v>
      </c>
      <c r="P73" s="35">
        <v>0</v>
      </c>
      <c r="Q73" s="35">
        <v>0</v>
      </c>
      <c r="R73" s="35">
        <v>0</v>
      </c>
      <c r="S73" s="35">
        <v>0</v>
      </c>
      <c r="T73" s="35">
        <v>0</v>
      </c>
      <c r="U73" s="35">
        <v>0</v>
      </c>
      <c r="V73" s="35">
        <v>0</v>
      </c>
      <c r="W73" s="35">
        <v>0</v>
      </c>
      <c r="X73" s="35">
        <v>0</v>
      </c>
      <c r="Y73" s="35">
        <v>0</v>
      </c>
      <c r="Z73" s="35">
        <v>0</v>
      </c>
      <c r="AA73" s="35">
        <v>0</v>
      </c>
      <c r="AB73" s="35">
        <v>0</v>
      </c>
      <c r="AC73" s="35">
        <v>0</v>
      </c>
      <c r="AD73" s="35">
        <v>0</v>
      </c>
      <c r="AE73" s="35">
        <v>0</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0</v>
      </c>
      <c r="D78" s="33">
        <v>0</v>
      </c>
      <c r="E78" s="33">
        <v>0</v>
      </c>
      <c r="F78" s="33">
        <v>0</v>
      </c>
      <c r="G78" s="33">
        <v>0</v>
      </c>
      <c r="H78" s="33">
        <v>0</v>
      </c>
      <c r="I78" s="33">
        <v>0</v>
      </c>
      <c r="J78" s="33">
        <v>0</v>
      </c>
      <c r="K78" s="33">
        <v>0</v>
      </c>
      <c r="L78" s="33">
        <v>0</v>
      </c>
      <c r="M78" s="33">
        <v>0</v>
      </c>
      <c r="N78" s="33">
        <v>0</v>
      </c>
      <c r="O78" s="33">
        <v>0</v>
      </c>
      <c r="P78" s="33">
        <v>0</v>
      </c>
      <c r="Q78" s="33">
        <v>0</v>
      </c>
      <c r="R78" s="33">
        <v>0</v>
      </c>
      <c r="S78" s="33">
        <v>0</v>
      </c>
      <c r="T78" s="33">
        <v>0</v>
      </c>
      <c r="U78" s="33">
        <v>0</v>
      </c>
      <c r="V78" s="33">
        <v>0</v>
      </c>
      <c r="W78" s="33">
        <v>0</v>
      </c>
      <c r="X78" s="33">
        <v>0</v>
      </c>
      <c r="Y78" s="33">
        <v>0</v>
      </c>
      <c r="Z78" s="33">
        <v>0</v>
      </c>
      <c r="AA78" s="33">
        <v>0</v>
      </c>
      <c r="AB78" s="33">
        <v>0</v>
      </c>
      <c r="AC78" s="33">
        <v>0</v>
      </c>
      <c r="AD78" s="33">
        <v>0</v>
      </c>
      <c r="AE78" s="33">
        <v>0</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0</v>
      </c>
      <c r="D80" s="33">
        <v>0</v>
      </c>
      <c r="E80" s="33">
        <v>0</v>
      </c>
      <c r="F80" s="33">
        <v>0</v>
      </c>
      <c r="G80" s="33">
        <v>0</v>
      </c>
      <c r="H80" s="33">
        <v>0</v>
      </c>
      <c r="I80" s="33">
        <v>0</v>
      </c>
      <c r="J80" s="33">
        <v>0</v>
      </c>
      <c r="K80" s="33">
        <v>0</v>
      </c>
      <c r="L80" s="33">
        <v>0</v>
      </c>
      <c r="M80" s="33">
        <v>0</v>
      </c>
      <c r="N80" s="33">
        <v>0</v>
      </c>
      <c r="O80" s="33">
        <v>0</v>
      </c>
      <c r="P80" s="33">
        <v>0</v>
      </c>
      <c r="Q80" s="33">
        <v>0</v>
      </c>
      <c r="R80" s="33">
        <v>0</v>
      </c>
      <c r="S80" s="33">
        <v>0</v>
      </c>
      <c r="T80" s="33">
        <v>0</v>
      </c>
      <c r="U80" s="33">
        <v>0</v>
      </c>
      <c r="V80" s="33">
        <v>0</v>
      </c>
      <c r="W80" s="33">
        <v>0</v>
      </c>
      <c r="X80" s="33">
        <v>0</v>
      </c>
      <c r="Y80" s="33">
        <v>0</v>
      </c>
      <c r="Z80" s="33">
        <v>0</v>
      </c>
      <c r="AA80" s="33">
        <v>0</v>
      </c>
      <c r="AB80" s="33">
        <v>0</v>
      </c>
      <c r="AC80" s="33">
        <v>0</v>
      </c>
      <c r="AD80" s="33">
        <v>0</v>
      </c>
      <c r="AE80" s="33">
        <v>0</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0</v>
      </c>
      <c r="D82" s="33">
        <v>0</v>
      </c>
      <c r="E82" s="33">
        <v>0</v>
      </c>
      <c r="F82" s="33">
        <v>0</v>
      </c>
      <c r="G82" s="33">
        <v>0</v>
      </c>
      <c r="H82" s="33">
        <v>0</v>
      </c>
      <c r="I82" s="33">
        <v>0</v>
      </c>
      <c r="J82" s="33">
        <v>0</v>
      </c>
      <c r="K82" s="33">
        <v>0</v>
      </c>
      <c r="L82" s="33">
        <v>0</v>
      </c>
      <c r="M82" s="33">
        <v>0</v>
      </c>
      <c r="N82" s="33">
        <v>0</v>
      </c>
      <c r="O82" s="33">
        <v>0</v>
      </c>
      <c r="P82" s="33">
        <v>0</v>
      </c>
      <c r="Q82" s="33">
        <v>0</v>
      </c>
      <c r="R82" s="33">
        <v>0</v>
      </c>
      <c r="S82" s="33">
        <v>0</v>
      </c>
      <c r="T82" s="33">
        <v>0</v>
      </c>
      <c r="U82" s="33">
        <v>0</v>
      </c>
      <c r="V82" s="33">
        <v>0</v>
      </c>
      <c r="W82" s="33">
        <v>0</v>
      </c>
      <c r="X82" s="33">
        <v>0</v>
      </c>
      <c r="Y82" s="33">
        <v>0</v>
      </c>
      <c r="Z82" s="33">
        <v>0</v>
      </c>
      <c r="AA82" s="33">
        <v>0</v>
      </c>
      <c r="AB82" s="33">
        <v>0</v>
      </c>
      <c r="AC82" s="33">
        <v>0</v>
      </c>
      <c r="AD82" s="33">
        <v>0</v>
      </c>
      <c r="AE82" s="33">
        <v>0</v>
      </c>
    </row>
    <row r="83" spans="1:31">
      <c r="A83" s="29" t="s">
        <v>134</v>
      </c>
      <c r="B83" s="29" t="s">
        <v>68</v>
      </c>
      <c r="C83" s="33">
        <v>0</v>
      </c>
      <c r="D83" s="33">
        <v>0</v>
      </c>
      <c r="E83" s="33">
        <v>0</v>
      </c>
      <c r="F83" s="33">
        <v>0</v>
      </c>
      <c r="G83" s="33">
        <v>0</v>
      </c>
      <c r="H83" s="33">
        <v>0</v>
      </c>
      <c r="I83" s="33">
        <v>0</v>
      </c>
      <c r="J83" s="33">
        <v>0</v>
      </c>
      <c r="K83" s="33">
        <v>0</v>
      </c>
      <c r="L83" s="33">
        <v>0</v>
      </c>
      <c r="M83" s="33">
        <v>0</v>
      </c>
      <c r="N83" s="33">
        <v>0</v>
      </c>
      <c r="O83" s="33">
        <v>0</v>
      </c>
      <c r="P83" s="33">
        <v>0</v>
      </c>
      <c r="Q83" s="33">
        <v>0</v>
      </c>
      <c r="R83" s="33">
        <v>0</v>
      </c>
      <c r="S83" s="33">
        <v>0</v>
      </c>
      <c r="T83" s="33">
        <v>0</v>
      </c>
      <c r="U83" s="33">
        <v>0</v>
      </c>
      <c r="V83" s="33">
        <v>0</v>
      </c>
      <c r="W83" s="33">
        <v>0</v>
      </c>
      <c r="X83" s="33">
        <v>0</v>
      </c>
      <c r="Y83" s="33">
        <v>0</v>
      </c>
      <c r="Z83" s="33">
        <v>0</v>
      </c>
      <c r="AA83" s="33">
        <v>0</v>
      </c>
      <c r="AB83" s="33">
        <v>0</v>
      </c>
      <c r="AC83" s="33">
        <v>0</v>
      </c>
      <c r="AD83" s="33">
        <v>0</v>
      </c>
      <c r="AE83" s="33">
        <v>0</v>
      </c>
    </row>
    <row r="84" spans="1:31">
      <c r="A84" s="29" t="s">
        <v>134</v>
      </c>
      <c r="B84" s="29" t="s">
        <v>36</v>
      </c>
      <c r="C84" s="33">
        <v>0</v>
      </c>
      <c r="D84" s="33">
        <v>0</v>
      </c>
      <c r="E84" s="33">
        <v>0</v>
      </c>
      <c r="F84" s="33">
        <v>0</v>
      </c>
      <c r="G84" s="33">
        <v>0</v>
      </c>
      <c r="H84" s="33">
        <v>0</v>
      </c>
      <c r="I84" s="33">
        <v>0</v>
      </c>
      <c r="J84" s="33">
        <v>0</v>
      </c>
      <c r="K84" s="33">
        <v>0</v>
      </c>
      <c r="L84" s="33">
        <v>0</v>
      </c>
      <c r="M84" s="33">
        <v>0</v>
      </c>
      <c r="N84" s="33">
        <v>0</v>
      </c>
      <c r="O84" s="33">
        <v>0</v>
      </c>
      <c r="P84" s="33">
        <v>0</v>
      </c>
      <c r="Q84" s="33">
        <v>0</v>
      </c>
      <c r="R84" s="33">
        <v>0</v>
      </c>
      <c r="S84" s="33">
        <v>0</v>
      </c>
      <c r="T84" s="33">
        <v>0</v>
      </c>
      <c r="U84" s="33">
        <v>0</v>
      </c>
      <c r="V84" s="33">
        <v>0</v>
      </c>
      <c r="W84" s="33">
        <v>0</v>
      </c>
      <c r="X84" s="33">
        <v>0</v>
      </c>
      <c r="Y84" s="33">
        <v>0</v>
      </c>
      <c r="Z84" s="33">
        <v>0</v>
      </c>
      <c r="AA84" s="33">
        <v>0</v>
      </c>
      <c r="AB84" s="33">
        <v>0</v>
      </c>
      <c r="AC84" s="33">
        <v>0</v>
      </c>
      <c r="AD84" s="33">
        <v>0</v>
      </c>
      <c r="AE84" s="33">
        <v>0</v>
      </c>
    </row>
    <row r="85" spans="1:31">
      <c r="A85" s="29" t="s">
        <v>134</v>
      </c>
      <c r="B85" s="29" t="s">
        <v>73</v>
      </c>
      <c r="C85" s="33">
        <v>0</v>
      </c>
      <c r="D85" s="33">
        <v>0</v>
      </c>
      <c r="E85" s="33">
        <v>0</v>
      </c>
      <c r="F85" s="33">
        <v>0</v>
      </c>
      <c r="G85" s="33">
        <v>0</v>
      </c>
      <c r="H85" s="33">
        <v>0</v>
      </c>
      <c r="I85" s="33">
        <v>0</v>
      </c>
      <c r="J85" s="33">
        <v>0</v>
      </c>
      <c r="K85" s="33">
        <v>0</v>
      </c>
      <c r="L85" s="33">
        <v>0</v>
      </c>
      <c r="M85" s="33">
        <v>0</v>
      </c>
      <c r="N85" s="33">
        <v>0</v>
      </c>
      <c r="O85" s="33">
        <v>0</v>
      </c>
      <c r="P85" s="33">
        <v>0</v>
      </c>
      <c r="Q85" s="33">
        <v>0</v>
      </c>
      <c r="R85" s="33">
        <v>0</v>
      </c>
      <c r="S85" s="33">
        <v>0</v>
      </c>
      <c r="T85" s="33">
        <v>0</v>
      </c>
      <c r="U85" s="33">
        <v>0</v>
      </c>
      <c r="V85" s="33">
        <v>0</v>
      </c>
      <c r="W85" s="33">
        <v>0</v>
      </c>
      <c r="X85" s="33">
        <v>0</v>
      </c>
      <c r="Y85" s="33">
        <v>0</v>
      </c>
      <c r="Z85" s="33">
        <v>0</v>
      </c>
      <c r="AA85" s="33">
        <v>0</v>
      </c>
      <c r="AB85" s="33">
        <v>0</v>
      </c>
      <c r="AC85" s="33">
        <v>0</v>
      </c>
      <c r="AD85" s="33">
        <v>0</v>
      </c>
      <c r="AE85" s="33">
        <v>0</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0</v>
      </c>
      <c r="D87" s="35">
        <v>0</v>
      </c>
      <c r="E87" s="35">
        <v>0</v>
      </c>
      <c r="F87" s="35">
        <v>0</v>
      </c>
      <c r="G87" s="35">
        <v>0</v>
      </c>
      <c r="H87" s="35">
        <v>0</v>
      </c>
      <c r="I87" s="35">
        <v>0</v>
      </c>
      <c r="J87" s="35">
        <v>0</v>
      </c>
      <c r="K87" s="35">
        <v>0</v>
      </c>
      <c r="L87" s="35">
        <v>0</v>
      </c>
      <c r="M87" s="35">
        <v>0</v>
      </c>
      <c r="N87" s="35">
        <v>0</v>
      </c>
      <c r="O87" s="35">
        <v>0</v>
      </c>
      <c r="P87" s="35">
        <v>0</v>
      </c>
      <c r="Q87" s="35">
        <v>0</v>
      </c>
      <c r="R87" s="35">
        <v>0</v>
      </c>
      <c r="S87" s="35">
        <v>0</v>
      </c>
      <c r="T87" s="35">
        <v>0</v>
      </c>
      <c r="U87" s="35">
        <v>0</v>
      </c>
      <c r="V87" s="35">
        <v>0</v>
      </c>
      <c r="W87" s="35">
        <v>0</v>
      </c>
      <c r="X87" s="35">
        <v>0</v>
      </c>
      <c r="Y87" s="35">
        <v>0</v>
      </c>
      <c r="Z87" s="35">
        <v>0</v>
      </c>
      <c r="AA87" s="35">
        <v>0</v>
      </c>
      <c r="AB87" s="35">
        <v>0</v>
      </c>
      <c r="AC87" s="35">
        <v>0</v>
      </c>
      <c r="AD87" s="35">
        <v>0</v>
      </c>
      <c r="AE87" s="35">
        <v>0</v>
      </c>
    </row>
    <row r="89" spans="1:31" collapsed="1"/>
  </sheetData>
  <sheetProtection algorithmName="SHA-512" hashValue="bSXdKjAd06duLcIpP1DegQcNES2hOmJuvH76+jeK0KDxW+1UmIMpfQlwwo1ZK7SM0kwkQ7JoooP6GyHgT22gsg==" saltValue="lCrtZDIEmYeUKzQ34d/XXg=="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57E188"/>
  </sheetPr>
  <dimension ref="A1:AE1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150</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151</v>
      </c>
      <c r="B2" s="18" t="s">
        <v>152</v>
      </c>
    </row>
    <row r="3" spans="1:31">
      <c r="B3" s="18"/>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74</v>
      </c>
      <c r="C6" s="33">
        <v>1.5561128193311772E-3</v>
      </c>
      <c r="D6" s="33">
        <v>4528.7794539843999</v>
      </c>
      <c r="E6" s="33">
        <v>14341.37624163454</v>
      </c>
      <c r="F6" s="33">
        <v>35842.73964836997</v>
      </c>
      <c r="G6" s="33">
        <v>34201.087755489541</v>
      </c>
      <c r="H6" s="33">
        <v>38916.674876260324</v>
      </c>
      <c r="I6" s="33">
        <v>53006.950836783974</v>
      </c>
      <c r="J6" s="33">
        <v>53211.275775375922</v>
      </c>
      <c r="K6" s="33">
        <v>116136.18909248211</v>
      </c>
      <c r="L6" s="33">
        <v>110816.97428076937</v>
      </c>
      <c r="M6" s="33">
        <v>106024.28057449141</v>
      </c>
      <c r="N6" s="33">
        <v>143315.57400756507</v>
      </c>
      <c r="O6" s="33">
        <v>142288.8468038321</v>
      </c>
      <c r="P6" s="33">
        <v>135771.80035789061</v>
      </c>
      <c r="Q6" s="33">
        <v>129899.84226520645</v>
      </c>
      <c r="R6" s="33">
        <v>131720.77562212784</v>
      </c>
      <c r="S6" s="33">
        <v>140008.29105953773</v>
      </c>
      <c r="T6" s="33">
        <v>136555.24642399253</v>
      </c>
      <c r="U6" s="33">
        <v>136018.39984764473</v>
      </c>
      <c r="V6" s="33">
        <v>139856.99088978791</v>
      </c>
      <c r="W6" s="33">
        <v>156133.59406324947</v>
      </c>
      <c r="X6" s="33">
        <v>173409.64276121976</v>
      </c>
      <c r="Y6" s="33">
        <v>170861.85650455134</v>
      </c>
      <c r="Z6" s="33">
        <v>162580.22677027941</v>
      </c>
      <c r="AA6" s="33">
        <v>176983.09336151765</v>
      </c>
      <c r="AB6" s="33">
        <v>202437.21160336383</v>
      </c>
      <c r="AC6" s="33">
        <v>201628.90134416753</v>
      </c>
      <c r="AD6" s="33">
        <v>191856.00095140209</v>
      </c>
      <c r="AE6" s="33">
        <v>183068.70421593744</v>
      </c>
    </row>
    <row r="7" spans="1:31">
      <c r="A7" s="29" t="s">
        <v>131</v>
      </c>
      <c r="B7" s="29" t="s">
        <v>74</v>
      </c>
      <c r="C7" s="33">
        <v>2.7165264650258723E-3</v>
      </c>
      <c r="D7" s="33">
        <v>2.7315668014264056E-3</v>
      </c>
      <c r="E7" s="33">
        <v>2.8640755373325116E-3</v>
      </c>
      <c r="F7" s="33">
        <v>4428.193518211523</v>
      </c>
      <c r="G7" s="33">
        <v>6114.3354447481179</v>
      </c>
      <c r="H7" s="33">
        <v>5834.2895523166626</v>
      </c>
      <c r="I7" s="33">
        <v>7282.337820231528</v>
      </c>
      <c r="J7" s="33">
        <v>46497.114015336701</v>
      </c>
      <c r="K7" s="33">
        <v>44367.475195684456</v>
      </c>
      <c r="L7" s="33">
        <v>42335.377092846371</v>
      </c>
      <c r="M7" s="33">
        <v>49509.91201779736</v>
      </c>
      <c r="N7" s="33">
        <v>50626.360872492514</v>
      </c>
      <c r="O7" s="33">
        <v>59150.803541212415</v>
      </c>
      <c r="P7" s="33">
        <v>56441.60665262027</v>
      </c>
      <c r="Q7" s="33">
        <v>67767.016065192991</v>
      </c>
      <c r="R7" s="33">
        <v>73054.063476786803</v>
      </c>
      <c r="S7" s="33">
        <v>122910.93195222451</v>
      </c>
      <c r="T7" s="33">
        <v>117281.42358273572</v>
      </c>
      <c r="U7" s="33">
        <v>113808.11643061682</v>
      </c>
      <c r="V7" s="33">
        <v>112221.87606297567</v>
      </c>
      <c r="W7" s="33">
        <v>114808.68637343172</v>
      </c>
      <c r="X7" s="33">
        <v>163292.82804731413</v>
      </c>
      <c r="Y7" s="33">
        <v>156230.6202956932</v>
      </c>
      <c r="Z7" s="33">
        <v>164612.71276715008</v>
      </c>
      <c r="AA7" s="33">
        <v>170186.35285076866</v>
      </c>
      <c r="AB7" s="33">
        <v>195299.04805489728</v>
      </c>
      <c r="AC7" s="33">
        <v>186852.61164189142</v>
      </c>
      <c r="AD7" s="33">
        <v>187085.41517443012</v>
      </c>
      <c r="AE7" s="33">
        <v>208855.93019587721</v>
      </c>
    </row>
    <row r="8" spans="1:31">
      <c r="A8" s="29" t="s">
        <v>132</v>
      </c>
      <c r="B8" s="29" t="s">
        <v>74</v>
      </c>
      <c r="C8" s="33">
        <v>6.3073839895096172E-4</v>
      </c>
      <c r="D8" s="33">
        <v>6.227954198127258E-4</v>
      </c>
      <c r="E8" s="33">
        <v>5.9871835469098961E-4</v>
      </c>
      <c r="F8" s="33">
        <v>5.6969863177864957E-4</v>
      </c>
      <c r="G8" s="33">
        <v>5.4457806064318306E-4</v>
      </c>
      <c r="H8" s="33">
        <v>2330.5444761430795</v>
      </c>
      <c r="I8" s="33">
        <v>12518.280109026253</v>
      </c>
      <c r="J8" s="33">
        <v>11911.522335259873</v>
      </c>
      <c r="K8" s="33">
        <v>11365.956422249683</v>
      </c>
      <c r="L8" s="33">
        <v>10845.378261187605</v>
      </c>
      <c r="M8" s="33">
        <v>10376.329390756751</v>
      </c>
      <c r="N8" s="33">
        <v>9873.3914042934884</v>
      </c>
      <c r="O8" s="33">
        <v>12896.871696130753</v>
      </c>
      <c r="P8" s="33">
        <v>12455.435250776916</v>
      </c>
      <c r="Q8" s="33">
        <v>11916.75345523197</v>
      </c>
      <c r="R8" s="33">
        <v>11339.151515476404</v>
      </c>
      <c r="S8" s="33">
        <v>18895.357742244734</v>
      </c>
      <c r="T8" s="33">
        <v>18029.92150340855</v>
      </c>
      <c r="U8" s="33">
        <v>17250.150248603346</v>
      </c>
      <c r="V8" s="33">
        <v>20920.524552906492</v>
      </c>
      <c r="W8" s="33">
        <v>36737.218376050601</v>
      </c>
      <c r="X8" s="33">
        <v>35054.597712046627</v>
      </c>
      <c r="Y8" s="33">
        <v>40250.325632630571</v>
      </c>
      <c r="Z8" s="33">
        <v>38299.402819193136</v>
      </c>
      <c r="AA8" s="33">
        <v>40456.426246922492</v>
      </c>
      <c r="AB8" s="33">
        <v>53865.673054002174</v>
      </c>
      <c r="AC8" s="33">
        <v>51536.050933638275</v>
      </c>
      <c r="AD8" s="33">
        <v>49038.111950521008</v>
      </c>
      <c r="AE8" s="33">
        <v>46792.091537211731</v>
      </c>
    </row>
    <row r="9" spans="1:31">
      <c r="A9" s="29" t="s">
        <v>133</v>
      </c>
      <c r="B9" s="29" t="s">
        <v>74</v>
      </c>
      <c r="C9" s="33">
        <v>3.475890248704623E-3</v>
      </c>
      <c r="D9" s="33">
        <v>3.3909268633210273E-3</v>
      </c>
      <c r="E9" s="33">
        <v>3.5506897728592719E-3</v>
      </c>
      <c r="F9" s="33">
        <v>4.3530950226587954E-3</v>
      </c>
      <c r="G9" s="33">
        <v>4.285579499698205E-3</v>
      </c>
      <c r="H9" s="33">
        <v>4.2246435084579087E-3</v>
      </c>
      <c r="I9" s="33">
        <v>4.5779816769157674E-3</v>
      </c>
      <c r="J9" s="33">
        <v>10087.247244354414</v>
      </c>
      <c r="K9" s="33">
        <v>9625.2359193671036</v>
      </c>
      <c r="L9" s="33">
        <v>9184.3863444046583</v>
      </c>
      <c r="M9" s="33">
        <v>8787.1733472530068</v>
      </c>
      <c r="N9" s="33">
        <v>15404.433334635909</v>
      </c>
      <c r="O9" s="33">
        <v>14698.88684281904</v>
      </c>
      <c r="P9" s="33">
        <v>14025.655561260262</v>
      </c>
      <c r="Q9" s="33">
        <v>13419.16665885048</v>
      </c>
      <c r="R9" s="33">
        <v>12768.743153114772</v>
      </c>
      <c r="S9" s="33">
        <v>12183.91596124378</v>
      </c>
      <c r="T9" s="33">
        <v>14474.936097255875</v>
      </c>
      <c r="U9" s="33">
        <v>19255.877126651587</v>
      </c>
      <c r="V9" s="33">
        <v>18322.549917783115</v>
      </c>
      <c r="W9" s="33">
        <v>22050.515203649167</v>
      </c>
      <c r="X9" s="33">
        <v>21040.571003116765</v>
      </c>
      <c r="Y9" s="33">
        <v>30554.995562261225</v>
      </c>
      <c r="Z9" s="33">
        <v>29074.01137733824</v>
      </c>
      <c r="AA9" s="33">
        <v>28431.981537581429</v>
      </c>
      <c r="AB9" s="33">
        <v>50315.869329191875</v>
      </c>
      <c r="AC9" s="33">
        <v>48139.77173788521</v>
      </c>
      <c r="AD9" s="33">
        <v>45806.449545420095</v>
      </c>
      <c r="AE9" s="33">
        <v>47090.550214106144</v>
      </c>
    </row>
    <row r="10" spans="1:31">
      <c r="A10" s="29" t="s">
        <v>134</v>
      </c>
      <c r="B10" s="29" t="s">
        <v>74</v>
      </c>
      <c r="C10" s="33">
        <v>0</v>
      </c>
      <c r="D10" s="33">
        <v>0</v>
      </c>
      <c r="E10" s="33">
        <v>0</v>
      </c>
      <c r="F10" s="33">
        <v>0</v>
      </c>
      <c r="G10" s="33">
        <v>0</v>
      </c>
      <c r="H10" s="33">
        <v>0</v>
      </c>
      <c r="I10" s="33">
        <v>0</v>
      </c>
      <c r="J10" s="33">
        <v>0</v>
      </c>
      <c r="K10" s="33">
        <v>0</v>
      </c>
      <c r="L10" s="33">
        <v>0</v>
      </c>
      <c r="M10" s="33">
        <v>0</v>
      </c>
      <c r="N10" s="33">
        <v>0</v>
      </c>
      <c r="O10" s="33">
        <v>0</v>
      </c>
      <c r="P10" s="33">
        <v>0</v>
      </c>
      <c r="Q10" s="33">
        <v>0</v>
      </c>
      <c r="R10" s="33">
        <v>0</v>
      </c>
      <c r="S10" s="33">
        <v>0</v>
      </c>
      <c r="T10" s="33">
        <v>0</v>
      </c>
      <c r="U10" s="33">
        <v>0</v>
      </c>
      <c r="V10" s="33">
        <v>0</v>
      </c>
      <c r="W10" s="33">
        <v>0</v>
      </c>
      <c r="X10" s="33">
        <v>0</v>
      </c>
      <c r="Y10" s="33">
        <v>0</v>
      </c>
      <c r="Z10" s="33">
        <v>0</v>
      </c>
      <c r="AA10" s="33">
        <v>4.2778787892287397E-7</v>
      </c>
      <c r="AB10" s="33">
        <v>3.4227076896000416E-6</v>
      </c>
      <c r="AC10" s="33">
        <v>3.2746799180499173E-6</v>
      </c>
      <c r="AD10" s="33">
        <v>9.5201507210297853E-6</v>
      </c>
      <c r="AE10" s="33">
        <v>9.6834819658171575E-6</v>
      </c>
    </row>
    <row r="11" spans="1:31">
      <c r="A11" s="23" t="s">
        <v>40</v>
      </c>
      <c r="B11" s="23" t="s">
        <v>153</v>
      </c>
      <c r="C11" s="35">
        <v>8.3792679320126347E-3</v>
      </c>
      <c r="D11" s="35">
        <v>4528.7861992734843</v>
      </c>
      <c r="E11" s="35">
        <v>14341.383255118204</v>
      </c>
      <c r="F11" s="35">
        <v>40270.938089375151</v>
      </c>
      <c r="G11" s="35">
        <v>40315.428030395218</v>
      </c>
      <c r="H11" s="35">
        <v>47081.513129363579</v>
      </c>
      <c r="I11" s="35">
        <v>72807.573344023433</v>
      </c>
      <c r="J11" s="35">
        <v>121707.1593703269</v>
      </c>
      <c r="K11" s="35">
        <v>181494.85662978335</v>
      </c>
      <c r="L11" s="35">
        <v>173182.115979208</v>
      </c>
      <c r="M11" s="35">
        <v>174697.69533029853</v>
      </c>
      <c r="N11" s="35">
        <v>219219.75961898698</v>
      </c>
      <c r="O11" s="35">
        <v>229035.4088839943</v>
      </c>
      <c r="P11" s="35">
        <v>218694.49782254806</v>
      </c>
      <c r="Q11" s="35">
        <v>223002.77844448187</v>
      </c>
      <c r="R11" s="35">
        <v>228882.73376750582</v>
      </c>
      <c r="S11" s="35">
        <v>293998.49671525077</v>
      </c>
      <c r="T11" s="35">
        <v>286341.52760739269</v>
      </c>
      <c r="U11" s="35">
        <v>286332.54365351651</v>
      </c>
      <c r="V11" s="35">
        <v>291321.94142345322</v>
      </c>
      <c r="W11" s="35">
        <v>329730.01401638094</v>
      </c>
      <c r="X11" s="35">
        <v>392797.63952369732</v>
      </c>
      <c r="Y11" s="35">
        <v>397897.79799513629</v>
      </c>
      <c r="Z11" s="35">
        <v>394566.35373396089</v>
      </c>
      <c r="AA11" s="35">
        <v>416057.85399721802</v>
      </c>
      <c r="AB11" s="35">
        <v>501917.80204487784</v>
      </c>
      <c r="AC11" s="35">
        <v>488157.33566085715</v>
      </c>
      <c r="AD11" s="35">
        <v>473785.97763129353</v>
      </c>
      <c r="AE11" s="35">
        <v>485807.276172816</v>
      </c>
    </row>
  </sheetData>
  <sheetProtection algorithmName="SHA-512" hashValue="Q5adkxyhUqUxKkWUZa3uYslg7few5b7oNiaVJQDuf2fIQWJW5VLMw1NhyQnf5Wpnfc9y8a+/mqHH61yKvaVw8A==" saltValue="67xoE0QXgbZTKaD5IK6inA==" spinCount="100000" sheet="1" objects="1" scenarios="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57E188"/>
  </sheetPr>
  <dimension ref="A1:AE1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154</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67</v>
      </c>
      <c r="B2" s="18" t="s">
        <v>142</v>
      </c>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67</v>
      </c>
      <c r="C6" s="33">
        <v>2.8335657399999993E-3</v>
      </c>
      <c r="D6" s="33">
        <v>2.8267623199999996E-3</v>
      </c>
      <c r="E6" s="33">
        <v>2.8440573499999987E-3</v>
      </c>
      <c r="F6" s="33">
        <v>1633.25678251882</v>
      </c>
      <c r="G6" s="33">
        <v>2.9132856400000003E-3</v>
      </c>
      <c r="H6" s="33">
        <v>2.8995748599999985E-3</v>
      </c>
      <c r="I6" s="33">
        <v>42.421183705419907</v>
      </c>
      <c r="J6" s="33">
        <v>2.9373215199999998E-3</v>
      </c>
      <c r="K6" s="33">
        <v>2.9152076100000001E-3</v>
      </c>
      <c r="L6" s="33">
        <v>2.9250776899999997E-3</v>
      </c>
      <c r="M6" s="33">
        <v>2.9480857400000001E-3</v>
      </c>
      <c r="N6" s="33">
        <v>41813.862046613278</v>
      </c>
      <c r="O6" s="33">
        <v>156.82390742873</v>
      </c>
      <c r="P6" s="33">
        <v>390.60159277263006</v>
      </c>
      <c r="Q6" s="33">
        <v>15934.18614765824</v>
      </c>
      <c r="R6" s="33">
        <v>464.15372470154</v>
      </c>
      <c r="S6" s="33">
        <v>22223.776926703402</v>
      </c>
      <c r="T6" s="33">
        <v>3.1077276900000005E-3</v>
      </c>
      <c r="U6" s="33">
        <v>3349.28803866006</v>
      </c>
      <c r="V6" s="33">
        <v>890.69605116831008</v>
      </c>
      <c r="W6" s="33">
        <v>3502.3776542604401</v>
      </c>
      <c r="X6" s="33">
        <v>3.2075986199999996E-3</v>
      </c>
      <c r="Y6" s="33">
        <v>4361.66779862968</v>
      </c>
      <c r="Z6" s="33">
        <v>13597.205195297971</v>
      </c>
      <c r="AA6" s="33">
        <v>339.35270081976</v>
      </c>
      <c r="AB6" s="33">
        <v>138.70355769643996</v>
      </c>
      <c r="AC6" s="33">
        <v>103.15105132696999</v>
      </c>
      <c r="AD6" s="33">
        <v>1099.1248048239499</v>
      </c>
      <c r="AE6" s="33">
        <v>3244.8642530356096</v>
      </c>
    </row>
    <row r="7" spans="1:31">
      <c r="A7" s="29" t="s">
        <v>131</v>
      </c>
      <c r="B7" s="29" t="s">
        <v>67</v>
      </c>
      <c r="C7" s="33">
        <v>2.8068737000000003E-3</v>
      </c>
      <c r="D7" s="33">
        <v>2.7971879299999989E-3</v>
      </c>
      <c r="E7" s="33">
        <v>2.8070789199999995E-3</v>
      </c>
      <c r="F7" s="33">
        <v>1427.9488420561299</v>
      </c>
      <c r="G7" s="33">
        <v>278.00226206468</v>
      </c>
      <c r="H7" s="33">
        <v>394.31995417135988</v>
      </c>
      <c r="I7" s="33">
        <v>131.24968814092</v>
      </c>
      <c r="J7" s="33">
        <v>26108.164876461378</v>
      </c>
      <c r="K7" s="33">
        <v>3155.5112826845702</v>
      </c>
      <c r="L7" s="33">
        <v>66.608952537400015</v>
      </c>
      <c r="M7" s="33">
        <v>2473.8646246459998</v>
      </c>
      <c r="N7" s="33">
        <v>4113.3912932461399</v>
      </c>
      <c r="O7" s="33">
        <v>33319.183786901682</v>
      </c>
      <c r="P7" s="33">
        <v>14048.81255622925</v>
      </c>
      <c r="Q7" s="33">
        <v>2555.29922521763</v>
      </c>
      <c r="R7" s="33">
        <v>1212.1617089609399</v>
      </c>
      <c r="S7" s="33">
        <v>50695.956740000001</v>
      </c>
      <c r="T7" s="33">
        <v>381.14363022504</v>
      </c>
      <c r="U7" s="33">
        <v>9271.2721533770709</v>
      </c>
      <c r="V7" s="33">
        <v>4797.6307328696703</v>
      </c>
      <c r="W7" s="33">
        <v>6439.0156120613801</v>
      </c>
      <c r="X7" s="33">
        <v>15538.71999526248</v>
      </c>
      <c r="Y7" s="33">
        <v>17628.636395747093</v>
      </c>
      <c r="Z7" s="33">
        <v>7277.3733930239187</v>
      </c>
      <c r="AA7" s="33">
        <v>6233.5326412936001</v>
      </c>
      <c r="AB7" s="33">
        <v>42547.322747471924</v>
      </c>
      <c r="AC7" s="33">
        <v>165.64869888710001</v>
      </c>
      <c r="AD7" s="33">
        <v>60546.820795597072</v>
      </c>
      <c r="AE7" s="33">
        <v>44956.563946836053</v>
      </c>
    </row>
    <row r="8" spans="1:31">
      <c r="A8" s="29" t="s">
        <v>132</v>
      </c>
      <c r="B8" s="29" t="s">
        <v>67</v>
      </c>
      <c r="C8" s="33">
        <v>2.8155926499999991E-3</v>
      </c>
      <c r="D8" s="33">
        <v>2.7939736800000003E-3</v>
      </c>
      <c r="E8" s="33">
        <v>2.8161028399999997E-3</v>
      </c>
      <c r="F8" s="33">
        <v>2.9248764400000003E-3</v>
      </c>
      <c r="G8" s="33">
        <v>2.9505417299999998E-3</v>
      </c>
      <c r="H8" s="33">
        <v>2.9430696599999995E-3</v>
      </c>
      <c r="I8" s="33">
        <v>0.91992677847999993</v>
      </c>
      <c r="J8" s="33">
        <v>2.9265641899999992E-3</v>
      </c>
      <c r="K8" s="33">
        <v>2.9044518600000002E-3</v>
      </c>
      <c r="L8" s="33">
        <v>2.9387703299999994E-3</v>
      </c>
      <c r="M8" s="33">
        <v>2.9647234999999991E-3</v>
      </c>
      <c r="N8" s="33">
        <v>9282.8620569579198</v>
      </c>
      <c r="O8" s="33">
        <v>3.0153454599999999E-3</v>
      </c>
      <c r="P8" s="33">
        <v>81.537570204699989</v>
      </c>
      <c r="Q8" s="33">
        <v>4381.4209823576402</v>
      </c>
      <c r="R8" s="33">
        <v>90.353372751470005</v>
      </c>
      <c r="S8" s="33">
        <v>4293.7291357092008</v>
      </c>
      <c r="T8" s="33">
        <v>3.0740699999999991E-3</v>
      </c>
      <c r="U8" s="33">
        <v>3360.9706833352202</v>
      </c>
      <c r="V8" s="33">
        <v>281.49084046014002</v>
      </c>
      <c r="W8" s="33">
        <v>1536.8856829293102</v>
      </c>
      <c r="X8" s="33">
        <v>3.2149729700000004E-3</v>
      </c>
      <c r="Y8" s="33">
        <v>2720.1782706550403</v>
      </c>
      <c r="Z8" s="33">
        <v>17917.64678703099</v>
      </c>
      <c r="AA8" s="33">
        <v>101.38368110787</v>
      </c>
      <c r="AB8" s="33">
        <v>3.3701114799999997E-3</v>
      </c>
      <c r="AC8" s="33">
        <v>7.5198095011099992</v>
      </c>
      <c r="AD8" s="33">
        <v>32.62000151054</v>
      </c>
      <c r="AE8" s="33">
        <v>1909.3611254349503</v>
      </c>
    </row>
    <row r="9" spans="1:31">
      <c r="A9" s="29" t="s">
        <v>133</v>
      </c>
      <c r="B9" s="29" t="s">
        <v>67</v>
      </c>
      <c r="C9" s="33">
        <v>2.84323541E-3</v>
      </c>
      <c r="D9" s="33">
        <v>2.8104161199999991E-3</v>
      </c>
      <c r="E9" s="33">
        <v>2.8639921700000003E-3</v>
      </c>
      <c r="F9" s="33">
        <v>2.8903271999999999E-3</v>
      </c>
      <c r="G9" s="33">
        <v>2.9171612099999984E-3</v>
      </c>
      <c r="H9" s="33">
        <v>2.882527029999997E-3</v>
      </c>
      <c r="I9" s="33">
        <v>16.059295000229998</v>
      </c>
      <c r="J9" s="33">
        <v>2.8659024200000001E-3</v>
      </c>
      <c r="K9" s="33">
        <v>2.8370213400000003E-3</v>
      </c>
      <c r="L9" s="33">
        <v>2.8598225299999989E-3</v>
      </c>
      <c r="M9" s="33">
        <v>2.8918140500000002E-3</v>
      </c>
      <c r="N9" s="33">
        <v>4765.4228117501898</v>
      </c>
      <c r="O9" s="33">
        <v>2.9133411900000004E-3</v>
      </c>
      <c r="P9" s="33">
        <v>97.969699390390005</v>
      </c>
      <c r="Q9" s="33">
        <v>7318.3451896165398</v>
      </c>
      <c r="R9" s="33">
        <v>362.82517577451</v>
      </c>
      <c r="S9" s="33">
        <v>4738.5696910747502</v>
      </c>
      <c r="T9" s="33">
        <v>3.013867889999999E-3</v>
      </c>
      <c r="U9" s="33">
        <v>3570.0778590337995</v>
      </c>
      <c r="V9" s="33">
        <v>466.72285303877004</v>
      </c>
      <c r="W9" s="33">
        <v>1458.6807616669801</v>
      </c>
      <c r="X9" s="33">
        <v>3.1456701399999987E-3</v>
      </c>
      <c r="Y9" s="33">
        <v>3052.1672053747902</v>
      </c>
      <c r="Z9" s="33">
        <v>10347.8662874002</v>
      </c>
      <c r="AA9" s="33">
        <v>429.19355790110001</v>
      </c>
      <c r="AB9" s="33">
        <v>56.4707147206</v>
      </c>
      <c r="AC9" s="33">
        <v>55.52198876512</v>
      </c>
      <c r="AD9" s="33">
        <v>530.23820544453019</v>
      </c>
      <c r="AE9" s="33">
        <v>1840.92792488487</v>
      </c>
    </row>
    <row r="10" spans="1:31">
      <c r="A10" s="29" t="s">
        <v>134</v>
      </c>
      <c r="B10" s="29" t="s">
        <v>67</v>
      </c>
      <c r="C10" s="33">
        <v>2.2950183299999998E-3</v>
      </c>
      <c r="D10" s="33">
        <v>2.2780849500000002E-3</v>
      </c>
      <c r="E10" s="33">
        <v>2.2969362599999988E-3</v>
      </c>
      <c r="F10" s="33">
        <v>2.2909669699999998E-3</v>
      </c>
      <c r="G10" s="33">
        <v>2.2845035800000001E-3</v>
      </c>
      <c r="H10" s="33">
        <v>2.2898497600000001E-3</v>
      </c>
      <c r="I10" s="33">
        <v>2.300567659999999E-3</v>
      </c>
      <c r="J10" s="33">
        <v>2.2963918699999979E-3</v>
      </c>
      <c r="K10" s="33">
        <v>2.3069673399999991E-3</v>
      </c>
      <c r="L10" s="33">
        <v>2.3058999199999991E-3</v>
      </c>
      <c r="M10" s="33">
        <v>2.3014252599999978E-3</v>
      </c>
      <c r="N10" s="33">
        <v>205.88499872718</v>
      </c>
      <c r="O10" s="33">
        <v>2.3119603199999996E-3</v>
      </c>
      <c r="P10" s="33">
        <v>2.2683824000000003E-3</v>
      </c>
      <c r="Q10" s="33">
        <v>2.2837689599999999E-3</v>
      </c>
      <c r="R10" s="33">
        <v>2.28165849E-3</v>
      </c>
      <c r="S10" s="33">
        <v>2.8450663365</v>
      </c>
      <c r="T10" s="33">
        <v>2.2901487199999998E-3</v>
      </c>
      <c r="U10" s="33">
        <v>139.93507860315</v>
      </c>
      <c r="V10" s="33">
        <v>2.269158569999998E-3</v>
      </c>
      <c r="W10" s="33">
        <v>59.886579639000004</v>
      </c>
      <c r="X10" s="33">
        <v>2.2982374299999999E-3</v>
      </c>
      <c r="Y10" s="33">
        <v>2.27255486E-3</v>
      </c>
      <c r="Z10" s="33">
        <v>2.27746722E-3</v>
      </c>
      <c r="AA10" s="33">
        <v>2.2814738299999989E-3</v>
      </c>
      <c r="AB10" s="33">
        <v>2.27959329E-3</v>
      </c>
      <c r="AC10" s="33">
        <v>2.2974542900000001E-3</v>
      </c>
      <c r="AD10" s="33">
        <v>2.3127124599999997E-3</v>
      </c>
      <c r="AE10" s="33">
        <v>2.2320240599999989E-3</v>
      </c>
    </row>
    <row r="11" spans="1:31">
      <c r="A11" s="23" t="s">
        <v>40</v>
      </c>
      <c r="B11" s="23" t="s">
        <v>153</v>
      </c>
      <c r="C11" s="35">
        <v>1.359428583E-2</v>
      </c>
      <c r="D11" s="35">
        <v>1.3506424999999999E-2</v>
      </c>
      <c r="E11" s="35">
        <v>1.3628167539999998E-2</v>
      </c>
      <c r="F11" s="35">
        <v>3061.21373074556</v>
      </c>
      <c r="G11" s="35">
        <v>278.01332755683995</v>
      </c>
      <c r="H11" s="35">
        <v>394.3309691926699</v>
      </c>
      <c r="I11" s="35">
        <v>190.65239419270992</v>
      </c>
      <c r="J11" s="35">
        <v>26108.175902641378</v>
      </c>
      <c r="K11" s="35">
        <v>3155.52224633272</v>
      </c>
      <c r="L11" s="35">
        <v>66.619982107870015</v>
      </c>
      <c r="M11" s="35">
        <v>2473.8757306945504</v>
      </c>
      <c r="N11" s="35">
        <v>60181.423207294712</v>
      </c>
      <c r="O11" s="35">
        <v>33476.015934977375</v>
      </c>
      <c r="P11" s="35">
        <v>14618.923686979371</v>
      </c>
      <c r="Q11" s="35">
        <v>30189.253828619007</v>
      </c>
      <c r="R11" s="35">
        <v>2129.4962638469501</v>
      </c>
      <c r="S11" s="35">
        <v>81954.877559823843</v>
      </c>
      <c r="T11" s="35">
        <v>381.15511603934004</v>
      </c>
      <c r="U11" s="35">
        <v>19691.543813009303</v>
      </c>
      <c r="V11" s="35">
        <v>6436.5427466954607</v>
      </c>
      <c r="W11" s="35">
        <v>12996.84629055711</v>
      </c>
      <c r="X11" s="35">
        <v>15538.73186174164</v>
      </c>
      <c r="Y11" s="35">
        <v>27762.651942961464</v>
      </c>
      <c r="Z11" s="35">
        <v>49140.0939402203</v>
      </c>
      <c r="AA11" s="35">
        <v>7103.4648625961599</v>
      </c>
      <c r="AB11" s="35">
        <v>42742.502669593734</v>
      </c>
      <c r="AC11" s="35">
        <v>331.84384593458998</v>
      </c>
      <c r="AD11" s="35">
        <v>62208.806120088557</v>
      </c>
      <c r="AE11" s="35">
        <v>51951.719482215543</v>
      </c>
    </row>
  </sheetData>
  <sheetProtection algorithmName="SHA-512" hashValue="HJ1kSzeZco8E9sy502SvpsuwLVoVQdd0oqncClJqkhUPb0RDfWYkV1Zou6qdBXvuAoj1+Z9YebJdWyn48wkIEQ==" saltValue="5CJ9KHazHdes4PQG0VCx9w==" spinCount="100000"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57E188"/>
  </sheetPr>
  <dimension ref="A1:AE11"/>
  <sheetViews>
    <sheetView zoomScale="85" zoomScaleNormal="85" workbookViewId="0"/>
  </sheetViews>
  <sheetFormatPr defaultColWidth="9.140625" defaultRowHeight="15"/>
  <cols>
    <col min="1" max="1" width="16" style="28" customWidth="1"/>
    <col min="2" max="2" width="30.5703125" style="28" customWidth="1"/>
    <col min="3" max="31" width="9.42578125" style="28" customWidth="1"/>
    <col min="32" max="16384" width="9.140625" style="28"/>
  </cols>
  <sheetData>
    <row r="1" spans="1:31" ht="23.25" customHeight="1">
      <c r="A1" s="27" t="s">
        <v>155</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75</v>
      </c>
      <c r="B2" s="18" t="s">
        <v>142</v>
      </c>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75</v>
      </c>
      <c r="C6" s="33">
        <v>0</v>
      </c>
      <c r="D6" s="33">
        <v>0</v>
      </c>
      <c r="E6" s="33">
        <v>0</v>
      </c>
      <c r="F6" s="33">
        <v>0</v>
      </c>
      <c r="G6" s="33">
        <v>0</v>
      </c>
      <c r="H6" s="33">
        <v>0</v>
      </c>
      <c r="I6" s="33">
        <v>0</v>
      </c>
      <c r="J6" s="33">
        <v>0</v>
      </c>
      <c r="K6" s="33">
        <v>0</v>
      </c>
      <c r="L6" s="33">
        <v>0</v>
      </c>
      <c r="M6" s="33">
        <v>0</v>
      </c>
      <c r="N6" s="33">
        <v>0</v>
      </c>
      <c r="O6" s="33">
        <v>0</v>
      </c>
      <c r="P6" s="33">
        <v>0</v>
      </c>
      <c r="Q6" s="33">
        <v>0</v>
      </c>
      <c r="R6" s="33">
        <v>0</v>
      </c>
      <c r="S6" s="33">
        <v>0</v>
      </c>
      <c r="T6" s="33">
        <v>0</v>
      </c>
      <c r="U6" s="33">
        <v>0</v>
      </c>
      <c r="V6" s="33">
        <v>0</v>
      </c>
      <c r="W6" s="33">
        <v>0</v>
      </c>
      <c r="X6" s="33">
        <v>0</v>
      </c>
      <c r="Y6" s="33">
        <v>0</v>
      </c>
      <c r="Z6" s="33">
        <v>0</v>
      </c>
      <c r="AA6" s="33">
        <v>0</v>
      </c>
      <c r="AB6" s="33">
        <v>0</v>
      </c>
      <c r="AC6" s="33">
        <v>0</v>
      </c>
      <c r="AD6" s="33">
        <v>0</v>
      </c>
      <c r="AE6" s="33">
        <v>0</v>
      </c>
    </row>
    <row r="7" spans="1:31">
      <c r="A7" s="29" t="s">
        <v>131</v>
      </c>
      <c r="B7" s="29" t="s">
        <v>75</v>
      </c>
      <c r="C7" s="33">
        <v>0</v>
      </c>
      <c r="D7" s="33">
        <v>0</v>
      </c>
      <c r="E7" s="33">
        <v>0</v>
      </c>
      <c r="F7" s="33">
        <v>0</v>
      </c>
      <c r="G7" s="33">
        <v>0</v>
      </c>
      <c r="H7" s="33">
        <v>0</v>
      </c>
      <c r="I7" s="33">
        <v>0</v>
      </c>
      <c r="J7" s="33">
        <v>0</v>
      </c>
      <c r="K7" s="33">
        <v>0</v>
      </c>
      <c r="L7" s="33">
        <v>0</v>
      </c>
      <c r="M7" s="33">
        <v>0</v>
      </c>
      <c r="N7" s="33">
        <v>0</v>
      </c>
      <c r="O7" s="33">
        <v>0</v>
      </c>
      <c r="P7" s="33">
        <v>0</v>
      </c>
      <c r="Q7" s="33">
        <v>0</v>
      </c>
      <c r="R7" s="33">
        <v>0</v>
      </c>
      <c r="S7" s="33">
        <v>0</v>
      </c>
      <c r="T7" s="33">
        <v>0</v>
      </c>
      <c r="U7" s="33">
        <v>0</v>
      </c>
      <c r="V7" s="33">
        <v>0</v>
      </c>
      <c r="W7" s="33">
        <v>0</v>
      </c>
      <c r="X7" s="33">
        <v>0</v>
      </c>
      <c r="Y7" s="33">
        <v>0</v>
      </c>
      <c r="Z7" s="33">
        <v>0</v>
      </c>
      <c r="AA7" s="33">
        <v>0</v>
      </c>
      <c r="AB7" s="33">
        <v>0</v>
      </c>
      <c r="AC7" s="33">
        <v>0</v>
      </c>
      <c r="AD7" s="33">
        <v>0</v>
      </c>
      <c r="AE7" s="33">
        <v>0</v>
      </c>
    </row>
    <row r="8" spans="1:31">
      <c r="A8" s="29" t="s">
        <v>132</v>
      </c>
      <c r="B8" s="29" t="s">
        <v>75</v>
      </c>
      <c r="C8" s="33">
        <v>0</v>
      </c>
      <c r="D8" s="33">
        <v>0</v>
      </c>
      <c r="E8" s="33">
        <v>374.781563190013</v>
      </c>
      <c r="F8" s="33">
        <v>12624.596316856499</v>
      </c>
      <c r="G8" s="33">
        <v>12046.3705265557</v>
      </c>
      <c r="H8" s="33">
        <v>13626.9536433216</v>
      </c>
      <c r="I8" s="33">
        <v>18626.747863435499</v>
      </c>
      <c r="J8" s="33">
        <v>17723.9142397129</v>
      </c>
      <c r="K8" s="33">
        <v>16912.131901389901</v>
      </c>
      <c r="L8" s="33">
        <v>16137.530433832801</v>
      </c>
      <c r="M8" s="33">
        <v>15439.602686248301</v>
      </c>
      <c r="N8" s="33">
        <v>14691.2491602189</v>
      </c>
      <c r="O8" s="33">
        <v>14018.367513711801</v>
      </c>
      <c r="P8" s="33">
        <v>13376.304874170599</v>
      </c>
      <c r="Q8" s="33">
        <v>12797.796634008801</v>
      </c>
      <c r="R8" s="33">
        <v>12177.490760140801</v>
      </c>
      <c r="S8" s="33">
        <v>11619.743087111299</v>
      </c>
      <c r="T8" s="33">
        <v>11087.5411092416</v>
      </c>
      <c r="U8" s="33">
        <v>10608.019002414201</v>
      </c>
      <c r="V8" s="33">
        <v>10093.851080741299</v>
      </c>
      <c r="W8" s="33">
        <v>9631.5372869491712</v>
      </c>
      <c r="X8" s="33">
        <v>9190.3981709109103</v>
      </c>
      <c r="Y8" s="33">
        <v>8792.9250927885696</v>
      </c>
      <c r="Z8" s="33">
        <v>8366.7343007702093</v>
      </c>
      <c r="AA8" s="33">
        <v>7983.5250929763597</v>
      </c>
      <c r="AB8" s="33">
        <v>7617.86745209727</v>
      </c>
      <c r="AC8" s="33">
        <v>7288.4043354178602</v>
      </c>
      <c r="AD8" s="33">
        <v>6935.1372731510191</v>
      </c>
      <c r="AE8" s="33">
        <v>6617.4973954102898</v>
      </c>
    </row>
    <row r="9" spans="1:31">
      <c r="A9" s="29" t="s">
        <v>133</v>
      </c>
      <c r="B9" s="29" t="s">
        <v>75</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134</v>
      </c>
      <c r="B10" s="29" t="s">
        <v>75</v>
      </c>
      <c r="C10" s="33">
        <v>1367.3314369999998</v>
      </c>
      <c r="D10" s="33">
        <v>1615.956453</v>
      </c>
      <c r="E10" s="33">
        <v>1628.9971876</v>
      </c>
      <c r="F10" s="33">
        <v>1097.8498979999999</v>
      </c>
      <c r="G10" s="33">
        <v>934.46565800000008</v>
      </c>
      <c r="H10" s="33">
        <v>1175.8077760000001</v>
      </c>
      <c r="I10" s="33">
        <v>1161.845008</v>
      </c>
      <c r="J10" s="33">
        <v>1094.3209410000002</v>
      </c>
      <c r="K10" s="33">
        <v>1222.5554162999999</v>
      </c>
      <c r="L10" s="33">
        <v>1230.677737</v>
      </c>
      <c r="M10" s="33">
        <v>1354.4062975000002</v>
      </c>
      <c r="N10" s="33">
        <v>1245.8760407</v>
      </c>
      <c r="O10" s="33">
        <v>1084.7504405</v>
      </c>
      <c r="P10" s="33">
        <v>1042.4606146000001</v>
      </c>
      <c r="Q10" s="33">
        <v>1114.1738012399999</v>
      </c>
      <c r="R10" s="33">
        <v>1020.2152218000001</v>
      </c>
      <c r="S10" s="33">
        <v>1065.7356245599999</v>
      </c>
      <c r="T10" s="33">
        <v>922.23336934999998</v>
      </c>
      <c r="U10" s="33">
        <v>977.75298074</v>
      </c>
      <c r="V10" s="33">
        <v>1123.5668189</v>
      </c>
      <c r="W10" s="33">
        <v>1053.0417691859998</v>
      </c>
      <c r="X10" s="33">
        <v>727.3042901</v>
      </c>
      <c r="Y10" s="33">
        <v>836.21599058000004</v>
      </c>
      <c r="Z10" s="33">
        <v>878.22787805899998</v>
      </c>
      <c r="AA10" s="33">
        <v>701.67830813487001</v>
      </c>
      <c r="AB10" s="33">
        <v>587.55577822605994</v>
      </c>
      <c r="AC10" s="33">
        <v>570.87346043960008</v>
      </c>
      <c r="AD10" s="33">
        <v>562.14168822229999</v>
      </c>
      <c r="AE10" s="33">
        <v>533.99439829425</v>
      </c>
    </row>
    <row r="11" spans="1:31">
      <c r="A11" s="23" t="s">
        <v>40</v>
      </c>
      <c r="B11" s="23" t="s">
        <v>153</v>
      </c>
      <c r="C11" s="35">
        <v>1367.3314369999998</v>
      </c>
      <c r="D11" s="35">
        <v>1615.956453</v>
      </c>
      <c r="E11" s="35">
        <v>2003.778750790013</v>
      </c>
      <c r="F11" s="35">
        <v>13722.4462148565</v>
      </c>
      <c r="G11" s="35">
        <v>12980.836184555701</v>
      </c>
      <c r="H11" s="35">
        <v>14802.7614193216</v>
      </c>
      <c r="I11" s="35">
        <v>19788.5928714355</v>
      </c>
      <c r="J11" s="35">
        <v>18818.235180712902</v>
      </c>
      <c r="K11" s="35">
        <v>18134.687317689903</v>
      </c>
      <c r="L11" s="35">
        <v>17368.208170832801</v>
      </c>
      <c r="M11" s="35">
        <v>16794.008983748303</v>
      </c>
      <c r="N11" s="35">
        <v>15937.125200918901</v>
      </c>
      <c r="O11" s="35">
        <v>15103.117954211801</v>
      </c>
      <c r="P11" s="35">
        <v>14418.765488770599</v>
      </c>
      <c r="Q11" s="35">
        <v>13911.970435248801</v>
      </c>
      <c r="R11" s="35">
        <v>13197.705981940802</v>
      </c>
      <c r="S11" s="35">
        <v>12685.4787116713</v>
      </c>
      <c r="T11" s="35">
        <v>12009.7744785916</v>
      </c>
      <c r="U11" s="35">
        <v>11585.771983154202</v>
      </c>
      <c r="V11" s="35">
        <v>11217.417899641299</v>
      </c>
      <c r="W11" s="35">
        <v>10684.579056135171</v>
      </c>
      <c r="X11" s="35">
        <v>9917.7024610109111</v>
      </c>
      <c r="Y11" s="35">
        <v>9629.1410833685695</v>
      </c>
      <c r="Z11" s="35">
        <v>9244.9621788292097</v>
      </c>
      <c r="AA11" s="35">
        <v>8685.2034011112301</v>
      </c>
      <c r="AB11" s="35">
        <v>8205.4232303233293</v>
      </c>
      <c r="AC11" s="35">
        <v>7859.2777958574607</v>
      </c>
      <c r="AD11" s="35">
        <v>7497.2789613733194</v>
      </c>
      <c r="AE11" s="35">
        <v>7151.4917937045393</v>
      </c>
    </row>
  </sheetData>
  <sheetProtection algorithmName="SHA-512" hashValue="P/AlZDDnWEUbV8kgTkh0Ii6pInZwt7CfQwuT3H0qIXpwAP+yzdlYuUc8xg/Mo9LLnshYQE2Hu/ym16gBm5Rl8g==" saltValue="wnCXs56QmUPVfsYpcEDkNg==" spinCount="100000" sheet="1" objects="1" scenarios="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rgb="FF57E188"/>
  </sheetPr>
  <dimension ref="A1:AE1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156</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79</v>
      </c>
      <c r="B2" s="18" t="s">
        <v>142</v>
      </c>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79</v>
      </c>
      <c r="C6" s="33">
        <v>1.0833418864028396E-4</v>
      </c>
      <c r="D6" s="33">
        <v>508.11905261293805</v>
      </c>
      <c r="E6" s="33">
        <v>1609.0708918253433</v>
      </c>
      <c r="F6" s="33">
        <v>4021.4768159094378</v>
      </c>
      <c r="G6" s="33">
        <v>3837.2871910968065</v>
      </c>
      <c r="H6" s="33">
        <v>4366.3657868786531</v>
      </c>
      <c r="I6" s="33">
        <v>5947.2638772090258</v>
      </c>
      <c r="J6" s="33">
        <v>6407.9596864983141</v>
      </c>
      <c r="K6" s="33">
        <v>14339.556879238959</v>
      </c>
      <c r="L6" s="33">
        <v>13682.783277630482</v>
      </c>
      <c r="M6" s="33">
        <v>13091.020259673249</v>
      </c>
      <c r="N6" s="33">
        <v>17376.07558359412</v>
      </c>
      <c r="O6" s="33">
        <v>17402.223318491706</v>
      </c>
      <c r="P6" s="33">
        <v>16605.174917650998</v>
      </c>
      <c r="Q6" s="33">
        <v>15887.022213144372</v>
      </c>
      <c r="R6" s="33">
        <v>15586.154139336581</v>
      </c>
      <c r="S6" s="33">
        <v>17326.920976488454</v>
      </c>
      <c r="T6" s="33">
        <v>18170.259592582101</v>
      </c>
      <c r="U6" s="33">
        <v>18181.426461462986</v>
      </c>
      <c r="V6" s="33">
        <v>18550.856574302124</v>
      </c>
      <c r="W6" s="33">
        <v>19897.27021007162</v>
      </c>
      <c r="X6" s="33">
        <v>22725.962955168867</v>
      </c>
      <c r="Y6" s="33">
        <v>22409.812838839942</v>
      </c>
      <c r="Z6" s="33">
        <v>21323.615040743298</v>
      </c>
      <c r="AA6" s="33">
        <v>21609.851397643524</v>
      </c>
      <c r="AB6" s="33">
        <v>23534.419025268682</v>
      </c>
      <c r="AC6" s="33">
        <v>22975.913297103667</v>
      </c>
      <c r="AD6" s="33">
        <v>21862.276757185722</v>
      </c>
      <c r="AE6" s="33">
        <v>20860.95118834441</v>
      </c>
    </row>
    <row r="7" spans="1:31">
      <c r="A7" s="29" t="s">
        <v>131</v>
      </c>
      <c r="B7" s="29" t="s">
        <v>79</v>
      </c>
      <c r="C7" s="33">
        <v>3383.8624124220469</v>
      </c>
      <c r="D7" s="33">
        <v>3228.8763680135394</v>
      </c>
      <c r="E7" s="33">
        <v>3089.2315752253871</v>
      </c>
      <c r="F7" s="33">
        <v>3359.425233398259</v>
      </c>
      <c r="G7" s="33">
        <v>3299.3260344602518</v>
      </c>
      <c r="H7" s="33">
        <v>3148.2118641835059</v>
      </c>
      <c r="I7" s="33">
        <v>3073.3600776212402</v>
      </c>
      <c r="J7" s="33">
        <v>4350.9501980326568</v>
      </c>
      <c r="K7" s="33">
        <v>4151.6700348959885</v>
      </c>
      <c r="L7" s="33">
        <v>3961.5172077420034</v>
      </c>
      <c r="M7" s="33">
        <v>4245.0091505207538</v>
      </c>
      <c r="N7" s="33">
        <v>4521.178315864976</v>
      </c>
      <c r="O7" s="33">
        <v>5728.6193883281521</v>
      </c>
      <c r="P7" s="33">
        <v>5466.2398810604009</v>
      </c>
      <c r="Q7" s="33">
        <v>5585.6906382513043</v>
      </c>
      <c r="R7" s="33">
        <v>5536.5297325066203</v>
      </c>
      <c r="S7" s="33">
        <v>7412.8834872268781</v>
      </c>
      <c r="T7" s="33">
        <v>7073.3621038759647</v>
      </c>
      <c r="U7" s="33">
        <v>6986.6005707154864</v>
      </c>
      <c r="V7" s="33">
        <v>7186.6042953343785</v>
      </c>
      <c r="W7" s="33">
        <v>7916.4633855977072</v>
      </c>
      <c r="X7" s="33">
        <v>10304.714334455637</v>
      </c>
      <c r="Y7" s="33">
        <v>9859.048501241261</v>
      </c>
      <c r="Z7" s="33">
        <v>9793.603814732438</v>
      </c>
      <c r="AA7" s="33">
        <v>9684.013304366701</v>
      </c>
      <c r="AB7" s="33">
        <v>10215.107692578487</v>
      </c>
      <c r="AC7" s="33">
        <v>9773.3172262498992</v>
      </c>
      <c r="AD7" s="33">
        <v>9768.7738011833335</v>
      </c>
      <c r="AE7" s="33">
        <v>11021.759305532687</v>
      </c>
    </row>
    <row r="8" spans="1:31">
      <c r="A8" s="29" t="s">
        <v>132</v>
      </c>
      <c r="B8" s="29" t="s">
        <v>79</v>
      </c>
      <c r="C8" s="33">
        <v>3.3189809381362149E-4</v>
      </c>
      <c r="D8" s="33">
        <v>3.2610297325044751E-4</v>
      </c>
      <c r="E8" s="33">
        <v>3.4521298835604638E-4</v>
      </c>
      <c r="F8" s="33">
        <v>2624.5513502600602</v>
      </c>
      <c r="G8" s="33">
        <v>2504.3431734807446</v>
      </c>
      <c r="H8" s="33">
        <v>3126.933738604273</v>
      </c>
      <c r="I8" s="33">
        <v>7796.9923851733702</v>
      </c>
      <c r="J8" s="33">
        <v>8376.2831294147236</v>
      </c>
      <c r="K8" s="33">
        <v>7992.636570897811</v>
      </c>
      <c r="L8" s="33">
        <v>8217.5278811269491</v>
      </c>
      <c r="M8" s="33">
        <v>8609.7720620657801</v>
      </c>
      <c r="N8" s="33">
        <v>10235.52916652406</v>
      </c>
      <c r="O8" s="33">
        <v>10866.301287283626</v>
      </c>
      <c r="P8" s="33">
        <v>10415.828133280958</v>
      </c>
      <c r="Q8" s="33">
        <v>9965.3567618373381</v>
      </c>
      <c r="R8" s="33">
        <v>9482.338512485243</v>
      </c>
      <c r="S8" s="33">
        <v>10588.366531013276</v>
      </c>
      <c r="T8" s="33">
        <v>10103.403176167629</v>
      </c>
      <c r="U8" s="33">
        <v>9666.4437912295052</v>
      </c>
      <c r="V8" s="33">
        <v>9728.1958055792875</v>
      </c>
      <c r="W8" s="33">
        <v>11401.466468952794</v>
      </c>
      <c r="X8" s="33">
        <v>10879.261901945974</v>
      </c>
      <c r="Y8" s="33">
        <v>10906.918263102098</v>
      </c>
      <c r="Z8" s="33">
        <v>10378.262772265594</v>
      </c>
      <c r="AA8" s="33">
        <v>10193.223728797595</v>
      </c>
      <c r="AB8" s="33">
        <v>10921.209142522128</v>
      </c>
      <c r="AC8" s="33">
        <v>10448.880683456739</v>
      </c>
      <c r="AD8" s="33">
        <v>9942.4261548178401</v>
      </c>
      <c r="AE8" s="33">
        <v>9487.0478571362146</v>
      </c>
    </row>
    <row r="9" spans="1:31">
      <c r="A9" s="29" t="s">
        <v>133</v>
      </c>
      <c r="B9" s="29" t="s">
        <v>79</v>
      </c>
      <c r="C9" s="33">
        <v>484.34927734903141</v>
      </c>
      <c r="D9" s="33">
        <v>462.16537040189615</v>
      </c>
      <c r="E9" s="33">
        <v>662.98633811940738</v>
      </c>
      <c r="F9" s="33">
        <v>2099.6418481553519</v>
      </c>
      <c r="G9" s="33">
        <v>2003.4752154528469</v>
      </c>
      <c r="H9" s="33">
        <v>1911.7130596451518</v>
      </c>
      <c r="I9" s="33">
        <v>1969.9647229094967</v>
      </c>
      <c r="J9" s="33">
        <v>3085.9368312146794</v>
      </c>
      <c r="K9" s="33">
        <v>2944.5962127238477</v>
      </c>
      <c r="L9" s="33">
        <v>2809.7296875862294</v>
      </c>
      <c r="M9" s="33">
        <v>2839.8045252618863</v>
      </c>
      <c r="N9" s="33">
        <v>3843.4966947488601</v>
      </c>
      <c r="O9" s="33">
        <v>3667.4586876920953</v>
      </c>
      <c r="P9" s="33">
        <v>3499.4835035591223</v>
      </c>
      <c r="Q9" s="33">
        <v>3449.5467269397327</v>
      </c>
      <c r="R9" s="33">
        <v>3282.3480969016327</v>
      </c>
      <c r="S9" s="33">
        <v>4044.8018278311247</v>
      </c>
      <c r="T9" s="33">
        <v>4077.2913854441549</v>
      </c>
      <c r="U9" s="33">
        <v>4314.1961113452335</v>
      </c>
      <c r="V9" s="33">
        <v>4105.0881638824158</v>
      </c>
      <c r="W9" s="33">
        <v>4266.1273732636555</v>
      </c>
      <c r="X9" s="33">
        <v>4070.7326626018125</v>
      </c>
      <c r="Y9" s="33">
        <v>5008.429697744521</v>
      </c>
      <c r="Z9" s="33">
        <v>4765.6729165917386</v>
      </c>
      <c r="AA9" s="33">
        <v>4652.6260450385453</v>
      </c>
      <c r="AB9" s="33">
        <v>5462.7465115345685</v>
      </c>
      <c r="AC9" s="33">
        <v>5226.4896467886183</v>
      </c>
      <c r="AD9" s="33">
        <v>4973.1630553292707</v>
      </c>
      <c r="AE9" s="33">
        <v>5005.1202647983691</v>
      </c>
    </row>
    <row r="10" spans="1:31">
      <c r="A10" s="29" t="s">
        <v>134</v>
      </c>
      <c r="B10" s="29" t="s">
        <v>79</v>
      </c>
      <c r="C10" s="33">
        <v>536.33099749067208</v>
      </c>
      <c r="D10" s="33">
        <v>511.76622330274597</v>
      </c>
      <c r="E10" s="33">
        <v>691.2012601058949</v>
      </c>
      <c r="F10" s="33">
        <v>657.69892296150203</v>
      </c>
      <c r="G10" s="33">
        <v>627.57530791952001</v>
      </c>
      <c r="H10" s="33">
        <v>598.83140444688797</v>
      </c>
      <c r="I10" s="33">
        <v>572.93270987998403</v>
      </c>
      <c r="J10" s="33">
        <v>545.16281392761096</v>
      </c>
      <c r="K10" s="33">
        <v>520.19354595498999</v>
      </c>
      <c r="L10" s="33">
        <v>496.367887551602</v>
      </c>
      <c r="M10" s="33">
        <v>474.90060523398876</v>
      </c>
      <c r="N10" s="33">
        <v>451.88229643016888</v>
      </c>
      <c r="O10" s="33">
        <v>431.18539718536579</v>
      </c>
      <c r="P10" s="33">
        <v>411.4364475321579</v>
      </c>
      <c r="Q10" s="33">
        <v>393.6423424007898</v>
      </c>
      <c r="R10" s="33">
        <v>374.56260045947027</v>
      </c>
      <c r="S10" s="33">
        <v>357.40706149937955</v>
      </c>
      <c r="T10" s="33">
        <v>341.037292630065</v>
      </c>
      <c r="U10" s="33">
        <v>326.28786770840759</v>
      </c>
      <c r="V10" s="33">
        <v>310.47278003113809</v>
      </c>
      <c r="W10" s="33">
        <v>296.25276037706419</v>
      </c>
      <c r="X10" s="33">
        <v>282.68393184337816</v>
      </c>
      <c r="Y10" s="33">
        <v>270.45821003762381</v>
      </c>
      <c r="Z10" s="33">
        <v>257.34917440769391</v>
      </c>
      <c r="AA10" s="33">
        <v>253.67378126561539</v>
      </c>
      <c r="AB10" s="33">
        <v>250.96481760883569</v>
      </c>
      <c r="AC10" s="33">
        <v>240.11092758110547</v>
      </c>
      <c r="AD10" s="33">
        <v>228.47281385672849</v>
      </c>
      <c r="AE10" s="33">
        <v>218.00841032335097</v>
      </c>
    </row>
    <row r="11" spans="1:31">
      <c r="A11" s="23" t="s">
        <v>40</v>
      </c>
      <c r="B11" s="23" t="s">
        <v>153</v>
      </c>
      <c r="C11" s="35">
        <v>4404.5431274940329</v>
      </c>
      <c r="D11" s="35">
        <v>4710.9273404340929</v>
      </c>
      <c r="E11" s="35">
        <v>6052.4904104890211</v>
      </c>
      <c r="F11" s="35">
        <v>12762.794170684612</v>
      </c>
      <c r="G11" s="35">
        <v>12272.00692241017</v>
      </c>
      <c r="H11" s="35">
        <v>13152.055853758471</v>
      </c>
      <c r="I11" s="35">
        <v>19360.513772793114</v>
      </c>
      <c r="J11" s="35">
        <v>22766.292659087987</v>
      </c>
      <c r="K11" s="35">
        <v>29948.653243711597</v>
      </c>
      <c r="L11" s="35">
        <v>29167.925941637266</v>
      </c>
      <c r="M11" s="35">
        <v>29260.506602755657</v>
      </c>
      <c r="N11" s="35">
        <v>36428.162057162175</v>
      </c>
      <c r="O11" s="35">
        <v>38095.788078980942</v>
      </c>
      <c r="P11" s="35">
        <v>36398.162883083634</v>
      </c>
      <c r="Q11" s="35">
        <v>35281.258682573534</v>
      </c>
      <c r="R11" s="35">
        <v>34261.933081689545</v>
      </c>
      <c r="S11" s="35">
        <v>39730.379884059112</v>
      </c>
      <c r="T11" s="35">
        <v>39765.353550699918</v>
      </c>
      <c r="U11" s="35">
        <v>39474.954802461623</v>
      </c>
      <c r="V11" s="35">
        <v>39881.21761912934</v>
      </c>
      <c r="W11" s="35">
        <v>43777.58019826284</v>
      </c>
      <c r="X11" s="35">
        <v>48263.355786015665</v>
      </c>
      <c r="Y11" s="35">
        <v>48454.667510965439</v>
      </c>
      <c r="Z11" s="35">
        <v>46518.503718740765</v>
      </c>
      <c r="AA11" s="35">
        <v>46393.388257111983</v>
      </c>
      <c r="AB11" s="35">
        <v>50384.447189512706</v>
      </c>
      <c r="AC11" s="35">
        <v>48664.711781180027</v>
      </c>
      <c r="AD11" s="35">
        <v>46775.112582372894</v>
      </c>
      <c r="AE11" s="35">
        <v>46592.887026135031</v>
      </c>
    </row>
  </sheetData>
  <sheetProtection algorithmName="SHA-512" hashValue="bZyXa1lpjC+RBbhjoFN4qIZVoyx+CKFEoypzyTBI2ycz0bf2WZ7gVNV61gxIOeR1QMeScFWmVIQwNdJcPdyNgA==" saltValue="wdZj2aXTPLAmnvf3r3C4GQ==" spinCount="100000"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FFC000"/>
  </sheetPr>
  <dimension ref="A1:AE151"/>
  <sheetViews>
    <sheetView zoomScale="85" zoomScaleNormal="85" workbookViewId="0"/>
  </sheetViews>
  <sheetFormatPr defaultColWidth="9.140625" defaultRowHeight="15"/>
  <cols>
    <col min="1" max="1" width="16" style="13" customWidth="1"/>
    <col min="2" max="2" width="30.5703125" style="13" customWidth="1"/>
    <col min="3" max="32" width="9.42578125" style="13" customWidth="1"/>
    <col min="33" max="16384" width="9.140625" style="13"/>
  </cols>
  <sheetData>
    <row r="1" spans="1:31" s="28" customFormat="1" ht="23.25" customHeight="1">
      <c r="A1" s="27" t="s">
        <v>157</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s="28" customFormat="1"/>
    <row r="3" spans="1:31" s="28" customFormat="1"/>
    <row r="4" spans="1:31">
      <c r="A4" s="18" t="s">
        <v>127</v>
      </c>
      <c r="B4" s="1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0">
        <v>0.48512291983350209</v>
      </c>
      <c r="D6" s="30">
        <v>0.44873212622657399</v>
      </c>
      <c r="E6" s="30">
        <v>0.47214141322476344</v>
      </c>
      <c r="F6" s="30">
        <v>0.60248266879800882</v>
      </c>
      <c r="G6" s="30">
        <v>0.6369340924663085</v>
      </c>
      <c r="H6" s="30">
        <v>0.61241882149770799</v>
      </c>
      <c r="I6" s="30">
        <v>0.59331684054997058</v>
      </c>
      <c r="J6" s="30">
        <v>0.63003469394332168</v>
      </c>
      <c r="K6" s="30">
        <v>0.616845471750601</v>
      </c>
      <c r="L6" s="30">
        <v>0.60772492672244538</v>
      </c>
      <c r="M6" s="30">
        <v>0.56994627834528622</v>
      </c>
      <c r="N6" s="30">
        <v>0.57594454763901992</v>
      </c>
      <c r="O6" s="30">
        <v>0.6623734381748525</v>
      </c>
      <c r="P6" s="30">
        <v>0.57765473952618007</v>
      </c>
      <c r="Q6" s="30">
        <v>0.54036130861464537</v>
      </c>
      <c r="R6" s="30">
        <v>0.5787492364103366</v>
      </c>
      <c r="S6" s="30">
        <v>0.58913360500137724</v>
      </c>
      <c r="T6" s="30">
        <v>0.58386345238704307</v>
      </c>
      <c r="U6" s="30">
        <v>0.53794521482639845</v>
      </c>
      <c r="V6" s="30">
        <v>0.53589115252790775</v>
      </c>
      <c r="W6" s="30">
        <v>0.53385141654152546</v>
      </c>
      <c r="X6" s="30">
        <v>0.57244748484778307</v>
      </c>
      <c r="Y6" s="30">
        <v>0.53526332581874592</v>
      </c>
      <c r="Z6" s="30">
        <v>0.51210211116423088</v>
      </c>
      <c r="AA6" s="30">
        <v>0.47992406021489764</v>
      </c>
      <c r="AB6" s="30">
        <v>0.49849835685568877</v>
      </c>
      <c r="AC6" s="30">
        <v>0.49978879838006895</v>
      </c>
      <c r="AD6" s="30">
        <v>0.45083812002286261</v>
      </c>
      <c r="AE6" s="30">
        <v>0.46115533287231575</v>
      </c>
    </row>
    <row r="7" spans="1:31">
      <c r="A7" s="29" t="s">
        <v>40</v>
      </c>
      <c r="B7" s="29" t="s">
        <v>71</v>
      </c>
      <c r="C7" s="30">
        <v>0.65076165861145241</v>
      </c>
      <c r="D7" s="30">
        <v>0.55557089779887703</v>
      </c>
      <c r="E7" s="30">
        <v>0.59550740698372762</v>
      </c>
      <c r="F7" s="30">
        <v>0.66375238464968933</v>
      </c>
      <c r="G7" s="30">
        <v>0.68819077677722496</v>
      </c>
      <c r="H7" s="30">
        <v>0.67279435406649424</v>
      </c>
      <c r="I7" s="30" t="s">
        <v>169</v>
      </c>
      <c r="J7" s="30" t="s">
        <v>169</v>
      </c>
      <c r="K7" s="30" t="s">
        <v>169</v>
      </c>
      <c r="L7" s="30" t="s">
        <v>169</v>
      </c>
      <c r="M7" s="30" t="s">
        <v>169</v>
      </c>
      <c r="N7" s="30" t="s">
        <v>169</v>
      </c>
      <c r="O7" s="30" t="s">
        <v>169</v>
      </c>
      <c r="P7" s="30" t="s">
        <v>169</v>
      </c>
      <c r="Q7" s="30" t="s">
        <v>169</v>
      </c>
      <c r="R7" s="30" t="s">
        <v>169</v>
      </c>
      <c r="S7" s="30" t="s">
        <v>169</v>
      </c>
      <c r="T7" s="30" t="s">
        <v>169</v>
      </c>
      <c r="U7" s="30" t="s">
        <v>169</v>
      </c>
      <c r="V7" s="30" t="s">
        <v>169</v>
      </c>
      <c r="W7" s="30" t="s">
        <v>169</v>
      </c>
      <c r="X7" s="30" t="s">
        <v>169</v>
      </c>
      <c r="Y7" s="30" t="s">
        <v>169</v>
      </c>
      <c r="Z7" s="30" t="s">
        <v>169</v>
      </c>
      <c r="AA7" s="30" t="s">
        <v>169</v>
      </c>
      <c r="AB7" s="30" t="s">
        <v>169</v>
      </c>
      <c r="AC7" s="30" t="s">
        <v>169</v>
      </c>
      <c r="AD7" s="30" t="s">
        <v>169</v>
      </c>
      <c r="AE7" s="30" t="s">
        <v>169</v>
      </c>
    </row>
    <row r="8" spans="1:31">
      <c r="A8" s="29" t="s">
        <v>40</v>
      </c>
      <c r="B8" s="29" t="s">
        <v>20</v>
      </c>
      <c r="C8" s="30">
        <v>8.4171480216349556E-2</v>
      </c>
      <c r="D8" s="30">
        <v>8.4171480228808132E-2</v>
      </c>
      <c r="E8" s="30">
        <v>7.3135746311891819E-2</v>
      </c>
      <c r="F8" s="30">
        <v>0.12922051137185167</v>
      </c>
      <c r="G8" s="30">
        <v>0.16378645108033996</v>
      </c>
      <c r="H8" s="30">
        <v>0.13157980208671782</v>
      </c>
      <c r="I8" s="30">
        <v>0.13120950106023424</v>
      </c>
      <c r="J8" s="30">
        <v>0.13775469650694369</v>
      </c>
      <c r="K8" s="30">
        <v>0.11619035335937415</v>
      </c>
      <c r="L8" s="30">
        <v>0.13554501216742595</v>
      </c>
      <c r="M8" s="30">
        <v>0.17684480122351465</v>
      </c>
      <c r="N8" s="30">
        <v>0.22999275033460648</v>
      </c>
      <c r="O8" s="30">
        <v>0.26060503875364149</v>
      </c>
      <c r="P8" s="30">
        <v>0.24406529735058524</v>
      </c>
      <c r="Q8" s="30">
        <v>0.19460907683187054</v>
      </c>
      <c r="R8" s="30">
        <v>0.20428166030434991</v>
      </c>
      <c r="S8" s="30">
        <v>0.24572184111503079</v>
      </c>
      <c r="T8" s="30">
        <v>0.24818011261083139</v>
      </c>
      <c r="U8" s="30">
        <v>0.22745992119675543</v>
      </c>
      <c r="V8" s="30">
        <v>0.23862685473913273</v>
      </c>
      <c r="W8" s="30">
        <v>0.25668822614353731</v>
      </c>
      <c r="X8" s="30">
        <v>0.27987399965682336</v>
      </c>
      <c r="Y8" s="30">
        <v>0.24362975573918236</v>
      </c>
      <c r="Z8" s="30">
        <v>0.26919612739256904</v>
      </c>
      <c r="AA8" s="30">
        <v>0.28326654417723124</v>
      </c>
      <c r="AB8" s="30">
        <v>0.28260005972045915</v>
      </c>
      <c r="AC8" s="30">
        <v>0.28337433153957597</v>
      </c>
      <c r="AD8" s="30">
        <v>0.28260006439244695</v>
      </c>
      <c r="AE8" s="30">
        <v>0.28260006353278638</v>
      </c>
    </row>
    <row r="9" spans="1:31">
      <c r="A9" s="29" t="s">
        <v>40</v>
      </c>
      <c r="B9" s="29" t="s">
        <v>32</v>
      </c>
      <c r="C9" s="30">
        <v>5.8695449131628268E-2</v>
      </c>
      <c r="D9" s="30">
        <v>5.9460410810436286E-2</v>
      </c>
      <c r="E9" s="30">
        <v>6.0072649919497463E-2</v>
      </c>
      <c r="F9" s="30">
        <v>1.9859153205585022E-2</v>
      </c>
      <c r="G9" s="30">
        <v>2.2385982906405883E-2</v>
      </c>
      <c r="H9" s="30">
        <v>2.2484196838625379E-2</v>
      </c>
      <c r="I9" s="30">
        <v>2.3895063527727189E-2</v>
      </c>
      <c r="J9" s="30">
        <v>2.7528052828146861E-2</v>
      </c>
      <c r="K9" s="30">
        <v>1.8324659018924688E-2</v>
      </c>
      <c r="L9" s="30">
        <v>1.7005270772296539E-2</v>
      </c>
      <c r="M9" s="30">
        <v>2.0345118378335577E-2</v>
      </c>
      <c r="N9" s="30">
        <v>5.8506898804339215E-2</v>
      </c>
      <c r="O9" s="30">
        <v>5.8677672255654893E-2</v>
      </c>
      <c r="P9" s="30">
        <v>9.6651568314989306E-2</v>
      </c>
      <c r="Q9" s="30">
        <v>6.7120281322324199E-2</v>
      </c>
      <c r="R9" s="30">
        <v>7.7332021720773123E-2</v>
      </c>
      <c r="S9" s="30">
        <v>0.12994541267905174</v>
      </c>
      <c r="T9" s="30">
        <v>0.12956591683868146</v>
      </c>
      <c r="U9" s="30">
        <v>0.20897805229397692</v>
      </c>
      <c r="V9" s="30">
        <v>0.23925963524679281</v>
      </c>
      <c r="W9" s="30">
        <v>0.31490597140682752</v>
      </c>
      <c r="X9" s="30">
        <v>0.31614318330071756</v>
      </c>
      <c r="Y9" s="30">
        <v>0.2998198249619482</v>
      </c>
      <c r="Z9" s="30">
        <v>0.29161241574255137</v>
      </c>
      <c r="AA9" s="30">
        <v>0.25384146010002173</v>
      </c>
      <c r="AB9" s="30" t="s">
        <v>169</v>
      </c>
      <c r="AC9" s="30" t="s">
        <v>169</v>
      </c>
      <c r="AD9" s="30" t="s">
        <v>169</v>
      </c>
      <c r="AE9" s="30" t="s">
        <v>169</v>
      </c>
    </row>
    <row r="10" spans="1:31">
      <c r="A10" s="29" t="s">
        <v>40</v>
      </c>
      <c r="B10" s="29" t="s">
        <v>66</v>
      </c>
      <c r="C10" s="30">
        <v>1.0280351948816768E-3</v>
      </c>
      <c r="D10" s="30">
        <v>4.184585684966731E-4</v>
      </c>
      <c r="E10" s="30">
        <v>1.8397731306304187E-3</v>
      </c>
      <c r="F10" s="30">
        <v>4.8414388160030429E-3</v>
      </c>
      <c r="G10" s="30">
        <v>4.2984997530854585E-3</v>
      </c>
      <c r="H10" s="30">
        <v>4.3718495818573554E-3</v>
      </c>
      <c r="I10" s="30">
        <v>3.7321899977995599E-3</v>
      </c>
      <c r="J10" s="30">
        <v>5.9437706196037417E-3</v>
      </c>
      <c r="K10" s="30">
        <v>1.9141425154996501E-3</v>
      </c>
      <c r="L10" s="30">
        <v>4.4905738099961859E-3</v>
      </c>
      <c r="M10" s="30">
        <v>7.7690276747099584E-3</v>
      </c>
      <c r="N10" s="30">
        <v>2.3806249616740431E-2</v>
      </c>
      <c r="O10" s="30">
        <v>2.0407657456290845E-2</v>
      </c>
      <c r="P10" s="30">
        <v>2.6053721114658597E-2</v>
      </c>
      <c r="Q10" s="30">
        <v>2.3007714377040585E-2</v>
      </c>
      <c r="R10" s="30">
        <v>3.0219317580633467E-2</v>
      </c>
      <c r="S10" s="30">
        <v>5.4406965231608873E-2</v>
      </c>
      <c r="T10" s="30">
        <v>4.1456101357153149E-2</v>
      </c>
      <c r="U10" s="30">
        <v>7.9767379129273841E-2</v>
      </c>
      <c r="V10" s="30">
        <v>0.10947163342370864</v>
      </c>
      <c r="W10" s="30">
        <v>9.1268587679924698E-2</v>
      </c>
      <c r="X10" s="30">
        <v>0.10277716625311512</v>
      </c>
      <c r="Y10" s="30">
        <v>0.13666125070542692</v>
      </c>
      <c r="Z10" s="30">
        <v>8.9763152192721518E-2</v>
      </c>
      <c r="AA10" s="30">
        <v>9.570937342377013E-2</v>
      </c>
      <c r="AB10" s="30">
        <v>0.13065164862154477</v>
      </c>
      <c r="AC10" s="30">
        <v>0.14098301684757383</v>
      </c>
      <c r="AD10" s="30">
        <v>0.15654309878047451</v>
      </c>
      <c r="AE10" s="30">
        <v>0.15872166679600394</v>
      </c>
    </row>
    <row r="11" spans="1:31">
      <c r="A11" s="29" t="s">
        <v>40</v>
      </c>
      <c r="B11" s="29" t="s">
        <v>65</v>
      </c>
      <c r="C11" s="30">
        <v>0.20930415901854715</v>
      </c>
      <c r="D11" s="30">
        <v>0.22146006010537625</v>
      </c>
      <c r="E11" s="30">
        <v>0.20278502752868746</v>
      </c>
      <c r="F11" s="30">
        <v>0.23902402594408184</v>
      </c>
      <c r="G11" s="30">
        <v>0.24155635542635578</v>
      </c>
      <c r="H11" s="30">
        <v>0.22830053184655891</v>
      </c>
      <c r="I11" s="30">
        <v>0.25365184137190683</v>
      </c>
      <c r="J11" s="30">
        <v>0.28128669463726835</v>
      </c>
      <c r="K11" s="30">
        <v>0.24206360260719378</v>
      </c>
      <c r="L11" s="30">
        <v>0.22728756363457456</v>
      </c>
      <c r="M11" s="30">
        <v>0.23173294664623001</v>
      </c>
      <c r="N11" s="30">
        <v>0.22442007095244007</v>
      </c>
      <c r="O11" s="30">
        <v>0.25180078254647464</v>
      </c>
      <c r="P11" s="30">
        <v>0.25253694731063153</v>
      </c>
      <c r="Q11" s="30">
        <v>0.23978355589380568</v>
      </c>
      <c r="R11" s="30">
        <v>0.23786909995808389</v>
      </c>
      <c r="S11" s="30">
        <v>0.26997514230605685</v>
      </c>
      <c r="T11" s="30">
        <v>0.24681991103863746</v>
      </c>
      <c r="U11" s="30">
        <v>0.22547610471054103</v>
      </c>
      <c r="V11" s="30">
        <v>0.21697835793899345</v>
      </c>
      <c r="W11" s="30">
        <v>0.20971836653982162</v>
      </c>
      <c r="X11" s="30">
        <v>0.23862136148792157</v>
      </c>
      <c r="Y11" s="30">
        <v>0.2393410374215319</v>
      </c>
      <c r="Z11" s="30">
        <v>0.22762800713817988</v>
      </c>
      <c r="AA11" s="30">
        <v>0.24177010304927352</v>
      </c>
      <c r="AB11" s="30">
        <v>0.27402473686504442</v>
      </c>
      <c r="AC11" s="30">
        <v>0.24220124368863863</v>
      </c>
      <c r="AD11" s="30">
        <v>0.21707996676537977</v>
      </c>
      <c r="AE11" s="30">
        <v>0.21442739762531784</v>
      </c>
    </row>
    <row r="12" spans="1:31">
      <c r="A12" s="29" t="s">
        <v>40</v>
      </c>
      <c r="B12" s="29" t="s">
        <v>69</v>
      </c>
      <c r="C12" s="30">
        <v>0.37136542140750584</v>
      </c>
      <c r="D12" s="30">
        <v>0.37185013552673585</v>
      </c>
      <c r="E12" s="30">
        <v>0.33828144703311058</v>
      </c>
      <c r="F12" s="30">
        <v>0.33192990053692223</v>
      </c>
      <c r="G12" s="30">
        <v>0.36076692198258237</v>
      </c>
      <c r="H12" s="30">
        <v>0.36984090401829006</v>
      </c>
      <c r="I12" s="30">
        <v>0.37891267648523513</v>
      </c>
      <c r="J12" s="30">
        <v>0.35585517552639767</v>
      </c>
      <c r="K12" s="30">
        <v>0.34658801195277883</v>
      </c>
      <c r="L12" s="30">
        <v>0.35169066657249443</v>
      </c>
      <c r="M12" s="30">
        <v>0.35868896509126885</v>
      </c>
      <c r="N12" s="30">
        <v>0.32906012041011934</v>
      </c>
      <c r="O12" s="30">
        <v>0.31721591037521463</v>
      </c>
      <c r="P12" s="30">
        <v>0.33645136064604508</v>
      </c>
      <c r="Q12" s="30">
        <v>0.35092756311445866</v>
      </c>
      <c r="R12" s="30">
        <v>0.36275230406539977</v>
      </c>
      <c r="S12" s="30">
        <v>0.34222631627645977</v>
      </c>
      <c r="T12" s="30">
        <v>0.33837602724579552</v>
      </c>
      <c r="U12" s="30">
        <v>0.33687703812724135</v>
      </c>
      <c r="V12" s="30">
        <v>0.33288375294044048</v>
      </c>
      <c r="W12" s="30">
        <v>0.3163288990424567</v>
      </c>
      <c r="X12" s="30">
        <v>0.30064224759288227</v>
      </c>
      <c r="Y12" s="30">
        <v>0.32243122260186113</v>
      </c>
      <c r="Z12" s="30">
        <v>0.3360946539212587</v>
      </c>
      <c r="AA12" s="30">
        <v>0.3476621458416862</v>
      </c>
      <c r="AB12" s="30">
        <v>0.33153974814780074</v>
      </c>
      <c r="AC12" s="30">
        <v>0.33097833762878953</v>
      </c>
      <c r="AD12" s="30">
        <v>0.32614310955295295</v>
      </c>
      <c r="AE12" s="30">
        <v>0.32006485357380365</v>
      </c>
    </row>
    <row r="13" spans="1:31">
      <c r="A13" s="29" t="s">
        <v>40</v>
      </c>
      <c r="B13" s="29" t="s">
        <v>68</v>
      </c>
      <c r="C13" s="30">
        <v>0.29560343481729928</v>
      </c>
      <c r="D13" s="30">
        <v>0.29158891530148151</v>
      </c>
      <c r="E13" s="30">
        <v>0.29604128842580701</v>
      </c>
      <c r="F13" s="30">
        <v>0.28436388023052772</v>
      </c>
      <c r="G13" s="30">
        <v>0.27885549202916859</v>
      </c>
      <c r="H13" s="30">
        <v>0.29569474002560409</v>
      </c>
      <c r="I13" s="30">
        <v>0.29863693274157627</v>
      </c>
      <c r="J13" s="30">
        <v>0.26365332149761184</v>
      </c>
      <c r="K13" s="30">
        <v>0.27333035526594762</v>
      </c>
      <c r="L13" s="30">
        <v>0.28600232554351396</v>
      </c>
      <c r="M13" s="30">
        <v>0.28796420950992518</v>
      </c>
      <c r="N13" s="30">
        <v>0.28195843303110435</v>
      </c>
      <c r="O13" s="30">
        <v>0.27172016910749197</v>
      </c>
      <c r="P13" s="30">
        <v>0.26599010491421649</v>
      </c>
      <c r="Q13" s="30">
        <v>0.28102911726852875</v>
      </c>
      <c r="R13" s="30">
        <v>0.28318607115956712</v>
      </c>
      <c r="S13" s="30">
        <v>0.25004549525905284</v>
      </c>
      <c r="T13" s="30">
        <v>0.25639699725553927</v>
      </c>
      <c r="U13" s="30">
        <v>0.26417339379662319</v>
      </c>
      <c r="V13" s="30">
        <v>0.26413693186800147</v>
      </c>
      <c r="W13" s="30">
        <v>0.26415959425796798</v>
      </c>
      <c r="X13" s="30">
        <v>0.252397621262415</v>
      </c>
      <c r="Y13" s="30">
        <v>0.24475908150783407</v>
      </c>
      <c r="Z13" s="30">
        <v>0.25627976473334879</v>
      </c>
      <c r="AA13" s="30">
        <v>0.25462273358788234</v>
      </c>
      <c r="AB13" s="30">
        <v>0.22791077457584707</v>
      </c>
      <c r="AC13" s="30">
        <v>0.2327549663359946</v>
      </c>
      <c r="AD13" s="30">
        <v>0.2373145611113639</v>
      </c>
      <c r="AE13" s="30">
        <v>0.23549440120345924</v>
      </c>
    </row>
    <row r="14" spans="1:31">
      <c r="A14" s="29" t="s">
        <v>40</v>
      </c>
      <c r="B14" s="29" t="s">
        <v>36</v>
      </c>
      <c r="C14" s="30">
        <v>6.0132082059539342E-2</v>
      </c>
      <c r="D14" s="30">
        <v>4.087308357737527E-2</v>
      </c>
      <c r="E14" s="30">
        <v>4.7011840168830407E-2</v>
      </c>
      <c r="F14" s="30">
        <v>5.5610880010172593E-2</v>
      </c>
      <c r="G14" s="30">
        <v>5.2474287226189284E-2</v>
      </c>
      <c r="H14" s="30">
        <v>5.4086414811202521E-2</v>
      </c>
      <c r="I14" s="30">
        <v>5.38026143247314E-2</v>
      </c>
      <c r="J14" s="30">
        <v>5.07809250760171E-2</v>
      </c>
      <c r="K14" s="30">
        <v>4.6587626269247909E-2</v>
      </c>
      <c r="L14" s="30">
        <v>5.10168610374706E-2</v>
      </c>
      <c r="M14" s="30">
        <v>4.9100789349104064E-2</v>
      </c>
      <c r="N14" s="30">
        <v>0.10083478444807795</v>
      </c>
      <c r="O14" s="30">
        <v>0.10837495818041151</v>
      </c>
      <c r="P14" s="30">
        <v>0.10927802443538724</v>
      </c>
      <c r="Q14" s="30">
        <v>0.1179538643412409</v>
      </c>
      <c r="R14" s="30">
        <v>0.11892121168064849</v>
      </c>
      <c r="S14" s="30">
        <v>0.12018094184771301</v>
      </c>
      <c r="T14" s="30">
        <v>0.11941752872187418</v>
      </c>
      <c r="U14" s="30">
        <v>0.12944388312999239</v>
      </c>
      <c r="V14" s="30">
        <v>0.12872516682685209</v>
      </c>
      <c r="W14" s="30">
        <v>0.15056104051662103</v>
      </c>
      <c r="X14" s="30">
        <v>0.16033115606102705</v>
      </c>
      <c r="Y14" s="30">
        <v>0.1555116078170764</v>
      </c>
      <c r="Z14" s="30">
        <v>0.17133270922274579</v>
      </c>
      <c r="AA14" s="30">
        <v>0.16913134636772062</v>
      </c>
      <c r="AB14" s="30">
        <v>0.15243459369740286</v>
      </c>
      <c r="AC14" s="30">
        <v>0.15418876705586099</v>
      </c>
      <c r="AD14" s="30">
        <v>0.14794213028221609</v>
      </c>
      <c r="AE14" s="30">
        <v>0.14377070464616257</v>
      </c>
    </row>
    <row r="15" spans="1:31">
      <c r="A15" s="29" t="s">
        <v>40</v>
      </c>
      <c r="B15" s="29" t="s">
        <v>73</v>
      </c>
      <c r="C15" s="30">
        <v>4.0387055921979817E-2</v>
      </c>
      <c r="D15" s="30">
        <v>6.079717754664863E-2</v>
      </c>
      <c r="E15" s="30">
        <v>7.7207993486816617E-2</v>
      </c>
      <c r="F15" s="30">
        <v>0.18722347127140393</v>
      </c>
      <c r="G15" s="30">
        <v>0.19786340947478023</v>
      </c>
      <c r="H15" s="30">
        <v>0.19771077037509269</v>
      </c>
      <c r="I15" s="30">
        <v>0.21823465536516815</v>
      </c>
      <c r="J15" s="30">
        <v>0.22575027480042772</v>
      </c>
      <c r="K15" s="30">
        <v>0.21234909695125265</v>
      </c>
      <c r="L15" s="30">
        <v>0.23508092147016127</v>
      </c>
      <c r="M15" s="30">
        <v>0.2370640590254898</v>
      </c>
      <c r="N15" s="30">
        <v>0.25489901197934262</v>
      </c>
      <c r="O15" s="30">
        <v>0.23983222783645711</v>
      </c>
      <c r="P15" s="30">
        <v>0.24038188978405284</v>
      </c>
      <c r="Q15" s="30">
        <v>0.25692297222120042</v>
      </c>
      <c r="R15" s="30">
        <v>0.24727096644284638</v>
      </c>
      <c r="S15" s="30">
        <v>0.24869989192252143</v>
      </c>
      <c r="T15" s="30">
        <v>0.24868947856893084</v>
      </c>
      <c r="U15" s="30">
        <v>0.26430860592278127</v>
      </c>
      <c r="V15" s="30">
        <v>0.26167145174135198</v>
      </c>
      <c r="W15" s="30">
        <v>0.26819853993637149</v>
      </c>
      <c r="X15" s="30">
        <v>0.26175285861909148</v>
      </c>
      <c r="Y15" s="30">
        <v>0.24663659454688536</v>
      </c>
      <c r="Z15" s="30">
        <v>0.26711794313966031</v>
      </c>
      <c r="AA15" s="30">
        <v>0.25640815311836479</v>
      </c>
      <c r="AB15" s="30">
        <v>0.2417747963302162</v>
      </c>
      <c r="AC15" s="30">
        <v>0.23724918564108985</v>
      </c>
      <c r="AD15" s="30">
        <v>0.23564755151667194</v>
      </c>
      <c r="AE15" s="30">
        <v>0.22788512873246733</v>
      </c>
    </row>
    <row r="16" spans="1:31">
      <c r="A16" s="29" t="s">
        <v>40</v>
      </c>
      <c r="B16" s="29" t="s">
        <v>56</v>
      </c>
      <c r="C16" s="30">
        <v>4.7782115742418876E-2</v>
      </c>
      <c r="D16" s="30">
        <v>6.0035557196398984E-2</v>
      </c>
      <c r="E16" s="30">
        <v>7.2957103185322253E-2</v>
      </c>
      <c r="F16" s="30">
        <v>8.5157764065849725E-2</v>
      </c>
      <c r="G16" s="30">
        <v>8.3794738393279666E-2</v>
      </c>
      <c r="H16" s="30">
        <v>8.3233787773032586E-2</v>
      </c>
      <c r="I16" s="30">
        <v>7.950102341280306E-2</v>
      </c>
      <c r="J16" s="30">
        <v>7.362448598363909E-2</v>
      </c>
      <c r="K16" s="30">
        <v>6.8912554941349013E-2</v>
      </c>
      <c r="L16" s="30">
        <v>6.8298474866637274E-2</v>
      </c>
      <c r="M16" s="30">
        <v>6.6172990690709324E-2</v>
      </c>
      <c r="N16" s="30">
        <v>6.6137925702608902E-2</v>
      </c>
      <c r="O16" s="30">
        <v>6.469506460515026E-2</v>
      </c>
      <c r="P16" s="30">
        <v>6.2879289012028897E-2</v>
      </c>
      <c r="Q16" s="30">
        <v>6.5856253717629112E-2</v>
      </c>
      <c r="R16" s="30">
        <v>6.5391455546870592E-2</v>
      </c>
      <c r="S16" s="30">
        <v>6.0409720040842295E-2</v>
      </c>
      <c r="T16" s="30">
        <v>5.9924265053675839E-2</v>
      </c>
      <c r="U16" s="30">
        <v>6.0513570215832334E-2</v>
      </c>
      <c r="V16" s="30">
        <v>5.9309798173454192E-2</v>
      </c>
      <c r="W16" s="30">
        <v>5.9695495095368506E-2</v>
      </c>
      <c r="X16" s="30">
        <v>5.7252610678761487E-2</v>
      </c>
      <c r="Y16" s="30">
        <v>5.0480600498112149E-2</v>
      </c>
      <c r="Z16" s="30">
        <v>5.4169049618792806E-2</v>
      </c>
      <c r="AA16" s="30">
        <v>5.08225706447126E-2</v>
      </c>
      <c r="AB16" s="30">
        <v>4.4680755016593639E-2</v>
      </c>
      <c r="AC16" s="30">
        <v>4.2912092500957906E-2</v>
      </c>
      <c r="AD16" s="30">
        <v>3.9622744688412107E-2</v>
      </c>
      <c r="AE16" s="30">
        <v>3.6477674951589725E-2</v>
      </c>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0">
        <v>0.48693396386272819</v>
      </c>
      <c r="D20" s="30">
        <v>0.44852299120659705</v>
      </c>
      <c r="E20" s="30">
        <v>0.47426279805674443</v>
      </c>
      <c r="F20" s="30">
        <v>0.5728858930112154</v>
      </c>
      <c r="G20" s="30">
        <v>0.65220753863698777</v>
      </c>
      <c r="H20" s="30">
        <v>0.58760851030110206</v>
      </c>
      <c r="I20" s="30">
        <v>0.58195077654386074</v>
      </c>
      <c r="J20" s="30">
        <v>0.62418709498221969</v>
      </c>
      <c r="K20" s="30">
        <v>0.59413832644888209</v>
      </c>
      <c r="L20" s="30">
        <v>0.59712684489760248</v>
      </c>
      <c r="M20" s="30">
        <v>0.55012036495961236</v>
      </c>
      <c r="N20" s="30">
        <v>0.50165069578087629</v>
      </c>
      <c r="O20" s="30">
        <v>0.66085201183374476</v>
      </c>
      <c r="P20" s="30">
        <v>0.55431717854260132</v>
      </c>
      <c r="Q20" s="30">
        <v>0.44202589210214777</v>
      </c>
      <c r="R20" s="30">
        <v>0.56479516319972933</v>
      </c>
      <c r="S20" s="30">
        <v>0.60517705056654825</v>
      </c>
      <c r="T20" s="30">
        <v>0.5921540250295958</v>
      </c>
      <c r="U20" s="30">
        <v>0.54280458312193469</v>
      </c>
      <c r="V20" s="30">
        <v>0.48074035176729235</v>
      </c>
      <c r="W20" s="30">
        <v>0.53782470164081253</v>
      </c>
      <c r="X20" s="30" t="s">
        <v>169</v>
      </c>
      <c r="Y20" s="30" t="s">
        <v>169</v>
      </c>
      <c r="Z20" s="30" t="s">
        <v>169</v>
      </c>
      <c r="AA20" s="30" t="s">
        <v>169</v>
      </c>
      <c r="AB20" s="30" t="s">
        <v>169</v>
      </c>
      <c r="AC20" s="30" t="s">
        <v>169</v>
      </c>
      <c r="AD20" s="30" t="s">
        <v>169</v>
      </c>
      <c r="AE20" s="30" t="s">
        <v>169</v>
      </c>
    </row>
    <row r="21" spans="1:31" s="28" customFormat="1">
      <c r="A21" s="29" t="s">
        <v>130</v>
      </c>
      <c r="B21" s="29" t="s">
        <v>71</v>
      </c>
      <c r="C21" s="30" t="s">
        <v>169</v>
      </c>
      <c r="D21" s="30" t="s">
        <v>169</v>
      </c>
      <c r="E21" s="30" t="s">
        <v>169</v>
      </c>
      <c r="F21" s="30" t="s">
        <v>169</v>
      </c>
      <c r="G21" s="30" t="s">
        <v>169</v>
      </c>
      <c r="H21" s="30" t="s">
        <v>169</v>
      </c>
      <c r="I21" s="30" t="s">
        <v>169</v>
      </c>
      <c r="J21" s="30" t="s">
        <v>169</v>
      </c>
      <c r="K21" s="30" t="s">
        <v>169</v>
      </c>
      <c r="L21" s="30" t="s">
        <v>169</v>
      </c>
      <c r="M21" s="30" t="s">
        <v>169</v>
      </c>
      <c r="N21" s="30" t="s">
        <v>169</v>
      </c>
      <c r="O21" s="30" t="s">
        <v>169</v>
      </c>
      <c r="P21" s="30" t="s">
        <v>169</v>
      </c>
      <c r="Q21" s="30" t="s">
        <v>169</v>
      </c>
      <c r="R21" s="30" t="s">
        <v>169</v>
      </c>
      <c r="S21" s="30" t="s">
        <v>169</v>
      </c>
      <c r="T21" s="30" t="s">
        <v>169</v>
      </c>
      <c r="U21" s="30" t="s">
        <v>169</v>
      </c>
      <c r="V21" s="30" t="s">
        <v>169</v>
      </c>
      <c r="W21" s="30" t="s">
        <v>169</v>
      </c>
      <c r="X21" s="30" t="s">
        <v>169</v>
      </c>
      <c r="Y21" s="30" t="s">
        <v>169</v>
      </c>
      <c r="Z21" s="30" t="s">
        <v>169</v>
      </c>
      <c r="AA21" s="30" t="s">
        <v>169</v>
      </c>
      <c r="AB21" s="30" t="s">
        <v>169</v>
      </c>
      <c r="AC21" s="30" t="s">
        <v>169</v>
      </c>
      <c r="AD21" s="30" t="s">
        <v>169</v>
      </c>
      <c r="AE21" s="30" t="s">
        <v>169</v>
      </c>
    </row>
    <row r="22" spans="1:31" s="28" customFormat="1">
      <c r="A22" s="29" t="s">
        <v>130</v>
      </c>
      <c r="B22" s="29" t="s">
        <v>20</v>
      </c>
      <c r="C22" s="30">
        <v>6.1459221977395615E-3</v>
      </c>
      <c r="D22" s="30">
        <v>6.1459222766730949E-3</v>
      </c>
      <c r="E22" s="30">
        <v>1.8490209841581371E-2</v>
      </c>
      <c r="F22" s="30">
        <v>4.7175770910284923E-2</v>
      </c>
      <c r="G22" s="30">
        <v>7.3000875763078704E-2</v>
      </c>
      <c r="H22" s="30">
        <v>3.6953275741744403E-2</v>
      </c>
      <c r="I22" s="30">
        <v>3.9806528874395883E-2</v>
      </c>
      <c r="J22" s="30">
        <v>6.848961936202215E-2</v>
      </c>
      <c r="K22" s="30">
        <v>2.874866588498318E-2</v>
      </c>
      <c r="L22" s="30">
        <v>6.200240882215579E-2</v>
      </c>
      <c r="M22" s="30">
        <v>0.10795291644169479</v>
      </c>
      <c r="N22" s="30">
        <v>0.21765328278574519</v>
      </c>
      <c r="O22" s="30">
        <v>0.21860737861798829</v>
      </c>
      <c r="P22" s="30">
        <v>0.25486598026991747</v>
      </c>
      <c r="Q22" s="30">
        <v>0.17900403953063196</v>
      </c>
      <c r="R22" s="30">
        <v>0.16380205458516364</v>
      </c>
      <c r="S22" s="30">
        <v>0.23445695540789044</v>
      </c>
      <c r="T22" s="30">
        <v>0.26479531493155328</v>
      </c>
      <c r="U22" s="30">
        <v>0.24024570170648582</v>
      </c>
      <c r="V22" s="30">
        <v>0.22285618380822833</v>
      </c>
      <c r="W22" s="30">
        <v>0.23168816676607121</v>
      </c>
      <c r="X22" s="30">
        <v>0.26411892224761169</v>
      </c>
      <c r="Y22" s="30">
        <v>2.619567697942984E-2</v>
      </c>
      <c r="Z22" s="30" t="s">
        <v>169</v>
      </c>
      <c r="AA22" s="30" t="s">
        <v>169</v>
      </c>
      <c r="AB22" s="30" t="s">
        <v>169</v>
      </c>
      <c r="AC22" s="30" t="s">
        <v>169</v>
      </c>
      <c r="AD22" s="30" t="s">
        <v>169</v>
      </c>
      <c r="AE22" s="30" t="s">
        <v>169</v>
      </c>
    </row>
    <row r="23" spans="1:31" s="28" customFormat="1">
      <c r="A23" s="29" t="s">
        <v>130</v>
      </c>
      <c r="B23" s="29" t="s">
        <v>32</v>
      </c>
      <c r="C23" s="30" t="s">
        <v>169</v>
      </c>
      <c r="D23" s="30" t="s">
        <v>169</v>
      </c>
      <c r="E23" s="30" t="s">
        <v>169</v>
      </c>
      <c r="F23" s="30" t="s">
        <v>169</v>
      </c>
      <c r="G23" s="30" t="s">
        <v>169</v>
      </c>
      <c r="H23" s="30" t="s">
        <v>169</v>
      </c>
      <c r="I23" s="30" t="s">
        <v>169</v>
      </c>
      <c r="J23" s="30" t="s">
        <v>169</v>
      </c>
      <c r="K23" s="30" t="s">
        <v>169</v>
      </c>
      <c r="L23" s="30" t="s">
        <v>169</v>
      </c>
      <c r="M23" s="30" t="s">
        <v>169</v>
      </c>
      <c r="N23" s="30" t="s">
        <v>169</v>
      </c>
      <c r="O23" s="30" t="s">
        <v>169</v>
      </c>
      <c r="P23" s="30" t="s">
        <v>169</v>
      </c>
      <c r="Q23" s="30" t="s">
        <v>169</v>
      </c>
      <c r="R23" s="30" t="s">
        <v>169</v>
      </c>
      <c r="S23" s="30" t="s">
        <v>169</v>
      </c>
      <c r="T23" s="30" t="s">
        <v>169</v>
      </c>
      <c r="U23" s="30" t="s">
        <v>169</v>
      </c>
      <c r="V23" s="30" t="s">
        <v>169</v>
      </c>
      <c r="W23" s="30" t="s">
        <v>169</v>
      </c>
      <c r="X23" s="30" t="s">
        <v>169</v>
      </c>
      <c r="Y23" s="30" t="s">
        <v>169</v>
      </c>
      <c r="Z23" s="30" t="s">
        <v>169</v>
      </c>
      <c r="AA23" s="30" t="s">
        <v>169</v>
      </c>
      <c r="AB23" s="30" t="s">
        <v>169</v>
      </c>
      <c r="AC23" s="30" t="s">
        <v>169</v>
      </c>
      <c r="AD23" s="30" t="s">
        <v>169</v>
      </c>
      <c r="AE23" s="30" t="s">
        <v>169</v>
      </c>
    </row>
    <row r="24" spans="1:31" s="28" customFormat="1">
      <c r="A24" s="29" t="s">
        <v>130</v>
      </c>
      <c r="B24" s="29" t="s">
        <v>66</v>
      </c>
      <c r="C24" s="30">
        <v>6.2179393151320007E-10</v>
      </c>
      <c r="D24" s="30">
        <v>6.5267041283238393E-10</v>
      </c>
      <c r="E24" s="30">
        <v>1.1343318088499802E-3</v>
      </c>
      <c r="F24" s="30">
        <v>4.7680326324860594E-3</v>
      </c>
      <c r="G24" s="30">
        <v>8.6372407402381308E-4</v>
      </c>
      <c r="H24" s="30">
        <v>1.8106512042959603E-3</v>
      </c>
      <c r="I24" s="30">
        <v>1.1742306681729842E-3</v>
      </c>
      <c r="J24" s="30">
        <v>2.7830074362201829E-3</v>
      </c>
      <c r="K24" s="30">
        <v>9.0845325510515286E-5</v>
      </c>
      <c r="L24" s="30">
        <v>7.6808837628373539E-4</v>
      </c>
      <c r="M24" s="30">
        <v>1.2074712428791886E-9</v>
      </c>
      <c r="N24" s="30">
        <v>1.7910631708325714E-2</v>
      </c>
      <c r="O24" s="30">
        <v>9.703027831377992E-3</v>
      </c>
      <c r="P24" s="30">
        <v>2.1884887823582926E-2</v>
      </c>
      <c r="Q24" s="30">
        <v>2.2012406085024916E-2</v>
      </c>
      <c r="R24" s="30">
        <v>3.052221473713132E-2</v>
      </c>
      <c r="S24" s="30">
        <v>5.4502875142012373E-2</v>
      </c>
      <c r="T24" s="30">
        <v>3.9566823466957897E-2</v>
      </c>
      <c r="U24" s="30">
        <v>9.7011229029337717E-2</v>
      </c>
      <c r="V24" s="30">
        <v>0.13845915658555413</v>
      </c>
      <c r="W24" s="30">
        <v>8.3546127768573772E-2</v>
      </c>
      <c r="X24" s="30">
        <v>0.1034652808590681</v>
      </c>
      <c r="Y24" s="30">
        <v>0.15878253000295772</v>
      </c>
      <c r="Z24" s="30">
        <v>8.730033214852867E-2</v>
      </c>
      <c r="AA24" s="30">
        <v>8.9762696889287133E-2</v>
      </c>
      <c r="AB24" s="30">
        <v>0.13752140737720525</v>
      </c>
      <c r="AC24" s="30">
        <v>0.17702144209899678</v>
      </c>
      <c r="AD24" s="30">
        <v>0.191624544172181</v>
      </c>
      <c r="AE24" s="30">
        <v>0.18140276932778696</v>
      </c>
    </row>
    <row r="25" spans="1:31" s="28" customFormat="1">
      <c r="A25" s="29" t="s">
        <v>130</v>
      </c>
      <c r="B25" s="29" t="s">
        <v>65</v>
      </c>
      <c r="C25" s="30">
        <v>9.573831531579273E-2</v>
      </c>
      <c r="D25" s="30">
        <v>0.1022487536984535</v>
      </c>
      <c r="E25" s="30">
        <v>9.5360098478224381E-2</v>
      </c>
      <c r="F25" s="30">
        <v>0.12968346267984415</v>
      </c>
      <c r="G25" s="30">
        <v>0.12514714324827991</v>
      </c>
      <c r="H25" s="30">
        <v>0.12295751190129213</v>
      </c>
      <c r="I25" s="30">
        <v>0.12924350507405741</v>
      </c>
      <c r="J25" s="30">
        <v>0.16719690610564988</v>
      </c>
      <c r="K25" s="30">
        <v>0.13100965457548375</v>
      </c>
      <c r="L25" s="30">
        <v>0.12032511159393407</v>
      </c>
      <c r="M25" s="30">
        <v>0.12707474762194954</v>
      </c>
      <c r="N25" s="30">
        <v>0.12644590736864414</v>
      </c>
      <c r="O25" s="30">
        <v>0.14932125822491896</v>
      </c>
      <c r="P25" s="30">
        <v>0.16216387483108555</v>
      </c>
      <c r="Q25" s="30">
        <v>0.15900647880730948</v>
      </c>
      <c r="R25" s="30">
        <v>0.14860059285657504</v>
      </c>
      <c r="S25" s="30">
        <v>0.1997635604073377</v>
      </c>
      <c r="T25" s="30">
        <v>0.17340581706013786</v>
      </c>
      <c r="U25" s="30">
        <v>0.16134504363071109</v>
      </c>
      <c r="V25" s="30">
        <v>0.15007551168932107</v>
      </c>
      <c r="W25" s="30">
        <v>0.13928232337952537</v>
      </c>
      <c r="X25" s="30">
        <v>0.16825716130998114</v>
      </c>
      <c r="Y25" s="30">
        <v>0.16076743771141902</v>
      </c>
      <c r="Z25" s="30">
        <v>0.16766846797912086</v>
      </c>
      <c r="AA25" s="30">
        <v>0.170178397057135</v>
      </c>
      <c r="AB25" s="30">
        <v>0.2053387347977001</v>
      </c>
      <c r="AC25" s="30">
        <v>0.1645759053372548</v>
      </c>
      <c r="AD25" s="30">
        <v>0.15138956298631898</v>
      </c>
      <c r="AE25" s="30">
        <v>0.1362975091633325</v>
      </c>
    </row>
    <row r="26" spans="1:31" s="28" customFormat="1">
      <c r="A26" s="29" t="s">
        <v>130</v>
      </c>
      <c r="B26" s="29" t="s">
        <v>69</v>
      </c>
      <c r="C26" s="30">
        <v>0.33284750873131458</v>
      </c>
      <c r="D26" s="30">
        <v>0.36123379354036894</v>
      </c>
      <c r="E26" s="30">
        <v>0.34130334534790668</v>
      </c>
      <c r="F26" s="30">
        <v>0.32984608340082422</v>
      </c>
      <c r="G26" s="30">
        <v>0.3665127837112247</v>
      </c>
      <c r="H26" s="30">
        <v>0.37759292097038383</v>
      </c>
      <c r="I26" s="30">
        <v>0.37391699758041075</v>
      </c>
      <c r="J26" s="30">
        <v>0.33141592659367547</v>
      </c>
      <c r="K26" s="30">
        <v>0.30284031432017883</v>
      </c>
      <c r="L26" s="30">
        <v>0.32415613107693003</v>
      </c>
      <c r="M26" s="30">
        <v>0.33607383121210183</v>
      </c>
      <c r="N26" s="30">
        <v>0.33009435374416274</v>
      </c>
      <c r="O26" s="30">
        <v>0.31924901195437011</v>
      </c>
      <c r="P26" s="30">
        <v>0.33690162087110875</v>
      </c>
      <c r="Q26" s="30">
        <v>0.35510302966898882</v>
      </c>
      <c r="R26" s="30">
        <v>0.35713177981009231</v>
      </c>
      <c r="S26" s="30">
        <v>0.31835848833719033</v>
      </c>
      <c r="T26" s="30">
        <v>0.29112466919161006</v>
      </c>
      <c r="U26" s="30">
        <v>0.30942203570672827</v>
      </c>
      <c r="V26" s="30">
        <v>0.31200225579360458</v>
      </c>
      <c r="W26" s="30">
        <v>0.31712722712934155</v>
      </c>
      <c r="X26" s="30">
        <v>0.3012152890743699</v>
      </c>
      <c r="Y26" s="30">
        <v>0.31537747397656685</v>
      </c>
      <c r="Z26" s="30">
        <v>0.33028261359881916</v>
      </c>
      <c r="AA26" s="30">
        <v>0.33199349753508811</v>
      </c>
      <c r="AB26" s="30">
        <v>0.29701644058071591</v>
      </c>
      <c r="AC26" s="30">
        <v>0.28418069400722462</v>
      </c>
      <c r="AD26" s="30">
        <v>0.29295407725497258</v>
      </c>
      <c r="AE26" s="30">
        <v>0.30069416478637206</v>
      </c>
    </row>
    <row r="27" spans="1:31" s="28" customFormat="1">
      <c r="A27" s="29" t="s">
        <v>130</v>
      </c>
      <c r="B27" s="29" t="s">
        <v>68</v>
      </c>
      <c r="C27" s="30">
        <v>0.28629390884225103</v>
      </c>
      <c r="D27" s="30">
        <v>0.28533028015527501</v>
      </c>
      <c r="E27" s="30">
        <v>0.28723703220429669</v>
      </c>
      <c r="F27" s="30">
        <v>0.27653116421138807</v>
      </c>
      <c r="G27" s="30">
        <v>0.26668179831412042</v>
      </c>
      <c r="H27" s="30">
        <v>0.28826934467023807</v>
      </c>
      <c r="I27" s="30">
        <v>0.28977497866110069</v>
      </c>
      <c r="J27" s="30">
        <v>0.26122070795107682</v>
      </c>
      <c r="K27" s="30">
        <v>0.26701366948436023</v>
      </c>
      <c r="L27" s="30">
        <v>0.28230526234767678</v>
      </c>
      <c r="M27" s="30">
        <v>0.28750983463955632</v>
      </c>
      <c r="N27" s="30">
        <v>0.28402317613437722</v>
      </c>
      <c r="O27" s="30">
        <v>0.27582480247279784</v>
      </c>
      <c r="P27" s="30">
        <v>0.26414867965721367</v>
      </c>
      <c r="Q27" s="30">
        <v>0.28383434912148059</v>
      </c>
      <c r="R27" s="30">
        <v>0.28443668557915858</v>
      </c>
      <c r="S27" s="30">
        <v>0.25566736599180451</v>
      </c>
      <c r="T27" s="30">
        <v>0.25851611053105195</v>
      </c>
      <c r="U27" s="30">
        <v>0.27510324652680657</v>
      </c>
      <c r="V27" s="30">
        <v>0.26986364723723849</v>
      </c>
      <c r="W27" s="30">
        <v>0.26962122330314975</v>
      </c>
      <c r="X27" s="30">
        <v>0.25723296460667472</v>
      </c>
      <c r="Y27" s="30">
        <v>0.24659287481311712</v>
      </c>
      <c r="Z27" s="30">
        <v>0.26525744355241937</v>
      </c>
      <c r="AA27" s="30">
        <v>0.26431751093466521</v>
      </c>
      <c r="AB27" s="30">
        <v>0.23718742791322167</v>
      </c>
      <c r="AC27" s="30">
        <v>0.2375763473048503</v>
      </c>
      <c r="AD27" s="30">
        <v>0.24597724591871858</v>
      </c>
      <c r="AE27" s="30">
        <v>0.24574897256215453</v>
      </c>
    </row>
    <row r="28" spans="1:31" s="28" customFormat="1">
      <c r="A28" s="29" t="s">
        <v>130</v>
      </c>
      <c r="B28" s="29" t="s">
        <v>36</v>
      </c>
      <c r="C28" s="30" t="s">
        <v>169</v>
      </c>
      <c r="D28" s="30" t="s">
        <v>169</v>
      </c>
      <c r="E28" s="30" t="s">
        <v>169</v>
      </c>
      <c r="F28" s="30" t="s">
        <v>169</v>
      </c>
      <c r="G28" s="30" t="s">
        <v>169</v>
      </c>
      <c r="H28" s="30" t="s">
        <v>169</v>
      </c>
      <c r="I28" s="30" t="s">
        <v>169</v>
      </c>
      <c r="J28" s="30" t="s">
        <v>169</v>
      </c>
      <c r="K28" s="30" t="s">
        <v>169</v>
      </c>
      <c r="L28" s="30" t="s">
        <v>169</v>
      </c>
      <c r="M28" s="30" t="s">
        <v>169</v>
      </c>
      <c r="N28" s="30" t="s">
        <v>169</v>
      </c>
      <c r="O28" s="30" t="s">
        <v>169</v>
      </c>
      <c r="P28" s="30" t="s">
        <v>169</v>
      </c>
      <c r="Q28" s="30" t="s">
        <v>169</v>
      </c>
      <c r="R28" s="30" t="s">
        <v>169</v>
      </c>
      <c r="S28" s="30" t="s">
        <v>169</v>
      </c>
      <c r="T28" s="30" t="s">
        <v>169</v>
      </c>
      <c r="U28" s="30">
        <v>0.1457088815966387</v>
      </c>
      <c r="V28" s="30">
        <v>0.1445340023453715</v>
      </c>
      <c r="W28" s="30">
        <v>0.19278415998804374</v>
      </c>
      <c r="X28" s="30">
        <v>0.19162590639246213</v>
      </c>
      <c r="Y28" s="30">
        <v>0.18556674396400305</v>
      </c>
      <c r="Z28" s="30">
        <v>0.21009999605299648</v>
      </c>
      <c r="AA28" s="30">
        <v>0.20849050340622274</v>
      </c>
      <c r="AB28" s="30">
        <v>0.20428091445516175</v>
      </c>
      <c r="AC28" s="30">
        <v>0.20154790429424529</v>
      </c>
      <c r="AD28" s="30">
        <v>0.20598312276314468</v>
      </c>
      <c r="AE28" s="30">
        <v>0.20224397531712454</v>
      </c>
    </row>
    <row r="29" spans="1:31" s="28" customFormat="1">
      <c r="A29" s="29" t="s">
        <v>130</v>
      </c>
      <c r="B29" s="29" t="s">
        <v>73</v>
      </c>
      <c r="C29" s="30">
        <v>3.3987549467275495E-2</v>
      </c>
      <c r="D29" s="30">
        <v>6.0376062119482488E-2</v>
      </c>
      <c r="E29" s="30">
        <v>8.1374977109144778E-2</v>
      </c>
      <c r="F29" s="30">
        <v>0.44431622384537667</v>
      </c>
      <c r="G29" s="30">
        <v>0.2266363976997727</v>
      </c>
      <c r="H29" s="30">
        <v>0.22209456226244509</v>
      </c>
      <c r="I29" s="30">
        <v>0.24510589532245569</v>
      </c>
      <c r="J29" s="30">
        <v>0.25647822179627983</v>
      </c>
      <c r="K29" s="30">
        <v>0.22772007926226948</v>
      </c>
      <c r="L29" s="30">
        <v>0.25081553712183519</v>
      </c>
      <c r="M29" s="30">
        <v>0.25352576295707591</v>
      </c>
      <c r="N29" s="30">
        <v>0.2728617454361017</v>
      </c>
      <c r="O29" s="30">
        <v>0.25614840948493972</v>
      </c>
      <c r="P29" s="30">
        <v>0.25835807292803542</v>
      </c>
      <c r="Q29" s="30">
        <v>0.27831062779948607</v>
      </c>
      <c r="R29" s="30">
        <v>0.26517613378020671</v>
      </c>
      <c r="S29" s="30">
        <v>0.27658989395202421</v>
      </c>
      <c r="T29" s="30">
        <v>0.27188522455281888</v>
      </c>
      <c r="U29" s="30">
        <v>0.28442944981305324</v>
      </c>
      <c r="V29" s="30">
        <v>0.27955499511208248</v>
      </c>
      <c r="W29" s="30">
        <v>0.28645544204849632</v>
      </c>
      <c r="X29" s="30">
        <v>0.28402605936814318</v>
      </c>
      <c r="Y29" s="30">
        <v>0.27057878643074118</v>
      </c>
      <c r="Z29" s="30">
        <v>0.29756726797105831</v>
      </c>
      <c r="AA29" s="30">
        <v>0.2910422183654196</v>
      </c>
      <c r="AB29" s="30">
        <v>0.28530550810593203</v>
      </c>
      <c r="AC29" s="30">
        <v>0.27126893825885579</v>
      </c>
      <c r="AD29" s="30">
        <v>0.28309481285447607</v>
      </c>
      <c r="AE29" s="30">
        <v>0.27572027704782309</v>
      </c>
    </row>
    <row r="30" spans="1:31" s="28" customFormat="1">
      <c r="A30" s="29" t="s">
        <v>130</v>
      </c>
      <c r="B30" s="29" t="s">
        <v>56</v>
      </c>
      <c r="C30" s="30">
        <v>2.5489177620702831E-2</v>
      </c>
      <c r="D30" s="30">
        <v>4.4195987406449352E-2</v>
      </c>
      <c r="E30" s="30">
        <v>6.7246485179022028E-2</v>
      </c>
      <c r="F30" s="30">
        <v>7.7751367890123477E-2</v>
      </c>
      <c r="G30" s="30">
        <v>7.9487611892277446E-2</v>
      </c>
      <c r="H30" s="30">
        <v>8.0332757956413536E-2</v>
      </c>
      <c r="I30" s="30">
        <v>7.7190728721928573E-2</v>
      </c>
      <c r="J30" s="30">
        <v>7.2053605396649859E-2</v>
      </c>
      <c r="K30" s="30">
        <v>6.8010224817324327E-2</v>
      </c>
      <c r="L30" s="30">
        <v>6.6853153142789445E-2</v>
      </c>
      <c r="M30" s="30">
        <v>6.521614120329336E-2</v>
      </c>
      <c r="N30" s="30">
        <v>6.7916872345175683E-2</v>
      </c>
      <c r="O30" s="30">
        <v>6.7144504197001603E-2</v>
      </c>
      <c r="P30" s="30">
        <v>6.5391203044923643E-2</v>
      </c>
      <c r="Q30" s="30">
        <v>6.7818321038847482E-2</v>
      </c>
      <c r="R30" s="30">
        <v>6.6884776100096827E-2</v>
      </c>
      <c r="S30" s="30">
        <v>6.3402505739073745E-2</v>
      </c>
      <c r="T30" s="30">
        <v>6.2424414061550547E-2</v>
      </c>
      <c r="U30" s="30">
        <v>6.2451951793349066E-2</v>
      </c>
      <c r="V30" s="30">
        <v>6.0787098890060683E-2</v>
      </c>
      <c r="W30" s="30">
        <v>6.136676097817325E-2</v>
      </c>
      <c r="X30" s="30">
        <v>6.0918131301951839E-2</v>
      </c>
      <c r="Y30" s="30">
        <v>5.5266913643230435E-2</v>
      </c>
      <c r="Z30" s="30">
        <v>6.0076549879375517E-2</v>
      </c>
      <c r="AA30" s="30">
        <v>5.6474622847440425E-2</v>
      </c>
      <c r="AB30" s="30">
        <v>5.2135285843311466E-2</v>
      </c>
      <c r="AC30" s="30">
        <v>4.8649932665230447E-2</v>
      </c>
      <c r="AD30" s="30">
        <v>4.6966413029220958E-2</v>
      </c>
      <c r="AE30" s="30">
        <v>4.2023608342086891E-2</v>
      </c>
    </row>
    <row r="32" spans="1:31" s="28" customFormat="1"/>
    <row r="33" spans="1:31" s="28" customFormat="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s="28" customFormat="1">
      <c r="A34" s="29" t="s">
        <v>131</v>
      </c>
      <c r="B34" s="29" t="s">
        <v>64</v>
      </c>
      <c r="C34" s="30">
        <v>0.48284072799750943</v>
      </c>
      <c r="D34" s="30">
        <v>0.44898344341462149</v>
      </c>
      <c r="E34" s="30">
        <v>0.46997721432528994</v>
      </c>
      <c r="F34" s="30">
        <v>0.64956439500983876</v>
      </c>
      <c r="G34" s="30">
        <v>0.61955965498115007</v>
      </c>
      <c r="H34" s="30">
        <v>0.64175271261427502</v>
      </c>
      <c r="I34" s="30">
        <v>0.60718009894453062</v>
      </c>
      <c r="J34" s="30">
        <v>0.63716704733530805</v>
      </c>
      <c r="K34" s="30">
        <v>0.63774890609506851</v>
      </c>
      <c r="L34" s="30">
        <v>0.61748116444666701</v>
      </c>
      <c r="M34" s="30">
        <v>0.58819734748096875</v>
      </c>
      <c r="N34" s="30">
        <v>0.6070043697687747</v>
      </c>
      <c r="O34" s="30">
        <v>0.66309167272311065</v>
      </c>
      <c r="P34" s="30">
        <v>0.58867192919753275</v>
      </c>
      <c r="Q34" s="30">
        <v>0.57656181668815121</v>
      </c>
      <c r="R34" s="30">
        <v>0.58446614124104246</v>
      </c>
      <c r="S34" s="30">
        <v>0.58256069435754476</v>
      </c>
      <c r="T34" s="30">
        <v>0.58046685076900628</v>
      </c>
      <c r="U34" s="30">
        <v>0.53595435859404039</v>
      </c>
      <c r="V34" s="30">
        <v>0.55848612984511425</v>
      </c>
      <c r="W34" s="30">
        <v>0.53299046484080148</v>
      </c>
      <c r="X34" s="30">
        <v>0.57244748484778307</v>
      </c>
      <c r="Y34" s="30">
        <v>0.53526332581874592</v>
      </c>
      <c r="Z34" s="30">
        <v>0.51210211116423088</v>
      </c>
      <c r="AA34" s="30">
        <v>0.47992406021489764</v>
      </c>
      <c r="AB34" s="30">
        <v>0.49849835685568877</v>
      </c>
      <c r="AC34" s="30">
        <v>0.49978879838006895</v>
      </c>
      <c r="AD34" s="30">
        <v>0.45083812002286261</v>
      </c>
      <c r="AE34" s="30">
        <v>0.46115533287231575</v>
      </c>
    </row>
    <row r="35" spans="1:31" s="28" customFormat="1">
      <c r="A35" s="29" t="s">
        <v>131</v>
      </c>
      <c r="B35" s="29" t="s">
        <v>71</v>
      </c>
      <c r="C35" s="30" t="s">
        <v>169</v>
      </c>
      <c r="D35" s="30" t="s">
        <v>169</v>
      </c>
      <c r="E35" s="30" t="s">
        <v>169</v>
      </c>
      <c r="F35" s="30" t="s">
        <v>169</v>
      </c>
      <c r="G35" s="30" t="s">
        <v>169</v>
      </c>
      <c r="H35" s="30" t="s">
        <v>169</v>
      </c>
      <c r="I35" s="30" t="s">
        <v>169</v>
      </c>
      <c r="J35" s="30" t="s">
        <v>169</v>
      </c>
      <c r="K35" s="30" t="s">
        <v>169</v>
      </c>
      <c r="L35" s="30" t="s">
        <v>169</v>
      </c>
      <c r="M35" s="30" t="s">
        <v>169</v>
      </c>
      <c r="N35" s="30" t="s">
        <v>169</v>
      </c>
      <c r="O35" s="30" t="s">
        <v>169</v>
      </c>
      <c r="P35" s="30" t="s">
        <v>169</v>
      </c>
      <c r="Q35" s="30" t="s">
        <v>169</v>
      </c>
      <c r="R35" s="30" t="s">
        <v>169</v>
      </c>
      <c r="S35" s="30" t="s">
        <v>169</v>
      </c>
      <c r="T35" s="30" t="s">
        <v>169</v>
      </c>
      <c r="U35" s="30" t="s">
        <v>169</v>
      </c>
      <c r="V35" s="30" t="s">
        <v>169</v>
      </c>
      <c r="W35" s="30" t="s">
        <v>169</v>
      </c>
      <c r="X35" s="30" t="s">
        <v>169</v>
      </c>
      <c r="Y35" s="30" t="s">
        <v>169</v>
      </c>
      <c r="Z35" s="30" t="s">
        <v>169</v>
      </c>
      <c r="AA35" s="30" t="s">
        <v>169</v>
      </c>
      <c r="AB35" s="30" t="s">
        <v>169</v>
      </c>
      <c r="AC35" s="30" t="s">
        <v>169</v>
      </c>
      <c r="AD35" s="30" t="s">
        <v>169</v>
      </c>
      <c r="AE35" s="30" t="s">
        <v>169</v>
      </c>
    </row>
    <row r="36" spans="1:31" s="28" customFormat="1">
      <c r="A36" s="29" t="s">
        <v>131</v>
      </c>
      <c r="B36" s="29" t="s">
        <v>20</v>
      </c>
      <c r="C36" s="30">
        <v>8.3303757158728647E-2</v>
      </c>
      <c r="D36" s="30">
        <v>8.3303757178776708E-2</v>
      </c>
      <c r="E36" s="30">
        <v>9.2980895447715012E-2</v>
      </c>
      <c r="F36" s="30">
        <v>0.16981892584840708</v>
      </c>
      <c r="G36" s="30">
        <v>0.20811762871346251</v>
      </c>
      <c r="H36" s="30">
        <v>0.18105825926990202</v>
      </c>
      <c r="I36" s="30">
        <v>0.19887733876774269</v>
      </c>
      <c r="J36" s="30">
        <v>0.19955843953018029</v>
      </c>
      <c r="K36" s="30">
        <v>0.17499816841899435</v>
      </c>
      <c r="L36" s="30">
        <v>0.1980394262710545</v>
      </c>
      <c r="M36" s="30">
        <v>0.24339998271927354</v>
      </c>
      <c r="N36" s="30">
        <v>0.27375153311001177</v>
      </c>
      <c r="O36" s="30">
        <v>0.32003527324459363</v>
      </c>
      <c r="P36" s="30">
        <v>0.26649678915128194</v>
      </c>
      <c r="Q36" s="30">
        <v>0.24400927903122144</v>
      </c>
      <c r="R36" s="30">
        <v>0.27259889705656576</v>
      </c>
      <c r="S36" s="30">
        <v>0.29727844008328053</v>
      </c>
      <c r="T36" s="30">
        <v>0.28474093649677135</v>
      </c>
      <c r="U36" s="30">
        <v>0.26739952601339018</v>
      </c>
      <c r="V36" s="30">
        <v>0.29905452905682484</v>
      </c>
      <c r="W36" s="30">
        <v>0.32679099340010259</v>
      </c>
      <c r="X36" s="30">
        <v>0.34900625054445017</v>
      </c>
      <c r="Y36" s="30">
        <v>0.33596117045107271</v>
      </c>
      <c r="Z36" s="30">
        <v>0.32607045214946373</v>
      </c>
      <c r="AA36" s="30">
        <v>0.4565589526611849</v>
      </c>
      <c r="AB36" s="30">
        <v>0.60915999873061011</v>
      </c>
      <c r="AC36" s="30">
        <v>0.61082898679792241</v>
      </c>
      <c r="AD36" s="30">
        <v>0.60915999787687347</v>
      </c>
      <c r="AE36" s="30">
        <v>0.60915999794280573</v>
      </c>
    </row>
    <row r="37" spans="1:31" s="28" customFormat="1">
      <c r="A37" s="29" t="s">
        <v>131</v>
      </c>
      <c r="B37" s="29" t="s">
        <v>32</v>
      </c>
      <c r="C37" s="30">
        <v>5.044000054359643E-2</v>
      </c>
      <c r="D37" s="30">
        <v>5.044000054359643E-2</v>
      </c>
      <c r="E37" s="30">
        <v>0.10018372200478365</v>
      </c>
      <c r="F37" s="30">
        <v>9.8940000543596307E-2</v>
      </c>
      <c r="G37" s="30">
        <v>9.8940000543596307E-2</v>
      </c>
      <c r="H37" s="30">
        <v>9.8940000543596307E-2</v>
      </c>
      <c r="I37" s="30">
        <v>0.20023820395738204</v>
      </c>
      <c r="J37" s="30">
        <v>0.19205675146771034</v>
      </c>
      <c r="K37" s="30">
        <v>0.1790873831267667</v>
      </c>
      <c r="L37" s="30">
        <v>0.13014829310719708</v>
      </c>
      <c r="M37" s="30">
        <v>0.1340310869210698</v>
      </c>
      <c r="N37" s="30">
        <v>0.17141438356164385</v>
      </c>
      <c r="O37" s="30">
        <v>0.26565090237008043</v>
      </c>
      <c r="P37" s="30">
        <v>0.21228186834094367</v>
      </c>
      <c r="Q37" s="30">
        <v>0.18950970319634566</v>
      </c>
      <c r="R37" s="30">
        <v>0.23425751522070012</v>
      </c>
      <c r="S37" s="30">
        <v>0.2560978473581213</v>
      </c>
      <c r="T37" s="30">
        <v>0.23956519080234837</v>
      </c>
      <c r="U37" s="30">
        <v>0.20897805229397692</v>
      </c>
      <c r="V37" s="30">
        <v>0.23925963524679281</v>
      </c>
      <c r="W37" s="30">
        <v>0.31490597140682752</v>
      </c>
      <c r="X37" s="30">
        <v>0.31614318330071756</v>
      </c>
      <c r="Y37" s="30">
        <v>0.2998198249619482</v>
      </c>
      <c r="Z37" s="30">
        <v>0.29161241574255137</v>
      </c>
      <c r="AA37" s="30">
        <v>0.25384146010002173</v>
      </c>
      <c r="AB37" s="30" t="s">
        <v>169</v>
      </c>
      <c r="AC37" s="30" t="s">
        <v>169</v>
      </c>
      <c r="AD37" s="30" t="s">
        <v>169</v>
      </c>
      <c r="AE37" s="30" t="s">
        <v>169</v>
      </c>
    </row>
    <row r="38" spans="1:31" s="28" customFormat="1">
      <c r="A38" s="29" t="s">
        <v>131</v>
      </c>
      <c r="B38" s="29" t="s">
        <v>66</v>
      </c>
      <c r="C38" s="30">
        <v>7.8593935427574102E-10</v>
      </c>
      <c r="D38" s="30">
        <v>8.1979187405866681E-10</v>
      </c>
      <c r="E38" s="30">
        <v>8.7777664598723374E-10</v>
      </c>
      <c r="F38" s="30">
        <v>6.3014466224942806E-3</v>
      </c>
      <c r="G38" s="30">
        <v>3.1328849711764585E-3</v>
      </c>
      <c r="H38" s="30">
        <v>3.956387601800504E-3</v>
      </c>
      <c r="I38" s="30">
        <v>7.2247876351282433E-3</v>
      </c>
      <c r="J38" s="30">
        <v>1.1934905991238379E-2</v>
      </c>
      <c r="K38" s="30">
        <v>5.9364268515692655E-3</v>
      </c>
      <c r="L38" s="30">
        <v>1.0655360912738636E-2</v>
      </c>
      <c r="M38" s="30">
        <v>1.877437249929205E-2</v>
      </c>
      <c r="N38" s="30">
        <v>3.4975077744128884E-2</v>
      </c>
      <c r="O38" s="30">
        <v>3.8800241219679614E-2</v>
      </c>
      <c r="P38" s="30">
        <v>2.9261133487388086E-2</v>
      </c>
      <c r="Q38" s="30">
        <v>2.8901659818090227E-2</v>
      </c>
      <c r="R38" s="30">
        <v>4.7614133203985554E-2</v>
      </c>
      <c r="S38" s="30">
        <v>7.368457742913119E-2</v>
      </c>
      <c r="T38" s="30">
        <v>4.7173045860994231E-2</v>
      </c>
      <c r="U38" s="30">
        <v>6.4016151178924355E-2</v>
      </c>
      <c r="V38" s="30">
        <v>7.6890958671073012E-2</v>
      </c>
      <c r="W38" s="30">
        <v>8.9532521392866354E-2</v>
      </c>
      <c r="X38" s="30">
        <v>9.2596467639405489E-2</v>
      </c>
      <c r="Y38" s="30">
        <v>9.0693724173047677E-2</v>
      </c>
      <c r="Z38" s="30">
        <v>0.11093867689825372</v>
      </c>
      <c r="AA38" s="30">
        <v>0.1204538281781819</v>
      </c>
      <c r="AB38" s="30">
        <v>0.133664212867972</v>
      </c>
      <c r="AC38" s="30">
        <v>0.11829033329658956</v>
      </c>
      <c r="AD38" s="30">
        <v>9.9216060787497201E-2</v>
      </c>
      <c r="AE38" s="30">
        <v>0.1011330306698062</v>
      </c>
    </row>
    <row r="39" spans="1:31" s="28" customFormat="1">
      <c r="A39" s="29" t="s">
        <v>131</v>
      </c>
      <c r="B39" s="29" t="s">
        <v>65</v>
      </c>
      <c r="C39" s="30">
        <v>0.52351577424999263</v>
      </c>
      <c r="D39" s="30">
        <v>0.5225408479662933</v>
      </c>
      <c r="E39" s="30">
        <v>0.52458766508167154</v>
      </c>
      <c r="F39" s="30">
        <v>0.52204654225089653</v>
      </c>
      <c r="G39" s="30">
        <v>0.52101415632659742</v>
      </c>
      <c r="H39" s="30">
        <v>0.52032659566041572</v>
      </c>
      <c r="I39" s="30">
        <v>0.52159762897742767</v>
      </c>
      <c r="J39" s="30">
        <v>0.51850889801924649</v>
      </c>
      <c r="K39" s="30">
        <v>0.51850976691747552</v>
      </c>
      <c r="L39" s="30">
        <v>0.50250025713637292</v>
      </c>
      <c r="M39" s="30">
        <v>0.51986826682597265</v>
      </c>
      <c r="N39" s="30">
        <v>0.51476739977652763</v>
      </c>
      <c r="O39" s="30">
        <v>0.51496705161599288</v>
      </c>
      <c r="P39" s="30">
        <v>0.50874113364239915</v>
      </c>
      <c r="Q39" s="30">
        <v>0.49596192530667998</v>
      </c>
      <c r="R39" s="30">
        <v>0.49624753814673628</v>
      </c>
      <c r="S39" s="30">
        <v>0.40196478483464781</v>
      </c>
      <c r="T39" s="30">
        <v>0.41160279161477797</v>
      </c>
      <c r="U39" s="30">
        <v>0.38460785941607689</v>
      </c>
      <c r="V39" s="30">
        <v>0.36881427286564267</v>
      </c>
      <c r="W39" s="30">
        <v>0.39425537913380382</v>
      </c>
      <c r="X39" s="30" t="s">
        <v>169</v>
      </c>
      <c r="Y39" s="30" t="s">
        <v>169</v>
      </c>
      <c r="Z39" s="30" t="s">
        <v>169</v>
      </c>
      <c r="AA39" s="30" t="s">
        <v>169</v>
      </c>
      <c r="AB39" s="30" t="s">
        <v>169</v>
      </c>
      <c r="AC39" s="30" t="s">
        <v>169</v>
      </c>
      <c r="AD39" s="30" t="s">
        <v>169</v>
      </c>
      <c r="AE39" s="30" t="s">
        <v>169</v>
      </c>
    </row>
    <row r="40" spans="1:31" s="28" customFormat="1">
      <c r="A40" s="29" t="s">
        <v>131</v>
      </c>
      <c r="B40" s="29" t="s">
        <v>69</v>
      </c>
      <c r="C40" s="30">
        <v>0.42818764308158169</v>
      </c>
      <c r="D40" s="30">
        <v>0.40172129851513327</v>
      </c>
      <c r="E40" s="30">
        <v>0.37657099815989148</v>
      </c>
      <c r="F40" s="30">
        <v>0.34413779210240253</v>
      </c>
      <c r="G40" s="30">
        <v>0.39926860228686378</v>
      </c>
      <c r="H40" s="30">
        <v>0.39184260561256234</v>
      </c>
      <c r="I40" s="30">
        <v>0.42266597430911629</v>
      </c>
      <c r="J40" s="30">
        <v>0.41450845215762711</v>
      </c>
      <c r="K40" s="30">
        <v>0.40617921742775193</v>
      </c>
      <c r="L40" s="30">
        <v>0.41660907670106961</v>
      </c>
      <c r="M40" s="30">
        <v>0.39408537533530436</v>
      </c>
      <c r="N40" s="30">
        <v>0.36706011599044752</v>
      </c>
      <c r="O40" s="30">
        <v>0.32732320090288791</v>
      </c>
      <c r="P40" s="30">
        <v>0.3814106793095754</v>
      </c>
      <c r="Q40" s="30">
        <v>0.37306199061311557</v>
      </c>
      <c r="R40" s="30">
        <v>0.40376373782641239</v>
      </c>
      <c r="S40" s="30">
        <v>0.40391346434255626</v>
      </c>
      <c r="T40" s="30">
        <v>0.40240640269296668</v>
      </c>
      <c r="U40" s="30">
        <v>0.40453368987572802</v>
      </c>
      <c r="V40" s="30">
        <v>0.36703551884880964</v>
      </c>
      <c r="W40" s="30">
        <v>0.35042414106247094</v>
      </c>
      <c r="X40" s="30">
        <v>0.31016232837524316</v>
      </c>
      <c r="Y40" s="30">
        <v>0.36555716376210901</v>
      </c>
      <c r="Z40" s="30">
        <v>0.36661046094879696</v>
      </c>
      <c r="AA40" s="30">
        <v>0.38536999315287623</v>
      </c>
      <c r="AB40" s="30">
        <v>0.38485828646033116</v>
      </c>
      <c r="AC40" s="30">
        <v>0.38689396583244368</v>
      </c>
      <c r="AD40" s="30">
        <v>0.3796723285634323</v>
      </c>
      <c r="AE40" s="30">
        <v>0.33269793479407211</v>
      </c>
    </row>
    <row r="41" spans="1:31" s="28" customFormat="1">
      <c r="A41" s="29" t="s">
        <v>131</v>
      </c>
      <c r="B41" s="29" t="s">
        <v>68</v>
      </c>
      <c r="C41" s="30">
        <v>0.31430040559614963</v>
      </c>
      <c r="D41" s="30">
        <v>0.30433468700577249</v>
      </c>
      <c r="E41" s="30">
        <v>0.30992866474548564</v>
      </c>
      <c r="F41" s="30">
        <v>0.2964856967529354</v>
      </c>
      <c r="G41" s="30">
        <v>0.30069354398864107</v>
      </c>
      <c r="H41" s="30">
        <v>0.31492072831159468</v>
      </c>
      <c r="I41" s="30">
        <v>0.31866076749145478</v>
      </c>
      <c r="J41" s="30">
        <v>0.26617441853939672</v>
      </c>
      <c r="K41" s="30">
        <v>0.28833356964043966</v>
      </c>
      <c r="L41" s="30">
        <v>0.29984934408822911</v>
      </c>
      <c r="M41" s="30">
        <v>0.30377990811892669</v>
      </c>
      <c r="N41" s="30">
        <v>0.3011367264366695</v>
      </c>
      <c r="O41" s="30">
        <v>0.28760367896220962</v>
      </c>
      <c r="P41" s="30">
        <v>0.29005456483223174</v>
      </c>
      <c r="Q41" s="30">
        <v>0.30210507348579446</v>
      </c>
      <c r="R41" s="30">
        <v>0.30352369085206982</v>
      </c>
      <c r="S41" s="30">
        <v>0.25125379465820646</v>
      </c>
      <c r="T41" s="30">
        <v>0.26888123324753543</v>
      </c>
      <c r="U41" s="30">
        <v>0.27646083597764182</v>
      </c>
      <c r="V41" s="30">
        <v>0.27882442184026046</v>
      </c>
      <c r="W41" s="30">
        <v>0.27135549297240591</v>
      </c>
      <c r="X41" s="30">
        <v>0.25616140512369662</v>
      </c>
      <c r="Y41" s="30">
        <v>0.2534478611297461</v>
      </c>
      <c r="Z41" s="30">
        <v>0.25329350677481038</v>
      </c>
      <c r="AA41" s="30">
        <v>0.24581092488944956</v>
      </c>
      <c r="AB41" s="30">
        <v>0.22335045414804552</v>
      </c>
      <c r="AC41" s="30">
        <v>0.23615865584802043</v>
      </c>
      <c r="AD41" s="30">
        <v>0.23895656841162005</v>
      </c>
      <c r="AE41" s="30">
        <v>0.23201940126937534</v>
      </c>
    </row>
    <row r="42" spans="1:31" s="28" customFormat="1">
      <c r="A42" s="29" t="s">
        <v>131</v>
      </c>
      <c r="B42" s="29" t="s">
        <v>36</v>
      </c>
      <c r="C42" s="30" t="s">
        <v>169</v>
      </c>
      <c r="D42" s="30">
        <v>0.12596773811406392</v>
      </c>
      <c r="E42" s="30">
        <v>0.14585896052860731</v>
      </c>
      <c r="F42" s="30">
        <v>0.16932490963361871</v>
      </c>
      <c r="G42" s="30">
        <v>0.16603135699972604</v>
      </c>
      <c r="H42" s="30">
        <v>0.16906085355587841</v>
      </c>
      <c r="I42" s="30">
        <v>0.1693255987448459</v>
      </c>
      <c r="J42" s="30">
        <v>0.16115806770496574</v>
      </c>
      <c r="K42" s="30">
        <v>0.15602015739269406</v>
      </c>
      <c r="L42" s="30">
        <v>0.16000087681638125</v>
      </c>
      <c r="M42" s="30">
        <v>0.15541633616815068</v>
      </c>
      <c r="N42" s="30">
        <v>0.15728282988882655</v>
      </c>
      <c r="O42" s="30">
        <v>0.15538564150247794</v>
      </c>
      <c r="P42" s="30">
        <v>0.15853414710742819</v>
      </c>
      <c r="Q42" s="30">
        <v>0.15777228899338358</v>
      </c>
      <c r="R42" s="30">
        <v>0.16017940201342512</v>
      </c>
      <c r="S42" s="30">
        <v>0.14687312066393002</v>
      </c>
      <c r="T42" s="30">
        <v>0.14747089215928491</v>
      </c>
      <c r="U42" s="30">
        <v>0.14733995783912604</v>
      </c>
      <c r="V42" s="30">
        <v>0.14929927762893877</v>
      </c>
      <c r="W42" s="30">
        <v>0.15202728917145253</v>
      </c>
      <c r="X42" s="30">
        <v>0.1474069990342953</v>
      </c>
      <c r="Y42" s="30">
        <v>0.14697025077586021</v>
      </c>
      <c r="Z42" s="30">
        <v>0.14706559936508143</v>
      </c>
      <c r="AA42" s="30">
        <v>0.14224938872728637</v>
      </c>
      <c r="AB42" s="30">
        <v>0.12947870201465658</v>
      </c>
      <c r="AC42" s="30">
        <v>0.13557595006331954</v>
      </c>
      <c r="AD42" s="30">
        <v>0.12691570715388778</v>
      </c>
      <c r="AE42" s="30">
        <v>0.12265135200504103</v>
      </c>
    </row>
    <row r="43" spans="1:31" s="28" customFormat="1">
      <c r="A43" s="29" t="s">
        <v>131</v>
      </c>
      <c r="B43" s="29" t="s">
        <v>73</v>
      </c>
      <c r="C43" s="30">
        <v>4.3081584955539536E-2</v>
      </c>
      <c r="D43" s="30">
        <v>6.0974489305455418E-2</v>
      </c>
      <c r="E43" s="30">
        <v>7.5453456745235722E-2</v>
      </c>
      <c r="F43" s="30">
        <v>7.8973869644816133E-2</v>
      </c>
      <c r="G43" s="30">
        <v>8.277143448808319E-2</v>
      </c>
      <c r="H43" s="30">
        <v>0.10017557740789654</v>
      </c>
      <c r="I43" s="30">
        <v>0.11074966732229952</v>
      </c>
      <c r="J43" s="30">
        <v>0.10283845737425698</v>
      </c>
      <c r="K43" s="30">
        <v>9.6774710030393341E-2</v>
      </c>
      <c r="L43" s="30">
        <v>0.10851313496637026</v>
      </c>
      <c r="M43" s="30">
        <v>0.10390086242126692</v>
      </c>
      <c r="N43" s="30">
        <v>0.16291594104056917</v>
      </c>
      <c r="O43" s="30">
        <v>0.16910062886002256</v>
      </c>
      <c r="P43" s="30">
        <v>0.16753101675374252</v>
      </c>
      <c r="Q43" s="30">
        <v>0.17585353351644914</v>
      </c>
      <c r="R43" s="30">
        <v>0.17378113178007878</v>
      </c>
      <c r="S43" s="30">
        <v>0.18843122915099583</v>
      </c>
      <c r="T43" s="30">
        <v>0.19626826384284737</v>
      </c>
      <c r="U43" s="30">
        <v>0.21181654766096714</v>
      </c>
      <c r="V43" s="30">
        <v>0.22034193218273562</v>
      </c>
      <c r="W43" s="30">
        <v>0.2347254777159595</v>
      </c>
      <c r="X43" s="30">
        <v>0.24033057776108582</v>
      </c>
      <c r="Y43" s="30">
        <v>0.22379960616068068</v>
      </c>
      <c r="Z43" s="30">
        <v>0.2304330213096242</v>
      </c>
      <c r="AA43" s="30">
        <v>0.21066635491557606</v>
      </c>
      <c r="AB43" s="30">
        <v>0.17994022689900377</v>
      </c>
      <c r="AC43" s="30">
        <v>0.18602545677180338</v>
      </c>
      <c r="AD43" s="30">
        <v>0.16322288423973222</v>
      </c>
      <c r="AE43" s="30">
        <v>0.15400761325320692</v>
      </c>
    </row>
    <row r="44" spans="1:31" s="28" customFormat="1">
      <c r="A44" s="29" t="s">
        <v>131</v>
      </c>
      <c r="B44" s="29" t="s">
        <v>56</v>
      </c>
      <c r="C44" s="30">
        <v>6.3557215013174906E-2</v>
      </c>
      <c r="D44" s="30">
        <v>7.3850628871657845E-2</v>
      </c>
      <c r="E44" s="30">
        <v>8.0003106836238555E-2</v>
      </c>
      <c r="F44" s="30">
        <v>9.2475331935527733E-2</v>
      </c>
      <c r="G44" s="30">
        <v>8.9316700233296548E-2</v>
      </c>
      <c r="H44" s="30">
        <v>8.907617436650947E-2</v>
      </c>
      <c r="I44" s="30">
        <v>8.3744960169544719E-2</v>
      </c>
      <c r="J44" s="30">
        <v>7.6117785763706758E-2</v>
      </c>
      <c r="K44" s="30">
        <v>7.1656129627550719E-2</v>
      </c>
      <c r="L44" s="30">
        <v>7.1930831504203124E-2</v>
      </c>
      <c r="M44" s="30">
        <v>6.9748067057661067E-2</v>
      </c>
      <c r="N44" s="30">
        <v>6.5995627296033227E-2</v>
      </c>
      <c r="O44" s="30">
        <v>6.379374291481682E-2</v>
      </c>
      <c r="P44" s="30">
        <v>6.4027089746969079E-2</v>
      </c>
      <c r="Q44" s="30">
        <v>6.4845024802590162E-2</v>
      </c>
      <c r="R44" s="30">
        <v>6.4330906162638701E-2</v>
      </c>
      <c r="S44" s="30">
        <v>5.712922489068982E-2</v>
      </c>
      <c r="T44" s="30">
        <v>5.9074483056328939E-2</v>
      </c>
      <c r="U44" s="30">
        <v>5.8269437206788455E-2</v>
      </c>
      <c r="V44" s="30">
        <v>6.0209279927811762E-2</v>
      </c>
      <c r="W44" s="30">
        <v>6.1645596978200129E-2</v>
      </c>
      <c r="X44" s="30">
        <v>5.5478200905463973E-2</v>
      </c>
      <c r="Y44" s="30">
        <v>4.999608984183742E-2</v>
      </c>
      <c r="Z44" s="30">
        <v>4.8606846845643051E-2</v>
      </c>
      <c r="AA44" s="30">
        <v>4.213458339790243E-2</v>
      </c>
      <c r="AB44" s="30">
        <v>3.3849444013710817E-2</v>
      </c>
      <c r="AC44" s="30">
        <v>3.5302430170189115E-2</v>
      </c>
      <c r="AD44" s="30">
        <v>2.4364630472514314E-2</v>
      </c>
      <c r="AE44" s="30">
        <v>2.4313058615477709E-2</v>
      </c>
    </row>
    <row r="46" spans="1:31" s="28" customFormat="1"/>
    <row r="47" spans="1:31" s="28" customFormat="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s="28" customFormat="1">
      <c r="A48" s="29" t="s">
        <v>132</v>
      </c>
      <c r="B48" s="29" t="s">
        <v>64</v>
      </c>
      <c r="C48" s="30" t="s">
        <v>169</v>
      </c>
      <c r="D48" s="30" t="s">
        <v>169</v>
      </c>
      <c r="E48" s="30" t="s">
        <v>169</v>
      </c>
      <c r="F48" s="30" t="s">
        <v>169</v>
      </c>
      <c r="G48" s="30" t="s">
        <v>169</v>
      </c>
      <c r="H48" s="30" t="s">
        <v>169</v>
      </c>
      <c r="I48" s="30" t="s">
        <v>169</v>
      </c>
      <c r="J48" s="30" t="s">
        <v>169</v>
      </c>
      <c r="K48" s="30" t="s">
        <v>169</v>
      </c>
      <c r="L48" s="30" t="s">
        <v>169</v>
      </c>
      <c r="M48" s="30" t="s">
        <v>169</v>
      </c>
      <c r="N48" s="30" t="s">
        <v>169</v>
      </c>
      <c r="O48" s="30" t="s">
        <v>169</v>
      </c>
      <c r="P48" s="30" t="s">
        <v>169</v>
      </c>
      <c r="Q48" s="30" t="s">
        <v>169</v>
      </c>
      <c r="R48" s="30" t="s">
        <v>169</v>
      </c>
      <c r="S48" s="30" t="s">
        <v>169</v>
      </c>
      <c r="T48" s="30" t="s">
        <v>169</v>
      </c>
      <c r="U48" s="30" t="s">
        <v>169</v>
      </c>
      <c r="V48" s="30" t="s">
        <v>169</v>
      </c>
      <c r="W48" s="30" t="s">
        <v>169</v>
      </c>
      <c r="X48" s="30" t="s">
        <v>169</v>
      </c>
      <c r="Y48" s="30" t="s">
        <v>169</v>
      </c>
      <c r="Z48" s="30" t="s">
        <v>169</v>
      </c>
      <c r="AA48" s="30" t="s">
        <v>169</v>
      </c>
      <c r="AB48" s="30" t="s">
        <v>169</v>
      </c>
      <c r="AC48" s="30" t="s">
        <v>169</v>
      </c>
      <c r="AD48" s="30" t="s">
        <v>169</v>
      </c>
      <c r="AE48" s="30" t="s">
        <v>169</v>
      </c>
    </row>
    <row r="49" spans="1:31" s="28" customFormat="1">
      <c r="A49" s="29" t="s">
        <v>132</v>
      </c>
      <c r="B49" s="29" t="s">
        <v>71</v>
      </c>
      <c r="C49" s="30">
        <v>0.65076165861145241</v>
      </c>
      <c r="D49" s="30">
        <v>0.55557089779887703</v>
      </c>
      <c r="E49" s="30">
        <v>0.59550740698372762</v>
      </c>
      <c r="F49" s="30">
        <v>0.66375238464968933</v>
      </c>
      <c r="G49" s="30">
        <v>0.68819077677722496</v>
      </c>
      <c r="H49" s="30">
        <v>0.67279435406649424</v>
      </c>
      <c r="I49" s="30" t="s">
        <v>169</v>
      </c>
      <c r="J49" s="30" t="s">
        <v>169</v>
      </c>
      <c r="K49" s="30" t="s">
        <v>169</v>
      </c>
      <c r="L49" s="30" t="s">
        <v>169</v>
      </c>
      <c r="M49" s="30" t="s">
        <v>169</v>
      </c>
      <c r="N49" s="30" t="s">
        <v>169</v>
      </c>
      <c r="O49" s="30" t="s">
        <v>169</v>
      </c>
      <c r="P49" s="30" t="s">
        <v>169</v>
      </c>
      <c r="Q49" s="30" t="s">
        <v>169</v>
      </c>
      <c r="R49" s="30" t="s">
        <v>169</v>
      </c>
      <c r="S49" s="30" t="s">
        <v>169</v>
      </c>
      <c r="T49" s="30" t="s">
        <v>169</v>
      </c>
      <c r="U49" s="30" t="s">
        <v>169</v>
      </c>
      <c r="V49" s="30" t="s">
        <v>169</v>
      </c>
      <c r="W49" s="30" t="s">
        <v>169</v>
      </c>
      <c r="X49" s="30" t="s">
        <v>169</v>
      </c>
      <c r="Y49" s="30" t="s">
        <v>169</v>
      </c>
      <c r="Z49" s="30" t="s">
        <v>169</v>
      </c>
      <c r="AA49" s="30" t="s">
        <v>169</v>
      </c>
      <c r="AB49" s="30" t="s">
        <v>169</v>
      </c>
      <c r="AC49" s="30" t="s">
        <v>169</v>
      </c>
      <c r="AD49" s="30" t="s">
        <v>169</v>
      </c>
      <c r="AE49" s="30" t="s">
        <v>169</v>
      </c>
    </row>
    <row r="50" spans="1:31" s="28" customFormat="1">
      <c r="A50" s="29" t="s">
        <v>132</v>
      </c>
      <c r="B50" s="29" t="s">
        <v>20</v>
      </c>
      <c r="C50" s="30" t="s">
        <v>169</v>
      </c>
      <c r="D50" s="30" t="s">
        <v>169</v>
      </c>
      <c r="E50" s="30" t="s">
        <v>169</v>
      </c>
      <c r="F50" s="30" t="s">
        <v>169</v>
      </c>
      <c r="G50" s="30" t="s">
        <v>169</v>
      </c>
      <c r="H50" s="30" t="s">
        <v>169</v>
      </c>
      <c r="I50" s="30" t="s">
        <v>169</v>
      </c>
      <c r="J50" s="30" t="s">
        <v>169</v>
      </c>
      <c r="K50" s="30" t="s">
        <v>169</v>
      </c>
      <c r="L50" s="30" t="s">
        <v>169</v>
      </c>
      <c r="M50" s="30" t="s">
        <v>169</v>
      </c>
      <c r="N50" s="30" t="s">
        <v>169</v>
      </c>
      <c r="O50" s="30" t="s">
        <v>169</v>
      </c>
      <c r="P50" s="30" t="s">
        <v>169</v>
      </c>
      <c r="Q50" s="30" t="s">
        <v>169</v>
      </c>
      <c r="R50" s="30" t="s">
        <v>169</v>
      </c>
      <c r="S50" s="30" t="s">
        <v>169</v>
      </c>
      <c r="T50" s="30" t="s">
        <v>169</v>
      </c>
      <c r="U50" s="30" t="s">
        <v>169</v>
      </c>
      <c r="V50" s="30" t="s">
        <v>169</v>
      </c>
      <c r="W50" s="30" t="s">
        <v>169</v>
      </c>
      <c r="X50" s="30" t="s">
        <v>169</v>
      </c>
      <c r="Y50" s="30" t="s">
        <v>169</v>
      </c>
      <c r="Z50" s="30" t="s">
        <v>169</v>
      </c>
      <c r="AA50" s="30" t="s">
        <v>169</v>
      </c>
      <c r="AB50" s="30" t="s">
        <v>169</v>
      </c>
      <c r="AC50" s="30" t="s">
        <v>169</v>
      </c>
      <c r="AD50" s="30" t="s">
        <v>169</v>
      </c>
      <c r="AE50" s="30" t="s">
        <v>169</v>
      </c>
    </row>
    <row r="51" spans="1:31" s="28" customFormat="1">
      <c r="A51" s="29" t="s">
        <v>132</v>
      </c>
      <c r="B51" s="29" t="s">
        <v>32</v>
      </c>
      <c r="C51" s="30">
        <v>2.5139415525114151E-3</v>
      </c>
      <c r="D51" s="30">
        <v>1.2053280821917808E-3</v>
      </c>
      <c r="E51" s="30">
        <v>2.2330972602739724E-3</v>
      </c>
      <c r="F51" s="30">
        <v>1.2255332420091324E-2</v>
      </c>
      <c r="G51" s="30">
        <v>1.2317925799086757E-2</v>
      </c>
      <c r="H51" s="30">
        <v>1.2030873287671233E-2</v>
      </c>
      <c r="I51" s="30">
        <v>1.2763596347031964E-2</v>
      </c>
      <c r="J51" s="30">
        <v>2.027782283105023E-2</v>
      </c>
      <c r="K51" s="30">
        <v>2.011975799086756E-3</v>
      </c>
      <c r="L51" s="30">
        <v>6.5816762557077396E-3</v>
      </c>
      <c r="M51" s="30">
        <v>1.4711121004566207E-2</v>
      </c>
      <c r="N51" s="30">
        <v>5.578269863013699E-2</v>
      </c>
      <c r="O51" s="30">
        <v>4.0991413242008903E-2</v>
      </c>
      <c r="P51" s="30">
        <v>8.4355949771689503E-2</v>
      </c>
      <c r="Q51" s="30">
        <v>4.6558858447488582E-2</v>
      </c>
      <c r="R51" s="30">
        <v>5.0968538812785381E-2</v>
      </c>
      <c r="S51" s="30">
        <v>0.10875180365296805</v>
      </c>
      <c r="T51" s="30">
        <v>0.11108603881278538</v>
      </c>
      <c r="U51" s="30" t="s">
        <v>169</v>
      </c>
      <c r="V51" s="30" t="s">
        <v>169</v>
      </c>
      <c r="W51" s="30" t="s">
        <v>169</v>
      </c>
      <c r="X51" s="30" t="s">
        <v>169</v>
      </c>
      <c r="Y51" s="30" t="s">
        <v>169</v>
      </c>
      <c r="Z51" s="30" t="s">
        <v>169</v>
      </c>
      <c r="AA51" s="30" t="s">
        <v>169</v>
      </c>
      <c r="AB51" s="30" t="s">
        <v>169</v>
      </c>
      <c r="AC51" s="30" t="s">
        <v>169</v>
      </c>
      <c r="AD51" s="30" t="s">
        <v>169</v>
      </c>
      <c r="AE51" s="30" t="s">
        <v>169</v>
      </c>
    </row>
    <row r="52" spans="1:31" s="28" customFormat="1">
      <c r="A52" s="29" t="s">
        <v>132</v>
      </c>
      <c r="B52" s="29" t="s">
        <v>66</v>
      </c>
      <c r="C52" s="30">
        <v>6.8224873075312424E-4</v>
      </c>
      <c r="D52" s="30">
        <v>1.8630828557606347E-5</v>
      </c>
      <c r="E52" s="30">
        <v>5.8005806829677345E-4</v>
      </c>
      <c r="F52" s="30">
        <v>2.0116207816522169E-3</v>
      </c>
      <c r="G52" s="30">
        <v>1.4468262287830982E-3</v>
      </c>
      <c r="H52" s="30">
        <v>3.2887023209026258E-3</v>
      </c>
      <c r="I52" s="30">
        <v>1.770499322309041E-3</v>
      </c>
      <c r="J52" s="30">
        <v>3.1772939324657421E-3</v>
      </c>
      <c r="K52" s="30">
        <v>5.7490671044426833E-4</v>
      </c>
      <c r="L52" s="30">
        <v>1.2158637670838981E-3</v>
      </c>
      <c r="M52" s="30">
        <v>1.8543107788729571E-3</v>
      </c>
      <c r="N52" s="30">
        <v>1.238752530680038E-2</v>
      </c>
      <c r="O52" s="30">
        <v>6.5208933135313431E-3</v>
      </c>
      <c r="P52" s="30">
        <v>1.5907574561489529E-2</v>
      </c>
      <c r="Q52" s="30">
        <v>1.5390527464582133E-2</v>
      </c>
      <c r="R52" s="30">
        <v>1.4913754707595286E-2</v>
      </c>
      <c r="S52" s="30">
        <v>2.8442093047710948E-2</v>
      </c>
      <c r="T52" s="30">
        <v>2.0343947810693815E-2</v>
      </c>
      <c r="U52" s="30">
        <v>7.0309507742899624E-2</v>
      </c>
      <c r="V52" s="30">
        <v>0.11526156491713017</v>
      </c>
      <c r="W52" s="30">
        <v>9.3506166211715688E-2</v>
      </c>
      <c r="X52" s="30">
        <v>0.10261112100744171</v>
      </c>
      <c r="Y52" s="30">
        <v>0.14816137621425796</v>
      </c>
      <c r="Z52" s="30">
        <v>8.0069888260471248E-2</v>
      </c>
      <c r="AA52" s="30">
        <v>8.6471192983752485E-2</v>
      </c>
      <c r="AB52" s="30">
        <v>0.13301476348344723</v>
      </c>
      <c r="AC52" s="30">
        <v>0.1562285745359196</v>
      </c>
      <c r="AD52" s="30">
        <v>0.23288979381374172</v>
      </c>
      <c r="AE52" s="30">
        <v>0.22349220625788149</v>
      </c>
    </row>
    <row r="53" spans="1:31" s="28" customFormat="1">
      <c r="A53" s="29" t="s">
        <v>132</v>
      </c>
      <c r="B53" s="29" t="s">
        <v>65</v>
      </c>
      <c r="C53" s="30">
        <v>0.1430913775488156</v>
      </c>
      <c r="D53" s="30">
        <v>0.14452761651655169</v>
      </c>
      <c r="E53" s="30">
        <v>0.13144391525245802</v>
      </c>
      <c r="F53" s="30">
        <v>0.16188590123487279</v>
      </c>
      <c r="G53" s="30">
        <v>0.1663322440483907</v>
      </c>
      <c r="H53" s="30">
        <v>0.15722086618061942</v>
      </c>
      <c r="I53" s="30">
        <v>0.15949359542226635</v>
      </c>
      <c r="J53" s="30">
        <v>0.20065162862863481</v>
      </c>
      <c r="K53" s="30">
        <v>0.16679336068120693</v>
      </c>
      <c r="L53" s="30">
        <v>0.14284976587627396</v>
      </c>
      <c r="M53" s="30">
        <v>0.14395735614586355</v>
      </c>
      <c r="N53" s="30">
        <v>0.12994964739968842</v>
      </c>
      <c r="O53" s="30">
        <v>0.16008915633147516</v>
      </c>
      <c r="P53" s="30">
        <v>0.16532100446332113</v>
      </c>
      <c r="Q53" s="30">
        <v>0.15675924292278601</v>
      </c>
      <c r="R53" s="30">
        <v>0.15766979829657107</v>
      </c>
      <c r="S53" s="30">
        <v>0.19917047931829923</v>
      </c>
      <c r="T53" s="30">
        <v>0.16550678773605285</v>
      </c>
      <c r="U53" s="30">
        <v>0.1424348952385068</v>
      </c>
      <c r="V53" s="30">
        <v>0.14236725231037053</v>
      </c>
      <c r="W53" s="30">
        <v>0.12925980742281784</v>
      </c>
      <c r="X53" s="30">
        <v>0.15905938202859893</v>
      </c>
      <c r="Y53" s="30">
        <v>0.16459058062272486</v>
      </c>
      <c r="Z53" s="30">
        <v>0.15567545620944892</v>
      </c>
      <c r="AA53" s="30">
        <v>0.15681715204512292</v>
      </c>
      <c r="AB53" s="30">
        <v>0.19765253538864225</v>
      </c>
      <c r="AC53" s="30">
        <v>0.16430957916376007</v>
      </c>
      <c r="AD53" s="30">
        <v>0.14076796625655139</v>
      </c>
      <c r="AE53" s="30">
        <v>0.14122960896038983</v>
      </c>
    </row>
    <row r="54" spans="1:31" s="28" customFormat="1">
      <c r="A54" s="29" t="s">
        <v>132</v>
      </c>
      <c r="B54" s="29" t="s">
        <v>69</v>
      </c>
      <c r="C54" s="30">
        <v>0.35683460475632756</v>
      </c>
      <c r="D54" s="30">
        <v>0.36009374501648655</v>
      </c>
      <c r="E54" s="30">
        <v>0.30393339129027613</v>
      </c>
      <c r="F54" s="30">
        <v>0.31403678742235946</v>
      </c>
      <c r="G54" s="30">
        <v>0.32905561406614686</v>
      </c>
      <c r="H54" s="30">
        <v>0.34122234401914148</v>
      </c>
      <c r="I54" s="30">
        <v>0.35219502479395259</v>
      </c>
      <c r="J54" s="30">
        <v>0.33023926419708266</v>
      </c>
      <c r="K54" s="30">
        <v>0.33725496789151621</v>
      </c>
      <c r="L54" s="30">
        <v>0.32164781179433022</v>
      </c>
      <c r="M54" s="30">
        <v>0.33469051127146382</v>
      </c>
      <c r="N54" s="30">
        <v>0.28200677686346931</v>
      </c>
      <c r="O54" s="30">
        <v>0.28621361983013621</v>
      </c>
      <c r="P54" s="30">
        <v>0.29744114988033482</v>
      </c>
      <c r="Q54" s="30">
        <v>0.31796815071644169</v>
      </c>
      <c r="R54" s="30">
        <v>0.32484819201790471</v>
      </c>
      <c r="S54" s="30">
        <v>0.30470939091188742</v>
      </c>
      <c r="T54" s="30">
        <v>0.32103796361444831</v>
      </c>
      <c r="U54" s="30">
        <v>0.30059355151567074</v>
      </c>
      <c r="V54" s="30">
        <v>0.30419852589270086</v>
      </c>
      <c r="W54" s="30">
        <v>0.27211457663488897</v>
      </c>
      <c r="X54" s="30">
        <v>0.27062168378145784</v>
      </c>
      <c r="Y54" s="30">
        <v>0.28750321224547104</v>
      </c>
      <c r="Z54" s="30">
        <v>0.30240853203500689</v>
      </c>
      <c r="AA54" s="30">
        <v>0.31564377155800277</v>
      </c>
      <c r="AB54" s="30">
        <v>0.30869430816008053</v>
      </c>
      <c r="AC54" s="30">
        <v>0.32386929987543239</v>
      </c>
      <c r="AD54" s="30">
        <v>0.30715537742736493</v>
      </c>
      <c r="AE54" s="30">
        <v>0.31884474180062045</v>
      </c>
    </row>
    <row r="55" spans="1:31" s="28" customFormat="1">
      <c r="A55" s="29" t="s">
        <v>132</v>
      </c>
      <c r="B55" s="29" t="s">
        <v>68</v>
      </c>
      <c r="C55" s="30">
        <v>0.27589072963682093</v>
      </c>
      <c r="D55" s="30">
        <v>0.27388970740412455</v>
      </c>
      <c r="E55" s="30">
        <v>0.28352226559257127</v>
      </c>
      <c r="F55" s="30">
        <v>0.27266515064775548</v>
      </c>
      <c r="G55" s="30">
        <v>0.25897690833810899</v>
      </c>
      <c r="H55" s="30">
        <v>0.27300051559831556</v>
      </c>
      <c r="I55" s="30">
        <v>0.27857923995417194</v>
      </c>
      <c r="J55" s="30">
        <v>0.26011178594526851</v>
      </c>
      <c r="K55" s="30">
        <v>0.26793149111205911</v>
      </c>
      <c r="L55" s="30">
        <v>0.27301427779088511</v>
      </c>
      <c r="M55" s="30">
        <v>0.26447333528235106</v>
      </c>
      <c r="N55" s="30">
        <v>0.25860036223044619</v>
      </c>
      <c r="O55" s="30">
        <v>0.24604373265601126</v>
      </c>
      <c r="P55" s="30">
        <v>0.24409653716639412</v>
      </c>
      <c r="Q55" s="30">
        <v>0.25371144043637861</v>
      </c>
      <c r="R55" s="30">
        <v>0.25969696014787819</v>
      </c>
      <c r="S55" s="30">
        <v>0.2362170374187767</v>
      </c>
      <c r="T55" s="30">
        <v>0.23802784573740671</v>
      </c>
      <c r="U55" s="30">
        <v>0.23771731438132507</v>
      </c>
      <c r="V55" s="30">
        <v>0.2414256263086704</v>
      </c>
      <c r="W55" s="30">
        <v>0.25417155562111576</v>
      </c>
      <c r="X55" s="30">
        <v>0.24200722943902916</v>
      </c>
      <c r="Y55" s="30">
        <v>0.23613314834137752</v>
      </c>
      <c r="Z55" s="30">
        <v>0.24985554393678563</v>
      </c>
      <c r="AA55" s="30">
        <v>0.25584510133633714</v>
      </c>
      <c r="AB55" s="30">
        <v>0.22069272451613928</v>
      </c>
      <c r="AC55" s="30">
        <v>0.22654677968392462</v>
      </c>
      <c r="AD55" s="30">
        <v>0.22458510301053783</v>
      </c>
      <c r="AE55" s="30">
        <v>0.22797638682086685</v>
      </c>
    </row>
    <row r="56" spans="1:31" s="28" customFormat="1">
      <c r="A56" s="29" t="s">
        <v>132</v>
      </c>
      <c r="B56" s="29" t="s">
        <v>36</v>
      </c>
      <c r="C56" s="30">
        <v>0.1019883990792841</v>
      </c>
      <c r="D56" s="30">
        <v>3.2311839972689826E-2</v>
      </c>
      <c r="E56" s="30">
        <v>3.6802440548445343E-2</v>
      </c>
      <c r="F56" s="30">
        <v>4.9812740077489641E-2</v>
      </c>
      <c r="G56" s="30">
        <v>4.6581790353416919E-2</v>
      </c>
      <c r="H56" s="30">
        <v>4.893639262999426E-2</v>
      </c>
      <c r="I56" s="30">
        <v>4.8542126904498897E-2</v>
      </c>
      <c r="J56" s="30">
        <v>4.5425239991118103E-2</v>
      </c>
      <c r="K56" s="30">
        <v>4.0811635787919069E-2</v>
      </c>
      <c r="L56" s="30">
        <v>4.3315806004070916E-2</v>
      </c>
      <c r="M56" s="30">
        <v>4.2218168703484583E-2</v>
      </c>
      <c r="N56" s="30">
        <v>4.4389682076680897E-2</v>
      </c>
      <c r="O56" s="30">
        <v>4.0068010905925683E-2</v>
      </c>
      <c r="P56" s="30">
        <v>3.6558467807161731E-2</v>
      </c>
      <c r="Q56" s="30">
        <v>4.1137241972325551E-2</v>
      </c>
      <c r="R56" s="30">
        <v>4.170008736139004E-2</v>
      </c>
      <c r="S56" s="30">
        <v>3.8939262394607273E-2</v>
      </c>
      <c r="T56" s="30">
        <v>3.6990589023435327E-2</v>
      </c>
      <c r="U56" s="30">
        <v>4.1649761486614208E-2</v>
      </c>
      <c r="V56" s="30">
        <v>3.8921658405763462E-2</v>
      </c>
      <c r="W56" s="30">
        <v>1.491367247781328E-2</v>
      </c>
      <c r="X56" s="30" t="s">
        <v>169</v>
      </c>
      <c r="Y56" s="30" t="s">
        <v>169</v>
      </c>
      <c r="Z56" s="30" t="s">
        <v>169</v>
      </c>
      <c r="AA56" s="30" t="s">
        <v>169</v>
      </c>
      <c r="AB56" s="30" t="s">
        <v>169</v>
      </c>
      <c r="AC56" s="30" t="s">
        <v>169</v>
      </c>
      <c r="AD56" s="30" t="s">
        <v>169</v>
      </c>
      <c r="AE56" s="30" t="s">
        <v>169</v>
      </c>
    </row>
    <row r="57" spans="1:31" s="28" customFormat="1">
      <c r="A57" s="29" t="s">
        <v>132</v>
      </c>
      <c r="B57" s="29" t="s">
        <v>73</v>
      </c>
      <c r="C57" s="30" t="s">
        <v>169</v>
      </c>
      <c r="D57" s="30" t="s">
        <v>169</v>
      </c>
      <c r="E57" s="30" t="s">
        <v>169</v>
      </c>
      <c r="F57" s="30" t="s">
        <v>169</v>
      </c>
      <c r="G57" s="30" t="s">
        <v>169</v>
      </c>
      <c r="H57" s="30" t="s">
        <v>169</v>
      </c>
      <c r="I57" s="30" t="s">
        <v>169</v>
      </c>
      <c r="J57" s="30" t="s">
        <v>169</v>
      </c>
      <c r="K57" s="30" t="s">
        <v>169</v>
      </c>
      <c r="L57" s="30" t="s">
        <v>169</v>
      </c>
      <c r="M57" s="30" t="s">
        <v>169</v>
      </c>
      <c r="N57" s="30">
        <v>0.28869579912178356</v>
      </c>
      <c r="O57" s="30">
        <v>0.2755260325134794</v>
      </c>
      <c r="P57" s="30">
        <v>0.25751164432623735</v>
      </c>
      <c r="Q57" s="30">
        <v>0.27231346031894721</v>
      </c>
      <c r="R57" s="30">
        <v>0.27868120471671132</v>
      </c>
      <c r="S57" s="30">
        <v>0.25772983253473691</v>
      </c>
      <c r="T57" s="30">
        <v>0.26088649377493006</v>
      </c>
      <c r="U57" s="30">
        <v>0.28645227867813045</v>
      </c>
      <c r="V57" s="30">
        <v>0.2758026907357139</v>
      </c>
      <c r="W57" s="30">
        <v>0.2666053473895017</v>
      </c>
      <c r="X57" s="30">
        <v>0.255698322920271</v>
      </c>
      <c r="Y57" s="30">
        <v>0.23575276068815343</v>
      </c>
      <c r="Z57" s="30">
        <v>0.26671610441958032</v>
      </c>
      <c r="AA57" s="30">
        <v>0.2617526596161151</v>
      </c>
      <c r="AB57" s="30">
        <v>0.25325463452110153</v>
      </c>
      <c r="AC57" s="30">
        <v>0.25420063307581603</v>
      </c>
      <c r="AD57" s="30">
        <v>0.26502585084522157</v>
      </c>
      <c r="AE57" s="30">
        <v>0.25874762826360848</v>
      </c>
    </row>
    <row r="58" spans="1:31" s="28" customFormat="1">
      <c r="A58" s="29" t="s">
        <v>132</v>
      </c>
      <c r="B58" s="29" t="s">
        <v>56</v>
      </c>
      <c r="C58" s="30">
        <v>4.1442470941900671E-2</v>
      </c>
      <c r="D58" s="30">
        <v>5.6260191721402647E-2</v>
      </c>
      <c r="E58" s="30">
        <v>6.5224543680243371E-2</v>
      </c>
      <c r="F58" s="30">
        <v>8.9313017789813071E-2</v>
      </c>
      <c r="G58" s="30">
        <v>8.6943742037804861E-2</v>
      </c>
      <c r="H58" s="30">
        <v>8.5034090708759766E-2</v>
      </c>
      <c r="I58" s="30">
        <v>7.9665580033375261E-2</v>
      </c>
      <c r="J58" s="30">
        <v>7.3813397938924802E-2</v>
      </c>
      <c r="K58" s="30">
        <v>6.7554808671693944E-2</v>
      </c>
      <c r="L58" s="30">
        <v>6.624189070650828E-2</v>
      </c>
      <c r="M58" s="30">
        <v>6.3786761351741522E-2</v>
      </c>
      <c r="N58" s="30">
        <v>6.4729383570695423E-2</v>
      </c>
      <c r="O58" s="30">
        <v>6.3353625888188325E-2</v>
      </c>
      <c r="P58" s="30">
        <v>6.0249193527933606E-2</v>
      </c>
      <c r="Q58" s="30">
        <v>6.6185674206243786E-2</v>
      </c>
      <c r="R58" s="30">
        <v>6.6041655724636272E-2</v>
      </c>
      <c r="S58" s="30">
        <v>6.0918253862780831E-2</v>
      </c>
      <c r="T58" s="30">
        <v>5.9348163823276165E-2</v>
      </c>
      <c r="U58" s="30">
        <v>6.103979450979289E-2</v>
      </c>
      <c r="V58" s="30">
        <v>5.8155827382559741E-2</v>
      </c>
      <c r="W58" s="30">
        <v>5.7733358314337534E-2</v>
      </c>
      <c r="X58" s="30">
        <v>5.6462820250558834E-2</v>
      </c>
      <c r="Y58" s="30">
        <v>4.7525597275701624E-2</v>
      </c>
      <c r="Z58" s="30">
        <v>5.3760952783466036E-2</v>
      </c>
      <c r="AA58" s="30">
        <v>5.2413668996732637E-2</v>
      </c>
      <c r="AB58" s="30">
        <v>4.7042119597821876E-2</v>
      </c>
      <c r="AC58" s="30">
        <v>4.4554240559866669E-2</v>
      </c>
      <c r="AD58" s="30">
        <v>4.4515663618443682E-2</v>
      </c>
      <c r="AE58" s="30">
        <v>4.1126448650583805E-2</v>
      </c>
    </row>
    <row r="60" spans="1:31" s="28" customFormat="1"/>
    <row r="61" spans="1:31" s="28" customFormat="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s="28" customFormat="1">
      <c r="A62" s="29" t="s">
        <v>133</v>
      </c>
      <c r="B62" s="29" t="s">
        <v>64</v>
      </c>
      <c r="C62" s="30" t="s">
        <v>169</v>
      </c>
      <c r="D62" s="30" t="s">
        <v>169</v>
      </c>
      <c r="E62" s="30" t="s">
        <v>169</v>
      </c>
      <c r="F62" s="30" t="s">
        <v>169</v>
      </c>
      <c r="G62" s="30" t="s">
        <v>169</v>
      </c>
      <c r="H62" s="30" t="s">
        <v>169</v>
      </c>
      <c r="I62" s="30" t="s">
        <v>169</v>
      </c>
      <c r="J62" s="30" t="s">
        <v>169</v>
      </c>
      <c r="K62" s="30" t="s">
        <v>169</v>
      </c>
      <c r="L62" s="30" t="s">
        <v>169</v>
      </c>
      <c r="M62" s="30" t="s">
        <v>169</v>
      </c>
      <c r="N62" s="30" t="s">
        <v>169</v>
      </c>
      <c r="O62" s="30" t="s">
        <v>169</v>
      </c>
      <c r="P62" s="30" t="s">
        <v>169</v>
      </c>
      <c r="Q62" s="30" t="s">
        <v>169</v>
      </c>
      <c r="R62" s="30" t="s">
        <v>169</v>
      </c>
      <c r="S62" s="30" t="s">
        <v>169</v>
      </c>
      <c r="T62" s="30" t="s">
        <v>169</v>
      </c>
      <c r="U62" s="30" t="s">
        <v>169</v>
      </c>
      <c r="V62" s="30" t="s">
        <v>169</v>
      </c>
      <c r="W62" s="30" t="s">
        <v>169</v>
      </c>
      <c r="X62" s="30" t="s">
        <v>169</v>
      </c>
      <c r="Y62" s="30" t="s">
        <v>169</v>
      </c>
      <c r="Z62" s="30" t="s">
        <v>169</v>
      </c>
      <c r="AA62" s="30" t="s">
        <v>169</v>
      </c>
      <c r="AB62" s="30" t="s">
        <v>169</v>
      </c>
      <c r="AC62" s="30" t="s">
        <v>169</v>
      </c>
      <c r="AD62" s="30" t="s">
        <v>169</v>
      </c>
      <c r="AE62" s="30" t="s">
        <v>169</v>
      </c>
    </row>
    <row r="63" spans="1:31" s="28" customFormat="1">
      <c r="A63" s="29" t="s">
        <v>133</v>
      </c>
      <c r="B63" s="29" t="s">
        <v>71</v>
      </c>
      <c r="C63" s="30" t="s">
        <v>169</v>
      </c>
      <c r="D63" s="30" t="s">
        <v>169</v>
      </c>
      <c r="E63" s="30" t="s">
        <v>169</v>
      </c>
      <c r="F63" s="30" t="s">
        <v>169</v>
      </c>
      <c r="G63" s="30" t="s">
        <v>169</v>
      </c>
      <c r="H63" s="30" t="s">
        <v>169</v>
      </c>
      <c r="I63" s="30" t="s">
        <v>169</v>
      </c>
      <c r="J63" s="30" t="s">
        <v>169</v>
      </c>
      <c r="K63" s="30" t="s">
        <v>169</v>
      </c>
      <c r="L63" s="30" t="s">
        <v>169</v>
      </c>
      <c r="M63" s="30" t="s">
        <v>169</v>
      </c>
      <c r="N63" s="30" t="s">
        <v>169</v>
      </c>
      <c r="O63" s="30" t="s">
        <v>169</v>
      </c>
      <c r="P63" s="30" t="s">
        <v>169</v>
      </c>
      <c r="Q63" s="30" t="s">
        <v>169</v>
      </c>
      <c r="R63" s="30" t="s">
        <v>169</v>
      </c>
      <c r="S63" s="30" t="s">
        <v>169</v>
      </c>
      <c r="T63" s="30" t="s">
        <v>169</v>
      </c>
      <c r="U63" s="30" t="s">
        <v>169</v>
      </c>
      <c r="V63" s="30" t="s">
        <v>169</v>
      </c>
      <c r="W63" s="30" t="s">
        <v>169</v>
      </c>
      <c r="X63" s="30" t="s">
        <v>169</v>
      </c>
      <c r="Y63" s="30" t="s">
        <v>169</v>
      </c>
      <c r="Z63" s="30" t="s">
        <v>169</v>
      </c>
      <c r="AA63" s="30" t="s">
        <v>169</v>
      </c>
      <c r="AB63" s="30" t="s">
        <v>169</v>
      </c>
      <c r="AC63" s="30" t="s">
        <v>169</v>
      </c>
      <c r="AD63" s="30" t="s">
        <v>169</v>
      </c>
      <c r="AE63" s="30" t="s">
        <v>169</v>
      </c>
    </row>
    <row r="64" spans="1:31" s="28" customFormat="1">
      <c r="A64" s="29" t="s">
        <v>133</v>
      </c>
      <c r="B64" s="29" t="s">
        <v>20</v>
      </c>
      <c r="C64" s="30">
        <v>0.17949788088736726</v>
      </c>
      <c r="D64" s="30">
        <v>0.17949788087266072</v>
      </c>
      <c r="E64" s="30">
        <v>0.10969901226920334</v>
      </c>
      <c r="F64" s="30">
        <v>0.16085469969385915</v>
      </c>
      <c r="G64" s="30">
        <v>0.20866343684059158</v>
      </c>
      <c r="H64" s="30">
        <v>0.15361045926906977</v>
      </c>
      <c r="I64" s="30">
        <v>9.7265757892993382E-2</v>
      </c>
      <c r="J64" s="30">
        <v>9.6999998422936801E-2</v>
      </c>
      <c r="K64" s="30">
        <v>9.69999983851281E-2</v>
      </c>
      <c r="L64" s="30">
        <v>9.699999852036495E-2</v>
      </c>
      <c r="M64" s="30">
        <v>0.13743045244480173</v>
      </c>
      <c r="N64" s="30">
        <v>0.20985663066512783</v>
      </c>
      <c r="O64" s="30">
        <v>0.24272673974603368</v>
      </c>
      <c r="P64" s="30">
        <v>0.26311737080619246</v>
      </c>
      <c r="Q64" s="30">
        <v>0.14828443877665989</v>
      </c>
      <c r="R64" s="30">
        <v>0.18676809457231619</v>
      </c>
      <c r="S64" s="30" t="s">
        <v>169</v>
      </c>
      <c r="T64" s="30" t="s">
        <v>169</v>
      </c>
      <c r="U64" s="30" t="s">
        <v>169</v>
      </c>
      <c r="V64" s="30" t="s">
        <v>169</v>
      </c>
      <c r="W64" s="30" t="s">
        <v>169</v>
      </c>
      <c r="X64" s="30" t="s">
        <v>169</v>
      </c>
      <c r="Y64" s="30" t="s">
        <v>169</v>
      </c>
      <c r="Z64" s="30" t="s">
        <v>169</v>
      </c>
      <c r="AA64" s="30" t="s">
        <v>169</v>
      </c>
      <c r="AB64" s="30" t="s">
        <v>169</v>
      </c>
      <c r="AC64" s="30" t="s">
        <v>169</v>
      </c>
      <c r="AD64" s="30" t="s">
        <v>169</v>
      </c>
      <c r="AE64" s="30" t="s">
        <v>169</v>
      </c>
    </row>
    <row r="65" spans="1:31" s="28" customFormat="1">
      <c r="A65" s="29" t="s">
        <v>133</v>
      </c>
      <c r="B65" s="29" t="s">
        <v>32</v>
      </c>
      <c r="C65" s="30">
        <v>9.4675713470319639E-2</v>
      </c>
      <c r="D65" s="30">
        <v>9.6816980593607299E-2</v>
      </c>
      <c r="E65" s="30">
        <v>9.2010707762557084E-2</v>
      </c>
      <c r="F65" s="30">
        <v>1.6308052226027398E-2</v>
      </c>
      <c r="G65" s="30">
        <v>2.064034674657534E-2</v>
      </c>
      <c r="H65" s="30">
        <v>2.0989664668949772E-2</v>
      </c>
      <c r="I65" s="30">
        <v>1.2336200770547945E-2</v>
      </c>
      <c r="J65" s="30">
        <v>1.4783933219178083E-2</v>
      </c>
      <c r="K65" s="30">
        <v>1.1639999999999987E-2</v>
      </c>
      <c r="L65" s="30">
        <v>1.1639999999999987E-2</v>
      </c>
      <c r="M65" s="30">
        <v>1.1929340039954339E-2</v>
      </c>
      <c r="N65" s="30">
        <v>4.8354238013698633E-2</v>
      </c>
      <c r="O65" s="30">
        <v>4.7999394977168944E-2</v>
      </c>
      <c r="P65" s="30">
        <v>9.2195148401826479E-2</v>
      </c>
      <c r="Q65" s="30" t="s">
        <v>169</v>
      </c>
      <c r="R65" s="30" t="s">
        <v>169</v>
      </c>
      <c r="S65" s="30" t="s">
        <v>169</v>
      </c>
      <c r="T65" s="30" t="s">
        <v>169</v>
      </c>
      <c r="U65" s="30" t="s">
        <v>169</v>
      </c>
      <c r="V65" s="30" t="s">
        <v>169</v>
      </c>
      <c r="W65" s="30" t="s">
        <v>169</v>
      </c>
      <c r="X65" s="30" t="s">
        <v>169</v>
      </c>
      <c r="Y65" s="30" t="s">
        <v>169</v>
      </c>
      <c r="Z65" s="30" t="s">
        <v>169</v>
      </c>
      <c r="AA65" s="30" t="s">
        <v>169</v>
      </c>
      <c r="AB65" s="30" t="s">
        <v>169</v>
      </c>
      <c r="AC65" s="30" t="s">
        <v>169</v>
      </c>
      <c r="AD65" s="30" t="s">
        <v>169</v>
      </c>
      <c r="AE65" s="30" t="s">
        <v>169</v>
      </c>
    </row>
    <row r="66" spans="1:31" s="28" customFormat="1">
      <c r="A66" s="29" t="s">
        <v>133</v>
      </c>
      <c r="B66" s="29" t="s">
        <v>66</v>
      </c>
      <c r="C66" s="30">
        <v>4.0074550254803618E-3</v>
      </c>
      <c r="D66" s="30">
        <v>1.9737381980911147E-3</v>
      </c>
      <c r="E66" s="30">
        <v>6.8840466898903285E-3</v>
      </c>
      <c r="F66" s="30">
        <v>7.3153613017706946E-3</v>
      </c>
      <c r="G66" s="30">
        <v>1.3586978091288641E-2</v>
      </c>
      <c r="H66" s="30">
        <v>9.460222353551942E-3</v>
      </c>
      <c r="I66" s="30">
        <v>4.7056688386627309E-3</v>
      </c>
      <c r="J66" s="30">
        <v>5.5376897520101167E-3</v>
      </c>
      <c r="K66" s="30">
        <v>4.0044361258802295E-4</v>
      </c>
      <c r="L66" s="30">
        <v>4.9883606601425204E-3</v>
      </c>
      <c r="M66" s="30">
        <v>9.9653510635777168E-3</v>
      </c>
      <c r="N66" s="30">
        <v>4.0057936461181887E-2</v>
      </c>
      <c r="O66" s="30">
        <v>3.7332043932191937E-2</v>
      </c>
      <c r="P66" s="30">
        <v>5.5653979382908815E-2</v>
      </c>
      <c r="Q66" s="30">
        <v>3.6056611161162481E-2</v>
      </c>
      <c r="R66" s="30">
        <v>3.733762221102728E-2</v>
      </c>
      <c r="S66" s="30">
        <v>8.5649256449329095E-2</v>
      </c>
      <c r="T66" s="30">
        <v>9.1129866884970726E-2</v>
      </c>
      <c r="U66" s="30">
        <v>0.10690150654694811</v>
      </c>
      <c r="V66" s="30">
        <v>0.1203383275697785</v>
      </c>
      <c r="W66" s="30">
        <v>0.11110307134910996</v>
      </c>
      <c r="X66" s="30">
        <v>0.13009887446482835</v>
      </c>
      <c r="Y66" s="30">
        <v>0.15260687344387003</v>
      </c>
      <c r="Z66" s="30">
        <v>8.5881878330561628E-2</v>
      </c>
      <c r="AA66" s="30">
        <v>9.3560221141219868E-2</v>
      </c>
      <c r="AB66" s="30">
        <v>9.6170148506651384E-2</v>
      </c>
      <c r="AC66" s="30">
        <v>8.7235476122200145E-2</v>
      </c>
      <c r="AD66" s="30">
        <v>0.11709505207041465</v>
      </c>
      <c r="AE66" s="30">
        <v>0.10793115946419321</v>
      </c>
    </row>
    <row r="67" spans="1:31" s="28" customFormat="1">
      <c r="A67" s="29" t="s">
        <v>133</v>
      </c>
      <c r="B67" s="29" t="s">
        <v>65</v>
      </c>
      <c r="C67" s="30" t="s">
        <v>169</v>
      </c>
      <c r="D67" s="30" t="s">
        <v>169</v>
      </c>
      <c r="E67" s="30" t="s">
        <v>169</v>
      </c>
      <c r="F67" s="30" t="s">
        <v>169</v>
      </c>
      <c r="G67" s="30" t="s">
        <v>169</v>
      </c>
      <c r="H67" s="30" t="s">
        <v>169</v>
      </c>
      <c r="I67" s="30" t="s">
        <v>169</v>
      </c>
      <c r="J67" s="30" t="s">
        <v>169</v>
      </c>
      <c r="K67" s="30" t="s">
        <v>169</v>
      </c>
      <c r="L67" s="30" t="s">
        <v>169</v>
      </c>
      <c r="M67" s="30" t="s">
        <v>169</v>
      </c>
      <c r="N67" s="30" t="s">
        <v>169</v>
      </c>
      <c r="O67" s="30" t="s">
        <v>169</v>
      </c>
      <c r="P67" s="30" t="s">
        <v>169</v>
      </c>
      <c r="Q67" s="30" t="s">
        <v>169</v>
      </c>
      <c r="R67" s="30" t="s">
        <v>169</v>
      </c>
      <c r="S67" s="30" t="s">
        <v>169</v>
      </c>
      <c r="T67" s="30" t="s">
        <v>169</v>
      </c>
      <c r="U67" s="30" t="s">
        <v>169</v>
      </c>
      <c r="V67" s="30" t="s">
        <v>169</v>
      </c>
      <c r="W67" s="30" t="s">
        <v>169</v>
      </c>
      <c r="X67" s="30" t="s">
        <v>169</v>
      </c>
      <c r="Y67" s="30" t="s">
        <v>169</v>
      </c>
      <c r="Z67" s="30" t="s">
        <v>169</v>
      </c>
      <c r="AA67" s="30" t="s">
        <v>169</v>
      </c>
      <c r="AB67" s="30" t="s">
        <v>169</v>
      </c>
      <c r="AC67" s="30" t="s">
        <v>169</v>
      </c>
      <c r="AD67" s="30" t="s">
        <v>169</v>
      </c>
      <c r="AE67" s="30" t="s">
        <v>169</v>
      </c>
    </row>
    <row r="68" spans="1:31" s="28" customFormat="1">
      <c r="A68" s="29" t="s">
        <v>133</v>
      </c>
      <c r="B68" s="29" t="s">
        <v>69</v>
      </c>
      <c r="C68" s="30">
        <v>0.34573238553172952</v>
      </c>
      <c r="D68" s="30">
        <v>0.34021866796866485</v>
      </c>
      <c r="E68" s="30">
        <v>0.297229930286524</v>
      </c>
      <c r="F68" s="30">
        <v>0.32376267356470201</v>
      </c>
      <c r="G68" s="30">
        <v>0.31430154532633103</v>
      </c>
      <c r="H68" s="30">
        <v>0.34726410761315402</v>
      </c>
      <c r="I68" s="30">
        <v>0.34703659594540526</v>
      </c>
      <c r="J68" s="30">
        <v>0.33577386941348153</v>
      </c>
      <c r="K68" s="30">
        <v>0.33728077874941709</v>
      </c>
      <c r="L68" s="30">
        <v>0.33618803247023021</v>
      </c>
      <c r="M68" s="30">
        <v>0.35635463528784189</v>
      </c>
      <c r="N68" s="30">
        <v>0.29767143277189329</v>
      </c>
      <c r="O68" s="30">
        <v>0.29996589436045412</v>
      </c>
      <c r="P68" s="30">
        <v>0.27914559781329501</v>
      </c>
      <c r="Q68" s="30">
        <v>0.32032684386958599</v>
      </c>
      <c r="R68" s="30">
        <v>0.32805338405010936</v>
      </c>
      <c r="S68" s="30">
        <v>0.31489338244847787</v>
      </c>
      <c r="T68" s="30">
        <v>0.32605625849953052</v>
      </c>
      <c r="U68" s="30">
        <v>0.31389425839631074</v>
      </c>
      <c r="V68" s="30">
        <v>0.33139240319385155</v>
      </c>
      <c r="W68" s="30">
        <v>0.29293313976360952</v>
      </c>
      <c r="X68" s="30">
        <v>0.29391882965901456</v>
      </c>
      <c r="Y68" s="30">
        <v>0.27071559844414567</v>
      </c>
      <c r="Z68" s="30">
        <v>0.30432407045762727</v>
      </c>
      <c r="AA68" s="30">
        <v>0.31479262279778381</v>
      </c>
      <c r="AB68" s="30">
        <v>0.2938835318869874</v>
      </c>
      <c r="AC68" s="30">
        <v>0.30094026767973298</v>
      </c>
      <c r="AD68" s="30">
        <v>0.28830950598036742</v>
      </c>
      <c r="AE68" s="30">
        <v>0.29469524099757932</v>
      </c>
    </row>
    <row r="69" spans="1:31" s="28" customFormat="1">
      <c r="A69" s="29" t="s">
        <v>133</v>
      </c>
      <c r="B69" s="29" t="s">
        <v>68</v>
      </c>
      <c r="C69" s="30">
        <v>0.3062910766137113</v>
      </c>
      <c r="D69" s="30">
        <v>0.29086118629075969</v>
      </c>
      <c r="E69" s="30">
        <v>0.28998878208258433</v>
      </c>
      <c r="F69" s="30">
        <v>0.28193121349452854</v>
      </c>
      <c r="G69" s="30">
        <v>0.27508561684413435</v>
      </c>
      <c r="H69" s="30">
        <v>0.28163214795318631</v>
      </c>
      <c r="I69" s="30">
        <v>0.29034639944379159</v>
      </c>
      <c r="J69" s="30">
        <v>0.27606676631554683</v>
      </c>
      <c r="K69" s="30">
        <v>0.2877013500266753</v>
      </c>
      <c r="L69" s="30">
        <v>0.29025730933834526</v>
      </c>
      <c r="M69" s="30">
        <v>0.28704297607682355</v>
      </c>
      <c r="N69" s="30">
        <v>0.2870109499136661</v>
      </c>
      <c r="O69" s="30">
        <v>0.27366547663624885</v>
      </c>
      <c r="P69" s="30">
        <v>0.27051048812017864</v>
      </c>
      <c r="Q69" s="30">
        <v>0.27599995969578084</v>
      </c>
      <c r="R69" s="30">
        <v>0.28441506669660827</v>
      </c>
      <c r="S69" s="30">
        <v>0.23420303587955563</v>
      </c>
      <c r="T69" s="30">
        <v>0.23307717282731236</v>
      </c>
      <c r="U69" s="30">
        <v>0.20390473807876114</v>
      </c>
      <c r="V69" s="30">
        <v>0.21129361020431267</v>
      </c>
      <c r="W69" s="30">
        <v>0.20627559176822263</v>
      </c>
      <c r="X69" s="30">
        <v>0.20055669201013096</v>
      </c>
      <c r="Y69" s="30">
        <v>0.19642907070601429</v>
      </c>
      <c r="Z69" s="30">
        <v>0.19117945745396162</v>
      </c>
      <c r="AA69" s="30">
        <v>0.19650607762055297</v>
      </c>
      <c r="AB69" s="30">
        <v>0.1714253636387523</v>
      </c>
      <c r="AC69" s="30">
        <v>0.17135801374052587</v>
      </c>
      <c r="AD69" s="30">
        <v>0.16431340040875636</v>
      </c>
      <c r="AE69" s="30">
        <v>0.16661159963962999</v>
      </c>
    </row>
    <row r="70" spans="1:31" s="28" customFormat="1">
      <c r="A70" s="29" t="s">
        <v>133</v>
      </c>
      <c r="B70" s="29" t="s">
        <v>36</v>
      </c>
      <c r="C70" s="30">
        <v>4.8834939065762049E-2</v>
      </c>
      <c r="D70" s="30">
        <v>4.8245737663027068E-2</v>
      </c>
      <c r="E70" s="30">
        <v>5.6060362933003677E-2</v>
      </c>
      <c r="F70" s="30">
        <v>5.5132486911822022E-2</v>
      </c>
      <c r="G70" s="30">
        <v>5.2183957738868469E-2</v>
      </c>
      <c r="H70" s="30">
        <v>5.2298422872201808E-2</v>
      </c>
      <c r="I70" s="30">
        <v>5.2163342941997981E-2</v>
      </c>
      <c r="J70" s="30">
        <v>4.9817976757644496E-2</v>
      </c>
      <c r="K70" s="30">
        <v>4.6486245628820581E-2</v>
      </c>
      <c r="L70" s="30">
        <v>5.5078116738443525E-2</v>
      </c>
      <c r="M70" s="30">
        <v>5.1711675881202873E-2</v>
      </c>
      <c r="N70" s="30">
        <v>8.2522433323956923E-2</v>
      </c>
      <c r="O70" s="30">
        <v>8.1142776882578233E-2</v>
      </c>
      <c r="P70" s="30">
        <v>7.9245749568788854E-2</v>
      </c>
      <c r="Q70" s="30">
        <v>0.11829829222494671</v>
      </c>
      <c r="R70" s="30">
        <v>0.11780902211861463</v>
      </c>
      <c r="S70" s="30">
        <v>0.11910826608991756</v>
      </c>
      <c r="T70" s="30">
        <v>0.11671938415814628</v>
      </c>
      <c r="U70" s="30">
        <v>0.12341570209618387</v>
      </c>
      <c r="V70" s="30">
        <v>0.12087618425256642</v>
      </c>
      <c r="W70" s="30">
        <v>0.12324708269844835</v>
      </c>
      <c r="X70" s="30">
        <v>0.12102014069812851</v>
      </c>
      <c r="Y70" s="30">
        <v>0.11163022163887425</v>
      </c>
      <c r="Z70" s="30">
        <v>0.11994190550031414</v>
      </c>
      <c r="AA70" s="30">
        <v>0.12050872804843805</v>
      </c>
      <c r="AB70" s="30">
        <v>0.1109303356959417</v>
      </c>
      <c r="AC70" s="30">
        <v>0.10820887989735546</v>
      </c>
      <c r="AD70" s="30">
        <v>0.11094124692408745</v>
      </c>
      <c r="AE70" s="30">
        <v>0.10619914108290684</v>
      </c>
    </row>
    <row r="71" spans="1:31" s="28" customFormat="1">
      <c r="A71" s="29" t="s">
        <v>133</v>
      </c>
      <c r="B71" s="29" t="s">
        <v>73</v>
      </c>
      <c r="C71" s="30" t="s">
        <v>169</v>
      </c>
      <c r="D71" s="30" t="s">
        <v>169</v>
      </c>
      <c r="E71" s="30" t="s">
        <v>169</v>
      </c>
      <c r="F71" s="30" t="s">
        <v>169</v>
      </c>
      <c r="G71" s="30" t="s">
        <v>169</v>
      </c>
      <c r="H71" s="30" t="s">
        <v>169</v>
      </c>
      <c r="I71" s="30" t="s">
        <v>169</v>
      </c>
      <c r="J71" s="30" t="s">
        <v>169</v>
      </c>
      <c r="K71" s="30" t="s">
        <v>169</v>
      </c>
      <c r="L71" s="30" t="s">
        <v>169</v>
      </c>
      <c r="M71" s="30" t="s">
        <v>169</v>
      </c>
      <c r="N71" s="30" t="s">
        <v>169</v>
      </c>
      <c r="O71" s="30" t="s">
        <v>169</v>
      </c>
      <c r="P71" s="30" t="s">
        <v>169</v>
      </c>
      <c r="Q71" s="30" t="s">
        <v>169</v>
      </c>
      <c r="R71" s="30" t="s">
        <v>169</v>
      </c>
      <c r="S71" s="30" t="s">
        <v>169</v>
      </c>
      <c r="T71" s="30" t="s">
        <v>169</v>
      </c>
      <c r="U71" s="30" t="s">
        <v>169</v>
      </c>
      <c r="V71" s="30" t="s">
        <v>169</v>
      </c>
      <c r="W71" s="30" t="s">
        <v>169</v>
      </c>
      <c r="X71" s="30" t="s">
        <v>169</v>
      </c>
      <c r="Y71" s="30" t="s">
        <v>169</v>
      </c>
      <c r="Z71" s="30" t="s">
        <v>169</v>
      </c>
      <c r="AA71" s="30" t="s">
        <v>169</v>
      </c>
      <c r="AB71" s="30" t="s">
        <v>169</v>
      </c>
      <c r="AC71" s="30" t="s">
        <v>169</v>
      </c>
      <c r="AD71" s="30" t="s">
        <v>169</v>
      </c>
      <c r="AE71" s="30" t="s">
        <v>169</v>
      </c>
    </row>
    <row r="72" spans="1:31" s="28" customFormat="1">
      <c r="A72" s="29" t="s">
        <v>133</v>
      </c>
      <c r="B72" s="29" t="s">
        <v>56</v>
      </c>
      <c r="C72" s="30">
        <v>8.3059788627034253E-2</v>
      </c>
      <c r="D72" s="30">
        <v>8.1799530088161099E-2</v>
      </c>
      <c r="E72" s="30">
        <v>9.496281789686313E-2</v>
      </c>
      <c r="F72" s="30">
        <v>9.0028961560160409E-2</v>
      </c>
      <c r="G72" s="30">
        <v>8.4858095212889242E-2</v>
      </c>
      <c r="H72" s="30">
        <v>8.2457668660760527E-2</v>
      </c>
      <c r="I72" s="30">
        <v>8.0546478156193868E-2</v>
      </c>
      <c r="J72" s="30">
        <v>7.5365136492963752E-2</v>
      </c>
      <c r="K72" s="30">
        <v>7.0007258816347936E-2</v>
      </c>
      <c r="L72" s="30">
        <v>7.0533278792264439E-2</v>
      </c>
      <c r="M72" s="30">
        <v>6.8038213958178995E-2</v>
      </c>
      <c r="N72" s="30">
        <v>6.6007450396543085E-2</v>
      </c>
      <c r="O72" s="30">
        <v>6.4486879709868078E-2</v>
      </c>
      <c r="P72" s="30">
        <v>6.2333218081968601E-2</v>
      </c>
      <c r="Q72" s="30">
        <v>6.2196585490175468E-2</v>
      </c>
      <c r="R72" s="30">
        <v>6.1562034370725688E-2</v>
      </c>
      <c r="S72" s="30">
        <v>5.9145200476509341E-2</v>
      </c>
      <c r="T72" s="30">
        <v>5.7100666556853051E-2</v>
      </c>
      <c r="U72" s="30">
        <v>5.8989157183270503E-2</v>
      </c>
      <c r="V72" s="30">
        <v>5.6144881624007499E-2</v>
      </c>
      <c r="W72" s="30">
        <v>5.6399319278825806E-2</v>
      </c>
      <c r="X72" s="30">
        <v>5.3418655674768598E-2</v>
      </c>
      <c r="Y72" s="30">
        <v>4.6250099538255873E-2</v>
      </c>
      <c r="Z72" s="30">
        <v>5.0550918819526725E-2</v>
      </c>
      <c r="AA72" s="30">
        <v>4.9378944921119668E-2</v>
      </c>
      <c r="AB72" s="30">
        <v>4.0024526545929827E-2</v>
      </c>
      <c r="AC72" s="30">
        <v>3.8136496006881918E-2</v>
      </c>
      <c r="AD72" s="30">
        <v>3.8503493520697742E-2</v>
      </c>
      <c r="AE72" s="30">
        <v>3.3860604522815231E-2</v>
      </c>
    </row>
    <row r="74" spans="1:31" s="28" customFormat="1"/>
    <row r="75" spans="1:31" s="28" customFormat="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s="28" customFormat="1">
      <c r="A76" s="29" t="s">
        <v>134</v>
      </c>
      <c r="B76" s="29" t="s">
        <v>64</v>
      </c>
      <c r="C76" s="30" t="s">
        <v>169</v>
      </c>
      <c r="D76" s="30" t="s">
        <v>169</v>
      </c>
      <c r="E76" s="30" t="s">
        <v>169</v>
      </c>
      <c r="F76" s="30" t="s">
        <v>169</v>
      </c>
      <c r="G76" s="30" t="s">
        <v>169</v>
      </c>
      <c r="H76" s="30" t="s">
        <v>169</v>
      </c>
      <c r="I76" s="30" t="s">
        <v>169</v>
      </c>
      <c r="J76" s="30" t="s">
        <v>169</v>
      </c>
      <c r="K76" s="30" t="s">
        <v>169</v>
      </c>
      <c r="L76" s="30" t="s">
        <v>169</v>
      </c>
      <c r="M76" s="30" t="s">
        <v>169</v>
      </c>
      <c r="N76" s="30" t="s">
        <v>169</v>
      </c>
      <c r="O76" s="30" t="s">
        <v>169</v>
      </c>
      <c r="P76" s="30" t="s">
        <v>169</v>
      </c>
      <c r="Q76" s="30" t="s">
        <v>169</v>
      </c>
      <c r="R76" s="30" t="s">
        <v>169</v>
      </c>
      <c r="S76" s="30" t="s">
        <v>169</v>
      </c>
      <c r="T76" s="30" t="s">
        <v>169</v>
      </c>
      <c r="U76" s="30" t="s">
        <v>169</v>
      </c>
      <c r="V76" s="30" t="s">
        <v>169</v>
      </c>
      <c r="W76" s="30" t="s">
        <v>169</v>
      </c>
      <c r="X76" s="30" t="s">
        <v>169</v>
      </c>
      <c r="Y76" s="30" t="s">
        <v>169</v>
      </c>
      <c r="Z76" s="30" t="s">
        <v>169</v>
      </c>
      <c r="AA76" s="30" t="s">
        <v>169</v>
      </c>
      <c r="AB76" s="30" t="s">
        <v>169</v>
      </c>
      <c r="AC76" s="30" t="s">
        <v>169</v>
      </c>
      <c r="AD76" s="30" t="s">
        <v>169</v>
      </c>
      <c r="AE76" s="30" t="s">
        <v>169</v>
      </c>
    </row>
    <row r="77" spans="1:31" s="28" customFormat="1">
      <c r="A77" s="29" t="s">
        <v>134</v>
      </c>
      <c r="B77" s="29" t="s">
        <v>71</v>
      </c>
      <c r="C77" s="30" t="s">
        <v>169</v>
      </c>
      <c r="D77" s="30" t="s">
        <v>169</v>
      </c>
      <c r="E77" s="30" t="s">
        <v>169</v>
      </c>
      <c r="F77" s="30" t="s">
        <v>169</v>
      </c>
      <c r="G77" s="30" t="s">
        <v>169</v>
      </c>
      <c r="H77" s="30" t="s">
        <v>169</v>
      </c>
      <c r="I77" s="30" t="s">
        <v>169</v>
      </c>
      <c r="J77" s="30" t="s">
        <v>169</v>
      </c>
      <c r="K77" s="30" t="s">
        <v>169</v>
      </c>
      <c r="L77" s="30" t="s">
        <v>169</v>
      </c>
      <c r="M77" s="30" t="s">
        <v>169</v>
      </c>
      <c r="N77" s="30" t="s">
        <v>169</v>
      </c>
      <c r="O77" s="30" t="s">
        <v>169</v>
      </c>
      <c r="P77" s="30" t="s">
        <v>169</v>
      </c>
      <c r="Q77" s="30" t="s">
        <v>169</v>
      </c>
      <c r="R77" s="30" t="s">
        <v>169</v>
      </c>
      <c r="S77" s="30" t="s">
        <v>169</v>
      </c>
      <c r="T77" s="30" t="s">
        <v>169</v>
      </c>
      <c r="U77" s="30" t="s">
        <v>169</v>
      </c>
      <c r="V77" s="30" t="s">
        <v>169</v>
      </c>
      <c r="W77" s="30" t="s">
        <v>169</v>
      </c>
      <c r="X77" s="30" t="s">
        <v>169</v>
      </c>
      <c r="Y77" s="30" t="s">
        <v>169</v>
      </c>
      <c r="Z77" s="30" t="s">
        <v>169</v>
      </c>
      <c r="AA77" s="30" t="s">
        <v>169</v>
      </c>
      <c r="AB77" s="30" t="s">
        <v>169</v>
      </c>
      <c r="AC77" s="30" t="s">
        <v>169</v>
      </c>
      <c r="AD77" s="30" t="s">
        <v>169</v>
      </c>
      <c r="AE77" s="30" t="s">
        <v>169</v>
      </c>
    </row>
    <row r="78" spans="1:31" s="28" customFormat="1">
      <c r="A78" s="29" t="s">
        <v>134</v>
      </c>
      <c r="B78" s="29" t="s">
        <v>20</v>
      </c>
      <c r="C78" s="30">
        <v>3.8100816649104271E-9</v>
      </c>
      <c r="D78" s="30">
        <v>3.7337120214260571E-9</v>
      </c>
      <c r="E78" s="30">
        <v>3.9002786376009833E-9</v>
      </c>
      <c r="F78" s="30">
        <v>3.9528365933438653E-9</v>
      </c>
      <c r="G78" s="30">
        <v>3.9648835396908972E-9</v>
      </c>
      <c r="H78" s="30">
        <v>4.0990159597822265E-9</v>
      </c>
      <c r="I78" s="30">
        <v>4.821272940814893E-9</v>
      </c>
      <c r="J78" s="30">
        <v>5.2178296232876715E-9</v>
      </c>
      <c r="K78" s="30">
        <v>5.2104561819459078E-9</v>
      </c>
      <c r="L78" s="30">
        <v>5.6156914076220588E-9</v>
      </c>
      <c r="M78" s="30">
        <v>5.8354452054793977E-9</v>
      </c>
      <c r="N78" s="30">
        <v>7.135300864945557E-9</v>
      </c>
      <c r="O78" s="30">
        <v>7.1407622058306997E-9</v>
      </c>
      <c r="P78" s="30">
        <v>7.1028621136283803E-9</v>
      </c>
      <c r="Q78" s="30">
        <v>6.9663093826834713E-9</v>
      </c>
      <c r="R78" s="30">
        <v>7.0493348261327721E-9</v>
      </c>
      <c r="S78" s="30">
        <v>7.8495691736916041E-9</v>
      </c>
      <c r="T78" s="30">
        <v>7.8504209474885855E-9</v>
      </c>
      <c r="U78" s="30">
        <v>9.3805046979276436E-9</v>
      </c>
      <c r="V78" s="30">
        <v>9.2956917369160503E-9</v>
      </c>
      <c r="W78" s="30">
        <v>1.063020174745346E-8</v>
      </c>
      <c r="X78" s="30">
        <v>1.078111828240253E-8</v>
      </c>
      <c r="Y78" s="30">
        <v>1.0811986850193184E-8</v>
      </c>
      <c r="Z78" s="30">
        <v>1.0325077932911837E-8</v>
      </c>
      <c r="AA78" s="30">
        <v>1.0505985467158356E-8</v>
      </c>
      <c r="AB78" s="30">
        <v>1.1156419586406743E-8</v>
      </c>
      <c r="AC78" s="30">
        <v>1.0942430079908619E-8</v>
      </c>
      <c r="AD78" s="30">
        <v>1.3441202362135582E-8</v>
      </c>
      <c r="AE78" s="30">
        <v>1.330676205216017E-8</v>
      </c>
    </row>
    <row r="79" spans="1:31" s="28" customFormat="1">
      <c r="A79" s="29" t="s">
        <v>134</v>
      </c>
      <c r="B79" s="29" t="s">
        <v>32</v>
      </c>
      <c r="C79" s="30" t="s">
        <v>169</v>
      </c>
      <c r="D79" s="30" t="s">
        <v>169</v>
      </c>
      <c r="E79" s="30" t="s">
        <v>169</v>
      </c>
      <c r="F79" s="30" t="s">
        <v>169</v>
      </c>
      <c r="G79" s="30" t="s">
        <v>169</v>
      </c>
      <c r="H79" s="30" t="s">
        <v>169</v>
      </c>
      <c r="I79" s="30" t="s">
        <v>169</v>
      </c>
      <c r="J79" s="30" t="s">
        <v>169</v>
      </c>
      <c r="K79" s="30" t="s">
        <v>169</v>
      </c>
      <c r="L79" s="30" t="s">
        <v>169</v>
      </c>
      <c r="M79" s="30" t="s">
        <v>169</v>
      </c>
      <c r="N79" s="30" t="s">
        <v>169</v>
      </c>
      <c r="O79" s="30" t="s">
        <v>169</v>
      </c>
      <c r="P79" s="30" t="s">
        <v>169</v>
      </c>
      <c r="Q79" s="30" t="s">
        <v>169</v>
      </c>
      <c r="R79" s="30" t="s">
        <v>169</v>
      </c>
      <c r="S79" s="30" t="s">
        <v>169</v>
      </c>
      <c r="T79" s="30" t="s">
        <v>169</v>
      </c>
      <c r="U79" s="30" t="s">
        <v>169</v>
      </c>
      <c r="V79" s="30" t="s">
        <v>169</v>
      </c>
      <c r="W79" s="30" t="s">
        <v>169</v>
      </c>
      <c r="X79" s="30" t="s">
        <v>169</v>
      </c>
      <c r="Y79" s="30" t="s">
        <v>169</v>
      </c>
      <c r="Z79" s="30" t="s">
        <v>169</v>
      </c>
      <c r="AA79" s="30" t="s">
        <v>169</v>
      </c>
      <c r="AB79" s="30" t="s">
        <v>169</v>
      </c>
      <c r="AC79" s="30" t="s">
        <v>169</v>
      </c>
      <c r="AD79" s="30" t="s">
        <v>169</v>
      </c>
      <c r="AE79" s="30" t="s">
        <v>169</v>
      </c>
    </row>
    <row r="80" spans="1:31" s="28" customFormat="1">
      <c r="A80" s="29" t="s">
        <v>134</v>
      </c>
      <c r="B80" s="29" t="s">
        <v>66</v>
      </c>
      <c r="C80" s="30">
        <v>3.3309903096300851E-9</v>
      </c>
      <c r="D80" s="30">
        <v>3.1460714496434249E-9</v>
      </c>
      <c r="E80" s="30">
        <v>3.3593588066286936E-9</v>
      </c>
      <c r="F80" s="30">
        <v>3.4561945898106813E-9</v>
      </c>
      <c r="G80" s="30">
        <v>3.537808578318198E-9</v>
      </c>
      <c r="H80" s="30">
        <v>3.7474169488481867E-9</v>
      </c>
      <c r="I80" s="30">
        <v>4.2607228336155094E-9</v>
      </c>
      <c r="J80" s="30">
        <v>4.6541716689754248E-9</v>
      </c>
      <c r="K80" s="30">
        <v>5.0760308603971054E-9</v>
      </c>
      <c r="L80" s="30">
        <v>4.1840442481125913E-4</v>
      </c>
      <c r="M80" s="30">
        <v>2.5627527662236351E-3</v>
      </c>
      <c r="N80" s="30">
        <v>1.775706994993138E-3</v>
      </c>
      <c r="O80" s="30">
        <v>6.9865390436611705E-9</v>
      </c>
      <c r="P80" s="30">
        <v>7.0657030299965369E-4</v>
      </c>
      <c r="Q80" s="30">
        <v>3.3954802126996363E-3</v>
      </c>
      <c r="R80" s="30">
        <v>1.7251829921718933E-3</v>
      </c>
      <c r="S80" s="30">
        <v>2.6028523883369183E-3</v>
      </c>
      <c r="T80" s="30">
        <v>7.8504132676619912E-9</v>
      </c>
      <c r="U80" s="30">
        <v>1.3004931177983622E-2</v>
      </c>
      <c r="V80" s="30">
        <v>1.3809876621297826E-2</v>
      </c>
      <c r="W80" s="30">
        <v>4.7292112783898204E-3</v>
      </c>
      <c r="X80" s="30">
        <v>3.212352936545426E-8</v>
      </c>
      <c r="Y80" s="30">
        <v>6.076780114456384E-3</v>
      </c>
      <c r="Z80" s="30">
        <v>9.5219451199643774E-3</v>
      </c>
      <c r="AA80" s="30">
        <v>3.3122752403568138E-3</v>
      </c>
      <c r="AB80" s="30">
        <v>3.7996858001830424E-3</v>
      </c>
      <c r="AC80" s="30">
        <v>3.2980276920662097E-3</v>
      </c>
      <c r="AD80" s="30">
        <v>3.4658449601391514E-2</v>
      </c>
      <c r="AE80" s="30">
        <v>1.3641036851129724E-2</v>
      </c>
    </row>
    <row r="81" spans="1:31" s="28" customFormat="1">
      <c r="A81" s="29" t="s">
        <v>134</v>
      </c>
      <c r="B81" s="29" t="s">
        <v>65</v>
      </c>
      <c r="C81" s="30">
        <v>0.37228644072679506</v>
      </c>
      <c r="D81" s="30">
        <v>0.40120583948731897</v>
      </c>
      <c r="E81" s="30">
        <v>0.36342127156652199</v>
      </c>
      <c r="F81" s="30">
        <v>0.40950940262693825</v>
      </c>
      <c r="G81" s="30">
        <v>0.41808952343743483</v>
      </c>
      <c r="H81" s="30">
        <v>0.38834566160588652</v>
      </c>
      <c r="I81" s="30">
        <v>0.43782490533684049</v>
      </c>
      <c r="J81" s="30">
        <v>0.44590313439609519</v>
      </c>
      <c r="K81" s="30">
        <v>0.39700313684266758</v>
      </c>
      <c r="L81" s="30">
        <v>0.38597085289315353</v>
      </c>
      <c r="M81" s="30">
        <v>0.39022091442627427</v>
      </c>
      <c r="N81" s="30">
        <v>0.38187020083052581</v>
      </c>
      <c r="O81" s="30">
        <v>0.41288661883882893</v>
      </c>
      <c r="P81" s="30">
        <v>0.39849995909776076</v>
      </c>
      <c r="Q81" s="30">
        <v>0.3729206094401859</v>
      </c>
      <c r="R81" s="30">
        <v>0.37677784707829304</v>
      </c>
      <c r="S81" s="30">
        <v>0.39404944774380402</v>
      </c>
      <c r="T81" s="30">
        <v>0.38196361115886879</v>
      </c>
      <c r="U81" s="30">
        <v>0.35317723738896628</v>
      </c>
      <c r="V81" s="30">
        <v>0.3405199470601325</v>
      </c>
      <c r="W81" s="30">
        <v>0.34076326187948425</v>
      </c>
      <c r="X81" s="30">
        <v>0.3734287971579402</v>
      </c>
      <c r="Y81" s="30">
        <v>0.37811422172112913</v>
      </c>
      <c r="Z81" s="30">
        <v>0.34596947163828173</v>
      </c>
      <c r="AA81" s="30">
        <v>0.38226999365269293</v>
      </c>
      <c r="AB81" s="30">
        <v>0.40453857011067784</v>
      </c>
      <c r="AC81" s="30">
        <v>0.38267403472117495</v>
      </c>
      <c r="AD81" s="30">
        <v>0.34463121866521557</v>
      </c>
      <c r="AE81" s="30">
        <v>0.35147341498519219</v>
      </c>
    </row>
    <row r="82" spans="1:31" s="28" customFormat="1">
      <c r="A82" s="29" t="s">
        <v>134</v>
      </c>
      <c r="B82" s="29" t="s">
        <v>69</v>
      </c>
      <c r="C82" s="30">
        <v>0.3557956989228348</v>
      </c>
      <c r="D82" s="30">
        <v>0.39520069175192557</v>
      </c>
      <c r="E82" s="30">
        <v>0.38097859537998668</v>
      </c>
      <c r="F82" s="30">
        <v>0.37871198276830109</v>
      </c>
      <c r="G82" s="30">
        <v>0.39702308722134955</v>
      </c>
      <c r="H82" s="30">
        <v>0.40111785106391201</v>
      </c>
      <c r="I82" s="30">
        <v>0.41697336982406968</v>
      </c>
      <c r="J82" s="30">
        <v>0.39563572580103701</v>
      </c>
      <c r="K82" s="30">
        <v>0.40085453135857818</v>
      </c>
      <c r="L82" s="30">
        <v>0.39461868366829667</v>
      </c>
      <c r="M82" s="30">
        <v>0.42050886835532808</v>
      </c>
      <c r="N82" s="30">
        <v>0.40329431231244989</v>
      </c>
      <c r="O82" s="30">
        <v>0.39593363698054634</v>
      </c>
      <c r="P82" s="30">
        <v>0.41176472147410503</v>
      </c>
      <c r="Q82" s="30">
        <v>0.41826150597298328</v>
      </c>
      <c r="R82" s="30">
        <v>0.4294230546036541</v>
      </c>
      <c r="S82" s="30">
        <v>0.421801438921378</v>
      </c>
      <c r="T82" s="30">
        <v>0.41547034600232352</v>
      </c>
      <c r="U82" s="30">
        <v>0.40113571262940023</v>
      </c>
      <c r="V82" s="30">
        <v>0.41932351626066755</v>
      </c>
      <c r="W82" s="30">
        <v>0.39420374996937885</v>
      </c>
      <c r="X82" s="30">
        <v>0.38829828227500901</v>
      </c>
      <c r="Y82" s="30">
        <v>0.40350984289181191</v>
      </c>
      <c r="Z82" s="30">
        <v>0.42347044793848443</v>
      </c>
      <c r="AA82" s="30">
        <v>0.43579908813821339</v>
      </c>
      <c r="AB82" s="30">
        <v>0.42181871174909652</v>
      </c>
      <c r="AC82" s="30">
        <v>0.41815075436202831</v>
      </c>
      <c r="AD82" s="30">
        <v>0.39253394092391158</v>
      </c>
      <c r="AE82" s="30">
        <v>0.40552675646566927</v>
      </c>
    </row>
    <row r="83" spans="1:31" s="28" customFormat="1">
      <c r="A83" s="29" t="s">
        <v>134</v>
      </c>
      <c r="B83" s="29" t="s">
        <v>68</v>
      </c>
      <c r="C83" s="30" t="s">
        <v>169</v>
      </c>
      <c r="D83" s="30" t="s">
        <v>169</v>
      </c>
      <c r="E83" s="30" t="s">
        <v>169</v>
      </c>
      <c r="F83" s="30" t="s">
        <v>169</v>
      </c>
      <c r="G83" s="30" t="s">
        <v>169</v>
      </c>
      <c r="H83" s="30" t="s">
        <v>169</v>
      </c>
      <c r="I83" s="30" t="s">
        <v>169</v>
      </c>
      <c r="J83" s="30" t="s">
        <v>169</v>
      </c>
      <c r="K83" s="30" t="s">
        <v>169</v>
      </c>
      <c r="L83" s="30" t="s">
        <v>169</v>
      </c>
      <c r="M83" s="30" t="s">
        <v>169</v>
      </c>
      <c r="N83" s="30" t="s">
        <v>169</v>
      </c>
      <c r="O83" s="30" t="s">
        <v>169</v>
      </c>
      <c r="P83" s="30" t="s">
        <v>169</v>
      </c>
      <c r="Q83" s="30" t="s">
        <v>169</v>
      </c>
      <c r="R83" s="30" t="s">
        <v>169</v>
      </c>
      <c r="S83" s="30" t="s">
        <v>169</v>
      </c>
      <c r="T83" s="30" t="s">
        <v>169</v>
      </c>
      <c r="U83" s="30" t="s">
        <v>169</v>
      </c>
      <c r="V83" s="30" t="s">
        <v>169</v>
      </c>
      <c r="W83" s="30" t="s">
        <v>169</v>
      </c>
      <c r="X83" s="30" t="s">
        <v>169</v>
      </c>
      <c r="Y83" s="30" t="s">
        <v>169</v>
      </c>
      <c r="Z83" s="30" t="s">
        <v>169</v>
      </c>
      <c r="AA83" s="30" t="s">
        <v>169</v>
      </c>
      <c r="AB83" s="30" t="s">
        <v>169</v>
      </c>
      <c r="AC83" s="30" t="s">
        <v>169</v>
      </c>
      <c r="AD83" s="30" t="s">
        <v>169</v>
      </c>
      <c r="AE83" s="30" t="s">
        <v>169</v>
      </c>
    </row>
    <row r="84" spans="1:31" s="28" customFormat="1">
      <c r="A84" s="29" t="s">
        <v>134</v>
      </c>
      <c r="B84" s="29" t="s">
        <v>36</v>
      </c>
      <c r="C84" s="30" t="s">
        <v>169</v>
      </c>
      <c r="D84" s="30" t="s">
        <v>169</v>
      </c>
      <c r="E84" s="30" t="s">
        <v>169</v>
      </c>
      <c r="F84" s="30" t="s">
        <v>169</v>
      </c>
      <c r="G84" s="30" t="s">
        <v>169</v>
      </c>
      <c r="H84" s="30" t="s">
        <v>169</v>
      </c>
      <c r="I84" s="30" t="s">
        <v>169</v>
      </c>
      <c r="J84" s="30" t="s">
        <v>169</v>
      </c>
      <c r="K84" s="30" t="s">
        <v>169</v>
      </c>
      <c r="L84" s="30" t="s">
        <v>169</v>
      </c>
      <c r="M84" s="30" t="s">
        <v>169</v>
      </c>
      <c r="N84" s="30" t="s">
        <v>169</v>
      </c>
      <c r="O84" s="30" t="s">
        <v>169</v>
      </c>
      <c r="P84" s="30" t="s">
        <v>169</v>
      </c>
      <c r="Q84" s="30" t="s">
        <v>169</v>
      </c>
      <c r="R84" s="30" t="s">
        <v>169</v>
      </c>
      <c r="S84" s="30" t="s">
        <v>169</v>
      </c>
      <c r="T84" s="30" t="s">
        <v>169</v>
      </c>
      <c r="U84" s="30" t="s">
        <v>169</v>
      </c>
      <c r="V84" s="30" t="s">
        <v>169</v>
      </c>
      <c r="W84" s="30" t="s">
        <v>169</v>
      </c>
      <c r="X84" s="30" t="s">
        <v>169</v>
      </c>
      <c r="Y84" s="30" t="s">
        <v>169</v>
      </c>
      <c r="Z84" s="30" t="s">
        <v>169</v>
      </c>
      <c r="AA84" s="30" t="s">
        <v>169</v>
      </c>
      <c r="AB84" s="30" t="s">
        <v>169</v>
      </c>
      <c r="AC84" s="30" t="s">
        <v>169</v>
      </c>
      <c r="AD84" s="30" t="s">
        <v>169</v>
      </c>
      <c r="AE84" s="30" t="s">
        <v>169</v>
      </c>
    </row>
    <row r="85" spans="1:31" s="28" customFormat="1">
      <c r="A85" s="29" t="s">
        <v>134</v>
      </c>
      <c r="B85" s="29" t="s">
        <v>73</v>
      </c>
      <c r="C85" s="30" t="s">
        <v>169</v>
      </c>
      <c r="D85" s="30" t="s">
        <v>169</v>
      </c>
      <c r="E85" s="30" t="s">
        <v>169</v>
      </c>
      <c r="F85" s="30" t="s">
        <v>169</v>
      </c>
      <c r="G85" s="30" t="s">
        <v>169</v>
      </c>
      <c r="H85" s="30" t="s">
        <v>169</v>
      </c>
      <c r="I85" s="30" t="s">
        <v>169</v>
      </c>
      <c r="J85" s="30" t="s">
        <v>169</v>
      </c>
      <c r="K85" s="30">
        <v>0.25446394997859423</v>
      </c>
      <c r="L85" s="30">
        <v>0.2704796965449261</v>
      </c>
      <c r="M85" s="30">
        <v>0.26874035660135104</v>
      </c>
      <c r="N85" s="30">
        <v>0.24571617695153256</v>
      </c>
      <c r="O85" s="30">
        <v>0.24050202153564271</v>
      </c>
      <c r="P85" s="30">
        <v>0.23938303473643968</v>
      </c>
      <c r="Q85" s="30">
        <v>0.24676933723862846</v>
      </c>
      <c r="R85" s="30">
        <v>0.23977828626346342</v>
      </c>
      <c r="S85" s="30">
        <v>0.23196672092635617</v>
      </c>
      <c r="T85" s="30">
        <v>0.23589451224433697</v>
      </c>
      <c r="U85" s="30">
        <v>0.25851089785741937</v>
      </c>
      <c r="V85" s="30">
        <v>0.24933030516543586</v>
      </c>
      <c r="W85" s="30">
        <v>0.24027132147811819</v>
      </c>
      <c r="X85" s="30">
        <v>0.23125203500981459</v>
      </c>
      <c r="Y85" s="30">
        <v>0.22057445578971352</v>
      </c>
      <c r="Z85" s="30">
        <v>0.24073965109926809</v>
      </c>
      <c r="AA85" s="30">
        <v>0.23181866704573637</v>
      </c>
      <c r="AB85" s="30">
        <v>0.21937845625588645</v>
      </c>
      <c r="AC85" s="30">
        <v>0.21700519947233127</v>
      </c>
      <c r="AD85" s="30">
        <v>0.22319117425969662</v>
      </c>
      <c r="AE85" s="30">
        <v>0.21674882545666471</v>
      </c>
    </row>
    <row r="86" spans="1:31" s="28" customFormat="1">
      <c r="A86" s="29" t="s">
        <v>134</v>
      </c>
      <c r="B86" s="29" t="s">
        <v>56</v>
      </c>
      <c r="C86" s="30">
        <v>1.5527441618073503E-2</v>
      </c>
      <c r="D86" s="30">
        <v>3.5860024276478553E-2</v>
      </c>
      <c r="E86" s="30">
        <v>3.9209767767717056E-2</v>
      </c>
      <c r="F86" s="30">
        <v>2.9031862569594384E-2</v>
      </c>
      <c r="G86" s="30">
        <v>3.3486374529058616E-2</v>
      </c>
      <c r="H86" s="30">
        <v>3.4992538711235401E-2</v>
      </c>
      <c r="I86" s="30">
        <v>5.7053918192451855E-2</v>
      </c>
      <c r="J86" s="30">
        <v>5.7003537089947681E-2</v>
      </c>
      <c r="K86" s="30">
        <v>6.5976221773002872E-2</v>
      </c>
      <c r="L86" s="30">
        <v>6.8926637005635505E-2</v>
      </c>
      <c r="M86" s="30">
        <v>6.6458800402534865E-2</v>
      </c>
      <c r="N86" s="30">
        <v>6.2261985858872909E-2</v>
      </c>
      <c r="O86" s="30">
        <v>5.8758415739647907E-2</v>
      </c>
      <c r="P86" s="30">
        <v>5.1959936764088825E-2</v>
      </c>
      <c r="Q86" s="30">
        <v>5.6801821681290492E-2</v>
      </c>
      <c r="R86" s="30">
        <v>5.9891817009354635E-2</v>
      </c>
      <c r="S86" s="30">
        <v>5.0397625092754618E-2</v>
      </c>
      <c r="T86" s="30">
        <v>5.0645342738618711E-2</v>
      </c>
      <c r="U86" s="30">
        <v>5.4961654053905962E-2</v>
      </c>
      <c r="V86" s="30">
        <v>5.4886547785595978E-2</v>
      </c>
      <c r="W86" s="30">
        <v>5.2378087878777062E-2</v>
      </c>
      <c r="X86" s="30">
        <v>4.7357724444092586E-2</v>
      </c>
      <c r="Y86" s="30">
        <v>4.1758530974278299E-2</v>
      </c>
      <c r="Z86" s="30">
        <v>4.7463145424498997E-2</v>
      </c>
      <c r="AA86" s="30">
        <v>4.7013881577864756E-2</v>
      </c>
      <c r="AB86" s="30">
        <v>3.856144433117277E-2</v>
      </c>
      <c r="AC86" s="30">
        <v>3.6748137024211522E-2</v>
      </c>
      <c r="AD86" s="30">
        <v>3.7221532974147695E-2</v>
      </c>
      <c r="AE86" s="30">
        <v>3.4583395517762947E-2</v>
      </c>
    </row>
    <row r="88" spans="1:31" s="28" customFormat="1" collapsed="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row>
    <row r="89" spans="1:31" s="28" customForma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row>
    <row r="90" spans="1:31" s="28" customFormat="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row>
    <row r="91" spans="1:31" s="28" customFormat="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row>
    <row r="92" spans="1:31" s="28" customFormat="1">
      <c r="A92" s="29" t="s">
        <v>40</v>
      </c>
      <c r="B92" s="29" t="s">
        <v>70</v>
      </c>
      <c r="C92" s="31">
        <v>7.3901842574309484E-2</v>
      </c>
      <c r="D92" s="31">
        <v>5.0611802985975771E-2</v>
      </c>
      <c r="E92" s="31">
        <v>5.7869319283816653E-2</v>
      </c>
      <c r="F92" s="31">
        <v>6.87808594493408E-2</v>
      </c>
      <c r="G92" s="31">
        <v>6.4729720876361641E-2</v>
      </c>
      <c r="H92" s="31">
        <v>6.6701248747386574E-2</v>
      </c>
      <c r="I92" s="31">
        <v>6.6592969740058933E-2</v>
      </c>
      <c r="J92" s="31">
        <v>6.2522509484400191E-2</v>
      </c>
      <c r="K92" s="31">
        <v>5.7571691248189866E-2</v>
      </c>
      <c r="L92" s="31">
        <v>6.2924716808513734E-2</v>
      </c>
      <c r="M92" s="31">
        <v>6.0755914435519323E-2</v>
      </c>
      <c r="N92" s="31">
        <v>0.12015517939338168</v>
      </c>
      <c r="O92" s="31">
        <v>0.12862996672795146</v>
      </c>
      <c r="P92" s="31">
        <v>0.1296133370541486</v>
      </c>
      <c r="Q92" s="31">
        <v>0.13971518061232563</v>
      </c>
      <c r="R92" s="31">
        <v>0.14079855737847197</v>
      </c>
      <c r="S92" s="31">
        <v>0.14229701971540487</v>
      </c>
      <c r="T92" s="31">
        <v>0.14103897026241835</v>
      </c>
      <c r="U92" s="31">
        <v>0.15265551075824346</v>
      </c>
      <c r="V92" s="31">
        <v>0.15214202488039669</v>
      </c>
      <c r="W92" s="31">
        <v>0.17827325738826794</v>
      </c>
      <c r="X92" s="31">
        <v>0.19008331746643764</v>
      </c>
      <c r="Y92" s="31">
        <v>0.18412832593279388</v>
      </c>
      <c r="Z92" s="31">
        <v>0.20344647917890868</v>
      </c>
      <c r="AA92" s="31">
        <v>0.20126317700553586</v>
      </c>
      <c r="AB92" s="31">
        <v>0.18055232602048343</v>
      </c>
      <c r="AC92" s="31">
        <v>0.18282715441347627</v>
      </c>
      <c r="AD92" s="31">
        <v>0.17500533138114119</v>
      </c>
      <c r="AE92" s="31">
        <v>0.17017919052833072</v>
      </c>
    </row>
    <row r="93" spans="1:31" collapsed="1">
      <c r="A93" s="29" t="s">
        <v>40</v>
      </c>
      <c r="B93" s="29" t="s">
        <v>72</v>
      </c>
      <c r="C93" s="31">
        <v>5.5665436708208865E-2</v>
      </c>
      <c r="D93" s="31">
        <v>9.6165812648058499E-2</v>
      </c>
      <c r="E93" s="31">
        <v>0.11890438483031729</v>
      </c>
      <c r="F93" s="31">
        <v>0.26843762531775123</v>
      </c>
      <c r="G93" s="31">
        <v>0.22848421646140063</v>
      </c>
      <c r="H93" s="31">
        <v>0.24783385713902831</v>
      </c>
      <c r="I93" s="31">
        <v>0.28570240998916141</v>
      </c>
      <c r="J93" s="31">
        <v>0.28340527518436331</v>
      </c>
      <c r="K93" s="31">
        <v>0.27327702066294518</v>
      </c>
      <c r="L93" s="31">
        <v>0.289666868588351</v>
      </c>
      <c r="M93" s="31">
        <v>0.31161489361207462</v>
      </c>
      <c r="N93" s="31">
        <v>0.32505806028884798</v>
      </c>
      <c r="O93" s="31">
        <v>0.31605678160150319</v>
      </c>
      <c r="P93" s="31">
        <v>0.31142829513282866</v>
      </c>
      <c r="Q93" s="31">
        <v>0.33667103990215413</v>
      </c>
      <c r="R93" s="31">
        <v>0.32559051245713899</v>
      </c>
      <c r="S93" s="31">
        <v>0.32534032155405623</v>
      </c>
      <c r="T93" s="31">
        <v>0.32838624816525469</v>
      </c>
      <c r="U93" s="31">
        <v>0.34810302380691627</v>
      </c>
      <c r="V93" s="31">
        <v>0.34887247852429704</v>
      </c>
      <c r="W93" s="31">
        <v>0.34591272087767588</v>
      </c>
      <c r="X93" s="31">
        <v>0.34161444829290238</v>
      </c>
      <c r="Y93" s="31">
        <v>0.31497016770292385</v>
      </c>
      <c r="Z93" s="31">
        <v>0.34780551188728287</v>
      </c>
      <c r="AA93" s="31">
        <v>0.33905147750849013</v>
      </c>
      <c r="AB93" s="31">
        <v>0.31570032369901646</v>
      </c>
      <c r="AC93" s="31">
        <v>0.30822566120787881</v>
      </c>
      <c r="AD93" s="31">
        <v>0.3061961881883703</v>
      </c>
      <c r="AE93" s="31">
        <v>0.29198398907869527</v>
      </c>
    </row>
    <row r="94" spans="1:31">
      <c r="A94" s="29" t="s">
        <v>40</v>
      </c>
      <c r="B94" s="29" t="s">
        <v>76</v>
      </c>
      <c r="C94" s="31">
        <v>5.7349894633240431E-2</v>
      </c>
      <c r="D94" s="31">
        <v>7.2241930897503942E-2</v>
      </c>
      <c r="E94" s="31">
        <v>8.7479504771824951E-2</v>
      </c>
      <c r="F94" s="31">
        <v>0.10236745471048732</v>
      </c>
      <c r="G94" s="31">
        <v>0.10056052272443661</v>
      </c>
      <c r="H94" s="31">
        <v>9.9836695972206457E-2</v>
      </c>
      <c r="I94" s="31">
        <v>9.5598361966958659E-2</v>
      </c>
      <c r="J94" s="31">
        <v>8.8230396812403036E-2</v>
      </c>
      <c r="K94" s="31">
        <v>8.2734354223025719E-2</v>
      </c>
      <c r="L94" s="31">
        <v>8.1954771208415447E-2</v>
      </c>
      <c r="M94" s="31">
        <v>7.9623446266117157E-2</v>
      </c>
      <c r="N94" s="31">
        <v>7.9261815429270424E-2</v>
      </c>
      <c r="O94" s="31">
        <v>7.760142903737674E-2</v>
      </c>
      <c r="P94" s="31">
        <v>7.5536462983749386E-2</v>
      </c>
      <c r="Q94" s="31">
        <v>7.9002006733828692E-2</v>
      </c>
      <c r="R94" s="31">
        <v>7.8466730096249937E-2</v>
      </c>
      <c r="S94" s="31">
        <v>7.2631950600064804E-2</v>
      </c>
      <c r="T94" s="31">
        <v>7.1960952198625902E-2</v>
      </c>
      <c r="U94" s="31">
        <v>7.2480183085600169E-2</v>
      </c>
      <c r="V94" s="31">
        <v>7.1379786398820103E-2</v>
      </c>
      <c r="W94" s="31">
        <v>7.1464392756344433E-2</v>
      </c>
      <c r="X94" s="31">
        <v>6.883998997857399E-2</v>
      </c>
      <c r="Y94" s="31">
        <v>6.0512040704712611E-2</v>
      </c>
      <c r="Z94" s="31">
        <v>6.498195327451671E-2</v>
      </c>
      <c r="AA94" s="31">
        <v>6.1144746151063849E-2</v>
      </c>
      <c r="AB94" s="31">
        <v>5.352352300982547E-2</v>
      </c>
      <c r="AC94" s="31">
        <v>5.1608104340047929E-2</v>
      </c>
      <c r="AD94" s="31">
        <v>4.7454474449400014E-2</v>
      </c>
      <c r="AE94" s="31">
        <v>4.374777389942297E-2</v>
      </c>
    </row>
    <row r="95" spans="1:31" collapsed="1"/>
    <row r="96" spans="1:31">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1" t="s">
        <v>169</v>
      </c>
      <c r="D97" s="31" t="s">
        <v>169</v>
      </c>
      <c r="E97" s="31" t="s">
        <v>169</v>
      </c>
      <c r="F97" s="31" t="s">
        <v>169</v>
      </c>
      <c r="G97" s="31" t="s">
        <v>169</v>
      </c>
      <c r="H97" s="31" t="s">
        <v>169</v>
      </c>
      <c r="I97" s="31" t="s">
        <v>169</v>
      </c>
      <c r="J97" s="31" t="s">
        <v>169</v>
      </c>
      <c r="K97" s="31" t="s">
        <v>169</v>
      </c>
      <c r="L97" s="31" t="s">
        <v>169</v>
      </c>
      <c r="M97" s="31" t="s">
        <v>169</v>
      </c>
      <c r="N97" s="31" t="s">
        <v>169</v>
      </c>
      <c r="O97" s="31" t="s">
        <v>169</v>
      </c>
      <c r="P97" s="31" t="s">
        <v>169</v>
      </c>
      <c r="Q97" s="31" t="s">
        <v>169</v>
      </c>
      <c r="R97" s="31" t="s">
        <v>169</v>
      </c>
      <c r="S97" s="31" t="s">
        <v>169</v>
      </c>
      <c r="T97" s="31" t="s">
        <v>169</v>
      </c>
      <c r="U97" s="31">
        <v>0.17142220882760645</v>
      </c>
      <c r="V97" s="31">
        <v>0.1705127494390275</v>
      </c>
      <c r="W97" s="31">
        <v>0.22945777120760788</v>
      </c>
      <c r="X97" s="31">
        <v>0.22828596741540322</v>
      </c>
      <c r="Y97" s="31">
        <v>0.22101531673632535</v>
      </c>
      <c r="Z97" s="31">
        <v>0.25103674469963766</v>
      </c>
      <c r="AA97" s="31">
        <v>0.24974026214398903</v>
      </c>
      <c r="AB97" s="31">
        <v>0.24329734392398641</v>
      </c>
      <c r="AC97" s="31">
        <v>0.24146424800499583</v>
      </c>
      <c r="AD97" s="31">
        <v>0.24534630332703986</v>
      </c>
      <c r="AE97" s="31">
        <v>0.24155633330989351</v>
      </c>
    </row>
    <row r="98" spans="1:31">
      <c r="A98" s="29" t="s">
        <v>130</v>
      </c>
      <c r="B98" s="29" t="s">
        <v>72</v>
      </c>
      <c r="C98" s="31">
        <v>4.6312311100239173E-2</v>
      </c>
      <c r="D98" s="31">
        <v>9.2654188410524016E-2</v>
      </c>
      <c r="E98" s="31">
        <v>0.11482614061812457</v>
      </c>
      <c r="F98" s="31">
        <v>0.34775106240273929</v>
      </c>
      <c r="G98" s="31">
        <v>0.24376449454344012</v>
      </c>
      <c r="H98" s="31">
        <v>0.26163171112512057</v>
      </c>
      <c r="I98" s="31">
        <v>0.30280990218635911</v>
      </c>
      <c r="J98" s="31">
        <v>0.30237219844815472</v>
      </c>
      <c r="K98" s="31">
        <v>0.28445051296296253</v>
      </c>
      <c r="L98" s="31">
        <v>0.29919246909156022</v>
      </c>
      <c r="M98" s="31">
        <v>0.32445154322277858</v>
      </c>
      <c r="N98" s="31">
        <v>0.33933498195000855</v>
      </c>
      <c r="O98" s="31">
        <v>0.33403345517242794</v>
      </c>
      <c r="P98" s="31">
        <v>0.32860798436930932</v>
      </c>
      <c r="Q98" s="31">
        <v>0.35982985493636693</v>
      </c>
      <c r="R98" s="31">
        <v>0.34506837450215555</v>
      </c>
      <c r="S98" s="31">
        <v>0.35910647405248453</v>
      </c>
      <c r="T98" s="31">
        <v>0.35930763047670888</v>
      </c>
      <c r="U98" s="31">
        <v>0.3756107081318702</v>
      </c>
      <c r="V98" s="31">
        <v>0.37516268221191579</v>
      </c>
      <c r="W98" s="31">
        <v>0.36823304745331814</v>
      </c>
      <c r="X98" s="31">
        <v>0.37456342961361933</v>
      </c>
      <c r="Y98" s="31">
        <v>0.3437166049108048</v>
      </c>
      <c r="Z98" s="31">
        <v>0.39046449213095991</v>
      </c>
      <c r="AA98" s="31">
        <v>0.39003233068502613</v>
      </c>
      <c r="AB98" s="31">
        <v>0.37376362787314676</v>
      </c>
      <c r="AC98" s="31">
        <v>0.35286281352280469</v>
      </c>
      <c r="AD98" s="31">
        <v>0.3670817898001778</v>
      </c>
      <c r="AE98" s="31">
        <v>0.34921692140421229</v>
      </c>
    </row>
    <row r="99" spans="1:31">
      <c r="A99" s="29" t="s">
        <v>130</v>
      </c>
      <c r="B99" s="29" t="s">
        <v>76</v>
      </c>
      <c r="C99" s="31">
        <v>3.0593070001086624E-2</v>
      </c>
      <c r="D99" s="31">
        <v>5.3295476092436671E-2</v>
      </c>
      <c r="E99" s="31">
        <v>8.0579970719342128E-2</v>
      </c>
      <c r="F99" s="31">
        <v>9.3463191583928573E-2</v>
      </c>
      <c r="G99" s="31">
        <v>9.5310890293012956E-2</v>
      </c>
      <c r="H99" s="31">
        <v>9.6418329417170101E-2</v>
      </c>
      <c r="I99" s="31">
        <v>9.2883186019650135E-2</v>
      </c>
      <c r="J99" s="31">
        <v>8.6301662108528659E-2</v>
      </c>
      <c r="K99" s="31">
        <v>8.1628427516397234E-2</v>
      </c>
      <c r="L99" s="31">
        <v>8.023967811486668E-2</v>
      </c>
      <c r="M99" s="31">
        <v>7.8496096806115009E-2</v>
      </c>
      <c r="N99" s="31">
        <v>8.1324110215079584E-2</v>
      </c>
      <c r="O99" s="31">
        <v>8.0589352129043987E-2</v>
      </c>
      <c r="P99" s="31">
        <v>7.8689744819556318E-2</v>
      </c>
      <c r="Q99" s="31">
        <v>8.121315611913002E-2</v>
      </c>
      <c r="R99" s="31">
        <v>8.0277626105867098E-2</v>
      </c>
      <c r="S99" s="31">
        <v>7.6315227135056535E-2</v>
      </c>
      <c r="T99" s="31">
        <v>7.4932431349916881E-2</v>
      </c>
      <c r="U99" s="31">
        <v>7.4752331701162938E-2</v>
      </c>
      <c r="V99" s="31">
        <v>7.3170768008041551E-2</v>
      </c>
      <c r="W99" s="31">
        <v>7.345250462318309E-2</v>
      </c>
      <c r="X99" s="31">
        <v>7.3120826509221762E-2</v>
      </c>
      <c r="Y99" s="31">
        <v>6.6329038859921349E-2</v>
      </c>
      <c r="Z99" s="31">
        <v>7.2106134289951523E-2</v>
      </c>
      <c r="AA99" s="31">
        <v>6.7986799992491243E-2</v>
      </c>
      <c r="AB99" s="31">
        <v>6.2379184578753265E-2</v>
      </c>
      <c r="AC99" s="31">
        <v>5.8583980187986377E-2</v>
      </c>
      <c r="AD99" s="31">
        <v>5.6185732907897357E-2</v>
      </c>
      <c r="AE99" s="31">
        <v>5.0438315397246275E-2</v>
      </c>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1" t="s">
        <v>169</v>
      </c>
      <c r="D102" s="31">
        <v>0.15495198912380709</v>
      </c>
      <c r="E102" s="31">
        <v>0.18007278357871004</v>
      </c>
      <c r="F102" s="31">
        <v>0.20929882943110673</v>
      </c>
      <c r="G102" s="31">
        <v>0.20528498392776828</v>
      </c>
      <c r="H102" s="31">
        <v>0.20815336805561641</v>
      </c>
      <c r="I102" s="31">
        <v>0.20904394915544522</v>
      </c>
      <c r="J102" s="31">
        <v>0.19896054394988583</v>
      </c>
      <c r="K102" s="31">
        <v>0.19261744342813925</v>
      </c>
      <c r="L102" s="31">
        <v>0.19753190752037669</v>
      </c>
      <c r="M102" s="31">
        <v>0.19243570884098171</v>
      </c>
      <c r="N102" s="31">
        <v>0.18540847758506421</v>
      </c>
      <c r="O102" s="31">
        <v>0.18308332575289357</v>
      </c>
      <c r="P102" s="31">
        <v>0.18678650749150946</v>
      </c>
      <c r="Q102" s="31">
        <v>0.18597787014704631</v>
      </c>
      <c r="R102" s="31">
        <v>0.18865657513516734</v>
      </c>
      <c r="S102" s="31">
        <v>0.17342917716419912</v>
      </c>
      <c r="T102" s="31">
        <v>0.17318916903160994</v>
      </c>
      <c r="U102" s="31">
        <v>0.17351116190205379</v>
      </c>
      <c r="V102" s="31">
        <v>0.17579340923567982</v>
      </c>
      <c r="W102" s="31">
        <v>0.17870841140510019</v>
      </c>
      <c r="X102" s="31">
        <v>0.17366782637155512</v>
      </c>
      <c r="Y102" s="31">
        <v>0.17284759733241095</v>
      </c>
      <c r="Z102" s="31">
        <v>0.17285542387060568</v>
      </c>
      <c r="AA102" s="31">
        <v>0.16732587178413103</v>
      </c>
      <c r="AB102" s="31">
        <v>0.15270823316648377</v>
      </c>
      <c r="AC102" s="31">
        <v>0.15912076288468177</v>
      </c>
      <c r="AD102" s="31">
        <v>0.14943607281279098</v>
      </c>
      <c r="AE102" s="31">
        <v>0.14417220688976609</v>
      </c>
    </row>
    <row r="103" spans="1:31">
      <c r="A103" s="29" t="s">
        <v>131</v>
      </c>
      <c r="B103" s="29" t="s">
        <v>72</v>
      </c>
      <c r="C103" s="31">
        <v>7.1699366321871211E-2</v>
      </c>
      <c r="D103" s="31">
        <v>0.10218573991240332</v>
      </c>
      <c r="E103" s="31">
        <v>0.12589563537731852</v>
      </c>
      <c r="F103" s="31">
        <v>0.13247170171114178</v>
      </c>
      <c r="G103" s="31">
        <v>0.13867357035694247</v>
      </c>
      <c r="H103" s="31">
        <v>0.16673622945590205</v>
      </c>
      <c r="I103" s="31">
        <v>0.18515221056787345</v>
      </c>
      <c r="J103" s="31">
        <v>0.17192617338363853</v>
      </c>
      <c r="K103" s="31">
        <v>0.1617887668236348</v>
      </c>
      <c r="L103" s="31">
        <v>0.18141316206191643</v>
      </c>
      <c r="M103" s="31">
        <v>0.17444047811148772</v>
      </c>
      <c r="N103" s="31">
        <v>0.23989014511028575</v>
      </c>
      <c r="O103" s="31">
        <v>0.23636715704013181</v>
      </c>
      <c r="P103" s="31">
        <v>0.23475580395360754</v>
      </c>
      <c r="Q103" s="31">
        <v>0.24554856720909737</v>
      </c>
      <c r="R103" s="31">
        <v>0.2427692590897568</v>
      </c>
      <c r="S103" s="31">
        <v>0.25112367497721677</v>
      </c>
      <c r="T103" s="31">
        <v>0.25912795997855748</v>
      </c>
      <c r="U103" s="31">
        <v>0.28075893653518247</v>
      </c>
      <c r="V103" s="31">
        <v>0.29321809005539629</v>
      </c>
      <c r="W103" s="31">
        <v>0.31168300053657677</v>
      </c>
      <c r="X103" s="31">
        <v>0.31042315555828437</v>
      </c>
      <c r="Y103" s="31">
        <v>0.28786934438873724</v>
      </c>
      <c r="Z103" s="31">
        <v>0.296481165194175</v>
      </c>
      <c r="AA103" s="31">
        <v>0.27196071522327797</v>
      </c>
      <c r="AB103" s="31">
        <v>0.23219280947659063</v>
      </c>
      <c r="AC103" s="31">
        <v>0.23827148228019981</v>
      </c>
      <c r="AD103" s="31">
        <v>0.21072344221009653</v>
      </c>
      <c r="AE103" s="31">
        <v>0.1962879052670406</v>
      </c>
    </row>
    <row r="104" spans="1:31">
      <c r="A104" s="29" t="s">
        <v>131</v>
      </c>
      <c r="B104" s="29" t="s">
        <v>76</v>
      </c>
      <c r="C104" s="31">
        <v>7.6283764876357865E-2</v>
      </c>
      <c r="D104" s="31">
        <v>8.8638302832525467E-2</v>
      </c>
      <c r="E104" s="31">
        <v>9.6022739421580239E-2</v>
      </c>
      <c r="F104" s="31">
        <v>0.11111255816763435</v>
      </c>
      <c r="G104" s="31">
        <v>0.10736885110572755</v>
      </c>
      <c r="H104" s="31">
        <v>0.10673692401670862</v>
      </c>
      <c r="I104" s="31">
        <v>0.10051385665743756</v>
      </c>
      <c r="J104" s="31">
        <v>9.1359427607562119E-2</v>
      </c>
      <c r="K104" s="31">
        <v>8.6004376449956496E-2</v>
      </c>
      <c r="L104" s="31">
        <v>8.6334091677396543E-2</v>
      </c>
      <c r="M104" s="31">
        <v>8.3934606255301705E-2</v>
      </c>
      <c r="N104" s="31">
        <v>7.9018729001992985E-2</v>
      </c>
      <c r="O104" s="31">
        <v>7.6567655495199047E-2</v>
      </c>
      <c r="P104" s="31">
        <v>7.6849000705409731E-2</v>
      </c>
      <c r="Q104" s="31">
        <v>7.7905016687532955E-2</v>
      </c>
      <c r="R104" s="31">
        <v>7.7139103613996063E-2</v>
      </c>
      <c r="S104" s="31">
        <v>6.8785481356278974E-2</v>
      </c>
      <c r="T104" s="31">
        <v>7.0696161463593643E-2</v>
      </c>
      <c r="U104" s="31">
        <v>6.993717435121713E-2</v>
      </c>
      <c r="V104" s="31">
        <v>7.2406437400766785E-2</v>
      </c>
      <c r="W104" s="31">
        <v>7.3854409118126768E-2</v>
      </c>
      <c r="X104" s="31">
        <v>6.6750352129096829E-2</v>
      </c>
      <c r="Y104" s="31">
        <v>6.0010524851620041E-2</v>
      </c>
      <c r="Z104" s="31">
        <v>5.8206717454804782E-2</v>
      </c>
      <c r="AA104" s="31">
        <v>5.0552540148636541E-2</v>
      </c>
      <c r="AB104" s="31">
        <v>4.0792897190817634E-2</v>
      </c>
      <c r="AC104" s="31">
        <v>4.2212713627624868E-2</v>
      </c>
      <c r="AD104" s="31">
        <v>2.9383996066597744E-2</v>
      </c>
      <c r="AE104" s="31">
        <v>2.9046367259993492E-2</v>
      </c>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1">
        <v>0.12496317530849216</v>
      </c>
      <c r="D107" s="31">
        <v>4.0070307272582255E-2</v>
      </c>
      <c r="E107" s="31">
        <v>4.5255965385107705E-2</v>
      </c>
      <c r="F107" s="31">
        <v>6.1603078890270759E-2</v>
      </c>
      <c r="G107" s="31">
        <v>5.7487802177171185E-2</v>
      </c>
      <c r="H107" s="31">
        <v>6.0330015146465528E-2</v>
      </c>
      <c r="I107" s="31">
        <v>6.0107700035254244E-2</v>
      </c>
      <c r="J107" s="31">
        <v>5.5901397784175459E-2</v>
      </c>
      <c r="K107" s="31">
        <v>5.0384735181701258E-2</v>
      </c>
      <c r="L107" s="31">
        <v>5.3476305233184793E-2</v>
      </c>
      <c r="M107" s="31">
        <v>5.2300339145376767E-2</v>
      </c>
      <c r="N107" s="31">
        <v>5.4692601503795672E-2</v>
      </c>
      <c r="O107" s="31">
        <v>4.9384916348552854E-2</v>
      </c>
      <c r="P107" s="31">
        <v>4.5133889458682477E-2</v>
      </c>
      <c r="Q107" s="31">
        <v>5.0786698948797449E-2</v>
      </c>
      <c r="R107" s="31">
        <v>5.1481567782416707E-2</v>
      </c>
      <c r="S107" s="31">
        <v>4.8073145149944367E-2</v>
      </c>
      <c r="T107" s="31">
        <v>4.5842261240263443E-2</v>
      </c>
      <c r="U107" s="31">
        <v>5.1244546993687815E-2</v>
      </c>
      <c r="V107" s="31">
        <v>4.8217488526934797E-2</v>
      </c>
      <c r="W107" s="31">
        <v>1.8234766146662959E-2</v>
      </c>
      <c r="X107" s="31" t="s">
        <v>169</v>
      </c>
      <c r="Y107" s="31" t="s">
        <v>169</v>
      </c>
      <c r="Z107" s="31" t="s">
        <v>169</v>
      </c>
      <c r="AA107" s="31" t="s">
        <v>169</v>
      </c>
      <c r="AB107" s="31" t="s">
        <v>169</v>
      </c>
      <c r="AC107" s="31" t="s">
        <v>169</v>
      </c>
      <c r="AD107" s="31" t="s">
        <v>169</v>
      </c>
      <c r="AE107" s="31" t="s">
        <v>169</v>
      </c>
    </row>
    <row r="108" spans="1:31">
      <c r="A108" s="29" t="s">
        <v>132</v>
      </c>
      <c r="B108" s="29" t="s">
        <v>72</v>
      </c>
      <c r="C108" s="31" t="s">
        <v>169</v>
      </c>
      <c r="D108" s="31" t="s">
        <v>169</v>
      </c>
      <c r="E108" s="31" t="s">
        <v>169</v>
      </c>
      <c r="F108" s="31" t="s">
        <v>169</v>
      </c>
      <c r="G108" s="31" t="s">
        <v>169</v>
      </c>
      <c r="H108" s="31" t="s">
        <v>169</v>
      </c>
      <c r="I108" s="31" t="s">
        <v>169</v>
      </c>
      <c r="J108" s="31" t="s">
        <v>169</v>
      </c>
      <c r="K108" s="31" t="s">
        <v>169</v>
      </c>
      <c r="L108" s="31" t="s">
        <v>169</v>
      </c>
      <c r="M108" s="31" t="s">
        <v>169</v>
      </c>
      <c r="N108" s="31">
        <v>0.3608697713009193</v>
      </c>
      <c r="O108" s="31">
        <v>0.34518352085170012</v>
      </c>
      <c r="P108" s="31">
        <v>0.32130362658775502</v>
      </c>
      <c r="Q108" s="31">
        <v>0.34026669198148674</v>
      </c>
      <c r="R108" s="31">
        <v>0.34844986607910422</v>
      </c>
      <c r="S108" s="31">
        <v>0.32212229175830948</v>
      </c>
      <c r="T108" s="31">
        <v>0.32782042221020985</v>
      </c>
      <c r="U108" s="31">
        <v>0.35635298341768895</v>
      </c>
      <c r="V108" s="31">
        <v>0.34646568439477021</v>
      </c>
      <c r="W108" s="31">
        <v>0.33243863621243991</v>
      </c>
      <c r="X108" s="31">
        <v>0.32061175416928994</v>
      </c>
      <c r="Y108" s="31">
        <v>0.29370206979818586</v>
      </c>
      <c r="Z108" s="31">
        <v>0.33379121944076806</v>
      </c>
      <c r="AA108" s="31">
        <v>0.32850702958888639</v>
      </c>
      <c r="AB108" s="31">
        <v>0.31485596946978833</v>
      </c>
      <c r="AC108" s="31">
        <v>0.31946310017808188</v>
      </c>
      <c r="AD108" s="31">
        <v>0.32956997317062808</v>
      </c>
      <c r="AE108" s="31">
        <v>0.32343451676916568</v>
      </c>
    </row>
    <row r="109" spans="1:31">
      <c r="A109" s="29" t="s">
        <v>132</v>
      </c>
      <c r="B109" s="29" t="s">
        <v>76</v>
      </c>
      <c r="C109" s="31">
        <v>4.9740813690647687E-2</v>
      </c>
      <c r="D109" s="31">
        <v>6.7772381741440263E-2</v>
      </c>
      <c r="E109" s="31">
        <v>7.8207080734581755E-2</v>
      </c>
      <c r="F109" s="31">
        <v>0.10737529411945138</v>
      </c>
      <c r="G109" s="31">
        <v>0.1043367544553413</v>
      </c>
      <c r="H109" s="31">
        <v>0.10199678688159046</v>
      </c>
      <c r="I109" s="31">
        <v>9.5856147316409096E-2</v>
      </c>
      <c r="J109" s="31">
        <v>8.8410460736870394E-2</v>
      </c>
      <c r="K109" s="31">
        <v>8.1081825697641052E-2</v>
      </c>
      <c r="L109" s="31">
        <v>7.950601198763059E-2</v>
      </c>
      <c r="M109" s="31">
        <v>7.6779537470234901E-2</v>
      </c>
      <c r="N109" s="31">
        <v>7.7597402943808388E-2</v>
      </c>
      <c r="O109" s="31">
        <v>7.5951593620113847E-2</v>
      </c>
      <c r="P109" s="31">
        <v>7.2313352457212432E-2</v>
      </c>
      <c r="Q109" s="31">
        <v>7.9438533804795264E-2</v>
      </c>
      <c r="R109" s="31">
        <v>7.926568422610468E-2</v>
      </c>
      <c r="S109" s="31">
        <v>7.3116377545441313E-2</v>
      </c>
      <c r="T109" s="31">
        <v>7.1448539729939156E-2</v>
      </c>
      <c r="U109" s="31">
        <v>7.305571775638435E-2</v>
      </c>
      <c r="V109" s="31">
        <v>7.0013275259677987E-2</v>
      </c>
      <c r="W109" s="31">
        <v>6.9090753476527988E-2</v>
      </c>
      <c r="X109" s="31">
        <v>6.7977879120390189E-2</v>
      </c>
      <c r="Y109" s="31">
        <v>5.684195247522722E-2</v>
      </c>
      <c r="Z109" s="31">
        <v>6.4525918126904336E-2</v>
      </c>
      <c r="AA109" s="31">
        <v>6.3112128579063911E-2</v>
      </c>
      <c r="AB109" s="31">
        <v>5.6267026530876563E-2</v>
      </c>
      <c r="AC109" s="31">
        <v>5.3667650490579664E-2</v>
      </c>
      <c r="AD109" s="31">
        <v>5.3245119814233154E-2</v>
      </c>
      <c r="AE109" s="31">
        <v>4.9361508523140175E-2</v>
      </c>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1">
        <v>6.0120239594640773E-2</v>
      </c>
      <c r="D112" s="31">
        <v>5.9732440438113939E-2</v>
      </c>
      <c r="E112" s="31">
        <v>6.9040517570291796E-2</v>
      </c>
      <c r="F112" s="31">
        <v>6.8213396280907626E-2</v>
      </c>
      <c r="G112" s="31">
        <v>6.4276041890722807E-2</v>
      </c>
      <c r="H112" s="31">
        <v>6.4565951065358063E-2</v>
      </c>
      <c r="I112" s="31">
        <v>6.4568995198741444E-2</v>
      </c>
      <c r="J112" s="31">
        <v>6.1333867329784998E-2</v>
      </c>
      <c r="K112" s="31">
        <v>5.7554732204911453E-2</v>
      </c>
      <c r="L112" s="31">
        <v>6.7805198788545337E-2</v>
      </c>
      <c r="M112" s="31">
        <v>6.3841570155590346E-2</v>
      </c>
      <c r="N112" s="31">
        <v>9.9298954301139691E-2</v>
      </c>
      <c r="O112" s="31">
        <v>9.7241610802466655E-2</v>
      </c>
      <c r="P112" s="31">
        <v>9.4853257963806697E-2</v>
      </c>
      <c r="Q112" s="31">
        <v>0.13991709747436321</v>
      </c>
      <c r="R112" s="31">
        <v>0.13934951582129371</v>
      </c>
      <c r="S112" s="31">
        <v>0.14076361819322455</v>
      </c>
      <c r="T112" s="31">
        <v>0.13833573627651635</v>
      </c>
      <c r="U112" s="31">
        <v>0.14544559734823911</v>
      </c>
      <c r="V112" s="31">
        <v>0.14318992218872628</v>
      </c>
      <c r="W112" s="31">
        <v>0.14515330012563801</v>
      </c>
      <c r="X112" s="31">
        <v>0.14310565236028755</v>
      </c>
      <c r="Y112" s="31">
        <v>0.13153518355783209</v>
      </c>
      <c r="Z112" s="31">
        <v>0.14162776303997018</v>
      </c>
      <c r="AA112" s="31">
        <v>0.14268718796768495</v>
      </c>
      <c r="AB112" s="31">
        <v>0.13053775592204367</v>
      </c>
      <c r="AC112" s="31">
        <v>0.12816157115165352</v>
      </c>
      <c r="AD112" s="31">
        <v>0.13056621554593331</v>
      </c>
      <c r="AE112" s="31">
        <v>0.12536850654187284</v>
      </c>
    </row>
    <row r="113" spans="1:31">
      <c r="A113" s="29" t="s">
        <v>133</v>
      </c>
      <c r="B113" s="29" t="s">
        <v>72</v>
      </c>
      <c r="C113" s="31" t="s">
        <v>169</v>
      </c>
      <c r="D113" s="31" t="s">
        <v>169</v>
      </c>
      <c r="E113" s="31" t="s">
        <v>169</v>
      </c>
      <c r="F113" s="31" t="s">
        <v>169</v>
      </c>
      <c r="G113" s="31" t="s">
        <v>169</v>
      </c>
      <c r="H113" s="31" t="s">
        <v>169</v>
      </c>
      <c r="I113" s="31" t="s">
        <v>169</v>
      </c>
      <c r="J113" s="31" t="s">
        <v>169</v>
      </c>
      <c r="K113" s="31" t="s">
        <v>169</v>
      </c>
      <c r="L113" s="31" t="s">
        <v>169</v>
      </c>
      <c r="M113" s="31" t="s">
        <v>169</v>
      </c>
      <c r="N113" s="31" t="s">
        <v>169</v>
      </c>
      <c r="O113" s="31" t="s">
        <v>169</v>
      </c>
      <c r="P113" s="31" t="s">
        <v>169</v>
      </c>
      <c r="Q113" s="31" t="s">
        <v>169</v>
      </c>
      <c r="R113" s="31" t="s">
        <v>169</v>
      </c>
      <c r="S113" s="31" t="s">
        <v>169</v>
      </c>
      <c r="T113" s="31" t="s">
        <v>169</v>
      </c>
      <c r="U113" s="31" t="s">
        <v>169</v>
      </c>
      <c r="V113" s="31" t="s">
        <v>169</v>
      </c>
      <c r="W113" s="31" t="s">
        <v>169</v>
      </c>
      <c r="X113" s="31" t="s">
        <v>169</v>
      </c>
      <c r="Y113" s="31" t="s">
        <v>169</v>
      </c>
      <c r="Z113" s="31" t="s">
        <v>169</v>
      </c>
      <c r="AA113" s="31" t="s">
        <v>169</v>
      </c>
      <c r="AB113" s="31" t="s">
        <v>169</v>
      </c>
      <c r="AC113" s="31" t="s">
        <v>169</v>
      </c>
      <c r="AD113" s="31" t="s">
        <v>169</v>
      </c>
      <c r="AE113" s="31" t="s">
        <v>169</v>
      </c>
    </row>
    <row r="114" spans="1:31">
      <c r="A114" s="29" t="s">
        <v>133</v>
      </c>
      <c r="B114" s="29" t="s">
        <v>76</v>
      </c>
      <c r="C114" s="31">
        <v>9.9691485986170628E-2</v>
      </c>
      <c r="D114" s="31">
        <v>9.842712313297125E-2</v>
      </c>
      <c r="E114" s="31">
        <v>0.11383284773157792</v>
      </c>
      <c r="F114" s="31">
        <v>0.10826706132434721</v>
      </c>
      <c r="G114" s="31">
        <v>0.10169672453171155</v>
      </c>
      <c r="H114" s="31">
        <v>9.8968799390172987E-2</v>
      </c>
      <c r="I114" s="31">
        <v>9.6904195964811785E-2</v>
      </c>
      <c r="J114" s="31">
        <v>9.0275277525234232E-2</v>
      </c>
      <c r="K114" s="31">
        <v>8.4250201475406045E-2</v>
      </c>
      <c r="L114" s="31">
        <v>8.4459248845789342E-2</v>
      </c>
      <c r="M114" s="31">
        <v>8.1662026292557297E-2</v>
      </c>
      <c r="N114" s="31">
        <v>7.9446372696571579E-2</v>
      </c>
      <c r="O114" s="31">
        <v>7.7201624833780097E-2</v>
      </c>
      <c r="P114" s="31">
        <v>7.481467418077653E-2</v>
      </c>
      <c r="Q114" s="31">
        <v>7.4650681222294263E-2</v>
      </c>
      <c r="R114" s="31">
        <v>7.3889073983776893E-2</v>
      </c>
      <c r="S114" s="31">
        <v>7.0988300304317423E-2</v>
      </c>
      <c r="T114" s="31">
        <v>6.8747390453021626E-2</v>
      </c>
      <c r="U114" s="31">
        <v>7.0596736317990516E-2</v>
      </c>
      <c r="V114" s="31">
        <v>6.7595913276649044E-2</v>
      </c>
      <c r="W114" s="31">
        <v>6.7492134276802368E-2</v>
      </c>
      <c r="X114" s="31">
        <v>6.4264589857539051E-2</v>
      </c>
      <c r="Y114" s="31">
        <v>5.5367412288439714E-2</v>
      </c>
      <c r="Z114" s="31">
        <v>6.069436274667965E-2</v>
      </c>
      <c r="AA114" s="31">
        <v>5.944362276917415E-2</v>
      </c>
      <c r="AB114" s="31">
        <v>4.7849066691441414E-2</v>
      </c>
      <c r="AC114" s="31">
        <v>4.5959050227829645E-2</v>
      </c>
      <c r="AD114" s="31">
        <v>4.6034202042560625E-2</v>
      </c>
      <c r="AE114" s="31">
        <v>4.0640777296767641E-2</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1" t="s">
        <v>169</v>
      </c>
      <c r="D117" s="31" t="s">
        <v>169</v>
      </c>
      <c r="E117" s="31" t="s">
        <v>169</v>
      </c>
      <c r="F117" s="31" t="s">
        <v>169</v>
      </c>
      <c r="G117" s="31" t="s">
        <v>169</v>
      </c>
      <c r="H117" s="31" t="s">
        <v>169</v>
      </c>
      <c r="I117" s="31" t="s">
        <v>169</v>
      </c>
      <c r="J117" s="31" t="s">
        <v>169</v>
      </c>
      <c r="K117" s="31" t="s">
        <v>169</v>
      </c>
      <c r="L117" s="31" t="s">
        <v>169</v>
      </c>
      <c r="M117" s="31" t="s">
        <v>169</v>
      </c>
      <c r="N117" s="31" t="s">
        <v>169</v>
      </c>
      <c r="O117" s="31" t="s">
        <v>169</v>
      </c>
      <c r="P117" s="31" t="s">
        <v>169</v>
      </c>
      <c r="Q117" s="31" t="s">
        <v>169</v>
      </c>
      <c r="R117" s="31" t="s">
        <v>169</v>
      </c>
      <c r="S117" s="31" t="s">
        <v>169</v>
      </c>
      <c r="T117" s="31" t="s">
        <v>169</v>
      </c>
      <c r="U117" s="31" t="s">
        <v>169</v>
      </c>
      <c r="V117" s="31" t="s">
        <v>169</v>
      </c>
      <c r="W117" s="31" t="s">
        <v>169</v>
      </c>
      <c r="X117" s="31" t="s">
        <v>169</v>
      </c>
      <c r="Y117" s="31" t="s">
        <v>169</v>
      </c>
      <c r="Z117" s="31" t="s">
        <v>169</v>
      </c>
      <c r="AA117" s="31" t="s">
        <v>169</v>
      </c>
      <c r="AB117" s="31" t="s">
        <v>169</v>
      </c>
      <c r="AC117" s="31" t="s">
        <v>169</v>
      </c>
      <c r="AD117" s="31" t="s">
        <v>169</v>
      </c>
      <c r="AE117" s="31" t="s">
        <v>169</v>
      </c>
    </row>
    <row r="118" spans="1:31">
      <c r="A118" s="29" t="s">
        <v>134</v>
      </c>
      <c r="B118" s="29" t="s">
        <v>72</v>
      </c>
      <c r="C118" s="31" t="s">
        <v>169</v>
      </c>
      <c r="D118" s="31" t="s">
        <v>169</v>
      </c>
      <c r="E118" s="31" t="s">
        <v>169</v>
      </c>
      <c r="F118" s="31" t="s">
        <v>169</v>
      </c>
      <c r="G118" s="31" t="s">
        <v>169</v>
      </c>
      <c r="H118" s="31" t="s">
        <v>169</v>
      </c>
      <c r="I118" s="31" t="s">
        <v>169</v>
      </c>
      <c r="J118" s="31" t="s">
        <v>169</v>
      </c>
      <c r="K118" s="31">
        <v>0.32150445349600665</v>
      </c>
      <c r="L118" s="31">
        <v>0.3380458727892181</v>
      </c>
      <c r="M118" s="31">
        <v>0.338206627390992</v>
      </c>
      <c r="N118" s="31">
        <v>0.30829475125147021</v>
      </c>
      <c r="O118" s="31">
        <v>0.29898114285483879</v>
      </c>
      <c r="P118" s="31">
        <v>0.30040854544877421</v>
      </c>
      <c r="Q118" s="31">
        <v>0.30725302456589421</v>
      </c>
      <c r="R118" s="31">
        <v>0.3015043879603409</v>
      </c>
      <c r="S118" s="31">
        <v>0.2883420405789433</v>
      </c>
      <c r="T118" s="31">
        <v>0.29523754863347601</v>
      </c>
      <c r="U118" s="31">
        <v>0.32277077879346194</v>
      </c>
      <c r="V118" s="31">
        <v>0.31480121004129286</v>
      </c>
      <c r="W118" s="31">
        <v>0.29882638130666556</v>
      </c>
      <c r="X118" s="31">
        <v>0.28970102919423429</v>
      </c>
      <c r="Y118" s="31">
        <v>0.27427537232743582</v>
      </c>
      <c r="Z118" s="31">
        <v>0.30028578439681125</v>
      </c>
      <c r="AA118" s="31">
        <v>0.29319800096868165</v>
      </c>
      <c r="AB118" s="31">
        <v>0.27079841292352508</v>
      </c>
      <c r="AC118" s="31">
        <v>0.27468115348044997</v>
      </c>
      <c r="AD118" s="31">
        <v>0.27556431368490697</v>
      </c>
      <c r="AE118" s="31">
        <v>0.27093603184163795</v>
      </c>
    </row>
    <row r="119" spans="1:31">
      <c r="A119" s="29" t="s">
        <v>134</v>
      </c>
      <c r="B119" s="29" t="s">
        <v>76</v>
      </c>
      <c r="C119" s="31">
        <v>1.8636620841131029E-2</v>
      </c>
      <c r="D119" s="31">
        <v>4.3289103241021809E-2</v>
      </c>
      <c r="E119" s="31">
        <v>4.6954847858918618E-2</v>
      </c>
      <c r="F119" s="31">
        <v>3.5074289817521517E-2</v>
      </c>
      <c r="G119" s="31">
        <v>4.0030922663168565E-2</v>
      </c>
      <c r="H119" s="31">
        <v>4.1996291448955801E-2</v>
      </c>
      <c r="I119" s="31">
        <v>6.8712655750018281E-2</v>
      </c>
      <c r="J119" s="31">
        <v>6.8236838792239587E-2</v>
      </c>
      <c r="K119" s="31">
        <v>7.9307598808904339E-2</v>
      </c>
      <c r="L119" s="31">
        <v>8.2625486587425329E-2</v>
      </c>
      <c r="M119" s="31">
        <v>7.9925483750228732E-2</v>
      </c>
      <c r="N119" s="31">
        <v>7.4812451672787925E-2</v>
      </c>
      <c r="O119" s="31">
        <v>7.0360251001496107E-2</v>
      </c>
      <c r="P119" s="31">
        <v>6.2338911787468324E-2</v>
      </c>
      <c r="Q119" s="31">
        <v>6.8173636089117806E-2</v>
      </c>
      <c r="R119" s="31">
        <v>7.1884411369280282E-2</v>
      </c>
      <c r="S119" s="31">
        <v>6.0489425159766033E-2</v>
      </c>
      <c r="T119" s="31">
        <v>6.0840239510320748E-2</v>
      </c>
      <c r="U119" s="31">
        <v>6.5915593207613393E-2</v>
      </c>
      <c r="V119" s="31">
        <v>6.6088282158380293E-2</v>
      </c>
      <c r="W119" s="31">
        <v>6.2712023002601605E-2</v>
      </c>
      <c r="X119" s="31">
        <v>5.6948545970654067E-2</v>
      </c>
      <c r="Y119" s="31">
        <v>5.0072611252687756E-2</v>
      </c>
      <c r="Z119" s="31">
        <v>5.687210079375285E-2</v>
      </c>
      <c r="AA119" s="31">
        <v>5.663121698377558E-2</v>
      </c>
      <c r="AB119" s="31">
        <v>4.6087503197027251E-2</v>
      </c>
      <c r="AC119" s="31">
        <v>4.4298587837700409E-2</v>
      </c>
      <c r="AD119" s="31">
        <v>4.4489681393146616E-2</v>
      </c>
      <c r="AE119" s="31">
        <v>4.1508292122258289E-2</v>
      </c>
    </row>
    <row r="122" spans="1:31">
      <c r="A122" s="26" t="s">
        <v>136</v>
      </c>
    </row>
    <row r="123" spans="1:31">
      <c r="A123" s="19" t="s">
        <v>128</v>
      </c>
      <c r="B123" s="19" t="s">
        <v>129</v>
      </c>
      <c r="C123" s="19" t="s">
        <v>80</v>
      </c>
      <c r="D123" s="19" t="s">
        <v>89</v>
      </c>
      <c r="E123" s="19" t="s">
        <v>90</v>
      </c>
      <c r="F123" s="19" t="s">
        <v>91</v>
      </c>
      <c r="G123" s="19" t="s">
        <v>92</v>
      </c>
      <c r="H123" s="19" t="s">
        <v>93</v>
      </c>
      <c r="I123" s="19" t="s">
        <v>94</v>
      </c>
      <c r="J123" s="19" t="s">
        <v>95</v>
      </c>
      <c r="K123" s="19" t="s">
        <v>96</v>
      </c>
      <c r="L123" s="19" t="s">
        <v>97</v>
      </c>
      <c r="M123" s="19" t="s">
        <v>98</v>
      </c>
      <c r="N123" s="19" t="s">
        <v>99</v>
      </c>
      <c r="O123" s="19" t="s">
        <v>100</v>
      </c>
      <c r="P123" s="19" t="s">
        <v>101</v>
      </c>
      <c r="Q123" s="19" t="s">
        <v>102</v>
      </c>
      <c r="R123" s="19" t="s">
        <v>103</v>
      </c>
      <c r="S123" s="19" t="s">
        <v>104</v>
      </c>
      <c r="T123" s="19" t="s">
        <v>105</v>
      </c>
      <c r="U123" s="19" t="s">
        <v>106</v>
      </c>
      <c r="V123" s="19" t="s">
        <v>107</v>
      </c>
      <c r="W123" s="19" t="s">
        <v>108</v>
      </c>
      <c r="X123" s="19" t="s">
        <v>109</v>
      </c>
      <c r="Y123" s="19" t="s">
        <v>110</v>
      </c>
      <c r="Z123" s="19" t="s">
        <v>111</v>
      </c>
      <c r="AA123" s="19" t="s">
        <v>112</v>
      </c>
      <c r="AB123" s="19" t="s">
        <v>113</v>
      </c>
      <c r="AC123" s="19" t="s">
        <v>114</v>
      </c>
      <c r="AD123" s="19" t="s">
        <v>115</v>
      </c>
      <c r="AE123" s="19" t="s">
        <v>116</v>
      </c>
    </row>
    <row r="124" spans="1:31">
      <c r="A124" s="29" t="s">
        <v>40</v>
      </c>
      <c r="B124" s="29" t="s">
        <v>24</v>
      </c>
      <c r="C124" s="31">
        <v>0.15634902421691538</v>
      </c>
      <c r="D124" s="31">
        <v>0.16081228532845912</v>
      </c>
      <c r="E124" s="31">
        <v>0.16231615993618731</v>
      </c>
      <c r="F124" s="31">
        <v>0.15904553954301739</v>
      </c>
      <c r="G124" s="31">
        <v>0.15508308769043133</v>
      </c>
      <c r="H124" s="31">
        <v>0.16663924356280727</v>
      </c>
      <c r="I124" s="31">
        <v>0.16663887833890928</v>
      </c>
      <c r="J124" s="31">
        <v>0.15034303336436905</v>
      </c>
      <c r="K124" s="31">
        <v>0.15745307380189694</v>
      </c>
      <c r="L124" s="31">
        <v>0.16388582164534374</v>
      </c>
      <c r="M124" s="31">
        <v>0.16641407328880709</v>
      </c>
      <c r="N124" s="31">
        <v>0.16726071289278671</v>
      </c>
      <c r="O124" s="31">
        <v>0.16338449545234771</v>
      </c>
      <c r="P124" s="31">
        <v>0.15939640185578144</v>
      </c>
      <c r="Q124" s="31">
        <v>0.17104390232401392</v>
      </c>
      <c r="R124" s="31">
        <v>0.17142608947612412</v>
      </c>
      <c r="S124" s="31">
        <v>0.15417923401049591</v>
      </c>
      <c r="T124" s="31">
        <v>0.1625278750792741</v>
      </c>
      <c r="U124" s="31">
        <v>0.16936916436982971</v>
      </c>
      <c r="V124" s="31">
        <v>0.17235058373025813</v>
      </c>
      <c r="W124" s="31">
        <v>0.17282412718277712</v>
      </c>
      <c r="X124" s="31">
        <v>0.16835041307097615</v>
      </c>
      <c r="Y124" s="31">
        <v>0.16315811804830868</v>
      </c>
      <c r="Z124" s="31">
        <v>0.17473896705725755</v>
      </c>
      <c r="AA124" s="31">
        <v>0.17427914414561901</v>
      </c>
      <c r="AB124" s="31">
        <v>0.15663164688751624</v>
      </c>
      <c r="AC124" s="31">
        <v>0.16464211355779007</v>
      </c>
      <c r="AD124" s="31">
        <v>0.17171842032550017</v>
      </c>
      <c r="AE124" s="31">
        <v>0.17431937408081816</v>
      </c>
    </row>
    <row r="125" spans="1:31" collapsed="1">
      <c r="A125" s="29" t="s">
        <v>40</v>
      </c>
      <c r="B125" s="29" t="s">
        <v>77</v>
      </c>
      <c r="C125" s="31">
        <v>5.6681069090868376E-2</v>
      </c>
      <c r="D125" s="31">
        <v>5.7056356598319959E-2</v>
      </c>
      <c r="E125" s="31">
        <v>5.711855632789143E-2</v>
      </c>
      <c r="F125" s="31">
        <v>5.6254288154810088E-2</v>
      </c>
      <c r="G125" s="31">
        <v>5.5341630348953147E-2</v>
      </c>
      <c r="H125" s="31">
        <v>5.4318536174275497E-2</v>
      </c>
      <c r="I125" s="31">
        <v>5.3642804483114342E-2</v>
      </c>
      <c r="J125" s="31">
        <v>5.2558332193635281E-2</v>
      </c>
      <c r="K125" s="31">
        <v>5.1651663953361342E-2</v>
      </c>
      <c r="L125" s="31">
        <v>5.0719101260048832E-2</v>
      </c>
      <c r="M125" s="31">
        <v>5.0000849105042718E-2</v>
      </c>
      <c r="N125" s="31">
        <v>4.978259538923243E-2</v>
      </c>
      <c r="O125" s="31">
        <v>5.0121362662392505E-2</v>
      </c>
      <c r="P125" s="31">
        <v>5.0242704932292277E-2</v>
      </c>
      <c r="Q125" s="31">
        <v>5.0377091491509568E-2</v>
      </c>
      <c r="R125" s="31">
        <v>4.956215699886949E-2</v>
      </c>
      <c r="S125" s="31">
        <v>4.9001472608917906E-2</v>
      </c>
      <c r="T125" s="31">
        <v>4.8511306468589518E-2</v>
      </c>
      <c r="U125" s="31">
        <v>4.8265461004889466E-2</v>
      </c>
      <c r="V125" s="31">
        <v>4.7626262638835209E-2</v>
      </c>
      <c r="W125" s="31">
        <v>4.7341099750316563E-2</v>
      </c>
      <c r="X125" s="31">
        <v>4.7046677376025185E-2</v>
      </c>
      <c r="Y125" s="31">
        <v>4.6901188014173756E-2</v>
      </c>
      <c r="Z125" s="31">
        <v>4.6315776697889069E-2</v>
      </c>
      <c r="AA125" s="31">
        <v>4.5849212801055951E-2</v>
      </c>
      <c r="AB125" s="31">
        <v>4.4428344143398947E-2</v>
      </c>
      <c r="AC125" s="31">
        <v>4.330323610714331E-2</v>
      </c>
      <c r="AD125" s="31">
        <v>4.1981485478524538E-2</v>
      </c>
      <c r="AE125" s="31">
        <v>4.0794939881927984E-2</v>
      </c>
    </row>
    <row r="126" spans="1:31" collapsed="1">
      <c r="A126" s="29" t="s">
        <v>40</v>
      </c>
      <c r="B126" s="29" t="s">
        <v>78</v>
      </c>
      <c r="C126" s="31">
        <v>4.8143879384093896E-2</v>
      </c>
      <c r="D126" s="31">
        <v>4.8468945941600325E-2</v>
      </c>
      <c r="E126" s="31">
        <v>4.8512550766415106E-2</v>
      </c>
      <c r="F126" s="31">
        <v>4.7800209172793102E-2</v>
      </c>
      <c r="G126" s="31">
        <v>4.7008805119975162E-2</v>
      </c>
      <c r="H126" s="31">
        <v>4.6138486323723193E-2</v>
      </c>
      <c r="I126" s="31">
        <v>4.5584695325396961E-2</v>
      </c>
      <c r="J126" s="31">
        <v>4.4640929985912618E-2</v>
      </c>
      <c r="K126" s="31">
        <v>4.3868137093950467E-2</v>
      </c>
      <c r="L126" s="31">
        <v>4.3078995261641981E-2</v>
      </c>
      <c r="M126" s="31">
        <v>4.2462958931614905E-2</v>
      </c>
      <c r="N126" s="31">
        <v>4.2287534332448161E-2</v>
      </c>
      <c r="O126" s="31">
        <v>4.2592377906273488E-2</v>
      </c>
      <c r="P126" s="31">
        <v>4.2676597869680588E-2</v>
      </c>
      <c r="Q126" s="31">
        <v>4.2792943875149904E-2</v>
      </c>
      <c r="R126" s="31">
        <v>4.2090435245092893E-2</v>
      </c>
      <c r="S126" s="31">
        <v>4.1622247240600187E-2</v>
      </c>
      <c r="T126" s="31">
        <v>4.1198537811126347E-2</v>
      </c>
      <c r="U126" s="31">
        <v>4.099157188400792E-2</v>
      </c>
      <c r="V126" s="31">
        <v>4.0466902779204283E-2</v>
      </c>
      <c r="W126" s="31">
        <v>4.0217419467913462E-2</v>
      </c>
      <c r="X126" s="31">
        <v>3.9959973231646462E-2</v>
      </c>
      <c r="Y126" s="31">
        <v>3.9849470001453696E-2</v>
      </c>
      <c r="Z126" s="31">
        <v>3.9334460503187424E-2</v>
      </c>
      <c r="AA126" s="31">
        <v>3.8950578602621154E-2</v>
      </c>
      <c r="AB126" s="31">
        <v>3.7748228313275935E-2</v>
      </c>
      <c r="AC126" s="31">
        <v>3.678181391307811E-2</v>
      </c>
      <c r="AD126" s="31">
        <v>3.566596423385985E-2</v>
      </c>
      <c r="AE126" s="31">
        <v>3.4642616604750431E-2</v>
      </c>
    </row>
    <row r="128" spans="1:31">
      <c r="A128" s="19" t="s">
        <v>128</v>
      </c>
      <c r="B128" s="19" t="s">
        <v>129</v>
      </c>
      <c r="C128" s="19" t="s">
        <v>80</v>
      </c>
      <c r="D128" s="19" t="s">
        <v>89</v>
      </c>
      <c r="E128" s="19" t="s">
        <v>90</v>
      </c>
      <c r="F128" s="19" t="s">
        <v>91</v>
      </c>
      <c r="G128" s="19" t="s">
        <v>92</v>
      </c>
      <c r="H128" s="19" t="s">
        <v>93</v>
      </c>
      <c r="I128" s="19" t="s">
        <v>94</v>
      </c>
      <c r="J128" s="19" t="s">
        <v>95</v>
      </c>
      <c r="K128" s="19" t="s">
        <v>96</v>
      </c>
      <c r="L128" s="19" t="s">
        <v>97</v>
      </c>
      <c r="M128" s="19" t="s">
        <v>98</v>
      </c>
      <c r="N128" s="19" t="s">
        <v>99</v>
      </c>
      <c r="O128" s="19" t="s">
        <v>100</v>
      </c>
      <c r="P128" s="19" t="s">
        <v>101</v>
      </c>
      <c r="Q128" s="19" t="s">
        <v>102</v>
      </c>
      <c r="R128" s="19" t="s">
        <v>103</v>
      </c>
      <c r="S128" s="19" t="s">
        <v>104</v>
      </c>
      <c r="T128" s="19" t="s">
        <v>105</v>
      </c>
      <c r="U128" s="19" t="s">
        <v>106</v>
      </c>
      <c r="V128" s="19" t="s">
        <v>107</v>
      </c>
      <c r="W128" s="19" t="s">
        <v>108</v>
      </c>
      <c r="X128" s="19" t="s">
        <v>109</v>
      </c>
      <c r="Y128" s="19" t="s">
        <v>110</v>
      </c>
      <c r="Z128" s="19" t="s">
        <v>111</v>
      </c>
      <c r="AA128" s="19" t="s">
        <v>112</v>
      </c>
      <c r="AB128" s="19" t="s">
        <v>113</v>
      </c>
      <c r="AC128" s="19" t="s">
        <v>114</v>
      </c>
      <c r="AD128" s="19" t="s">
        <v>115</v>
      </c>
      <c r="AE128" s="19" t="s">
        <v>116</v>
      </c>
    </row>
    <row r="129" spans="1:31">
      <c r="A129" s="29" t="s">
        <v>130</v>
      </c>
      <c r="B129" s="29" t="s">
        <v>24</v>
      </c>
      <c r="C129" s="31">
        <v>0.15719199211913648</v>
      </c>
      <c r="D129" s="31">
        <v>0.16594076585495532</v>
      </c>
      <c r="E129" s="31">
        <v>0.16167953080706643</v>
      </c>
      <c r="F129" s="31">
        <v>0.16048653491684814</v>
      </c>
      <c r="G129" s="31">
        <v>0.15529234246286244</v>
      </c>
      <c r="H129" s="31">
        <v>0.17160926830264489</v>
      </c>
      <c r="I129" s="31">
        <v>0.16866549764772307</v>
      </c>
      <c r="J129" s="31">
        <v>0.15012358320727751</v>
      </c>
      <c r="K129" s="31">
        <v>0.15364191730612659</v>
      </c>
      <c r="L129" s="31">
        <v>0.16265560861278411</v>
      </c>
      <c r="M129" s="31">
        <v>0.16944868039941544</v>
      </c>
      <c r="N129" s="31">
        <v>0.16473481990486835</v>
      </c>
      <c r="O129" s="31">
        <v>0.16310945948363331</v>
      </c>
      <c r="P129" s="31">
        <v>0.15849937593178604</v>
      </c>
      <c r="Q129" s="31">
        <v>0.17452519959745366</v>
      </c>
      <c r="R129" s="31">
        <v>0.1722859296277173</v>
      </c>
      <c r="S129" s="31">
        <v>0.15333968931496839</v>
      </c>
      <c r="T129" s="31">
        <v>0.15831692672508177</v>
      </c>
      <c r="U129" s="31">
        <v>0.16772426489994702</v>
      </c>
      <c r="V129" s="31">
        <v>0.17483158970770379</v>
      </c>
      <c r="W129" s="31">
        <v>0.1700208555687811</v>
      </c>
      <c r="X129" s="31">
        <v>0.16770047632575982</v>
      </c>
      <c r="Y129" s="31">
        <v>0.16177374931351268</v>
      </c>
      <c r="Z129" s="31">
        <v>0.17771914066972216</v>
      </c>
      <c r="AA129" s="31">
        <v>0.1748134126165207</v>
      </c>
      <c r="AB129" s="31">
        <v>0.15571751332930381</v>
      </c>
      <c r="AC129" s="31">
        <v>0.16030370762896148</v>
      </c>
      <c r="AD129" s="31">
        <v>0.17005093625121423</v>
      </c>
      <c r="AE129" s="31">
        <v>0.17685851534820179</v>
      </c>
    </row>
    <row r="130" spans="1:31">
      <c r="A130" s="29" t="s">
        <v>130</v>
      </c>
      <c r="B130" s="29" t="s">
        <v>77</v>
      </c>
      <c r="C130" s="31">
        <v>5.6422883280663451E-2</v>
      </c>
      <c r="D130" s="31">
        <v>5.7139423987466131E-2</v>
      </c>
      <c r="E130" s="31">
        <v>5.6805710605198845E-2</v>
      </c>
      <c r="F130" s="31">
        <v>5.5936061537453396E-2</v>
      </c>
      <c r="G130" s="31">
        <v>5.5154790381370632E-2</v>
      </c>
      <c r="H130" s="31">
        <v>5.4273344325988473E-2</v>
      </c>
      <c r="I130" s="31">
        <v>5.3699071515542249E-2</v>
      </c>
      <c r="J130" s="31">
        <v>5.268312390499625E-2</v>
      </c>
      <c r="K130" s="31">
        <v>5.1724355202763944E-2</v>
      </c>
      <c r="L130" s="31">
        <v>5.0879463298495263E-2</v>
      </c>
      <c r="M130" s="31">
        <v>5.0205661713651248E-2</v>
      </c>
      <c r="N130" s="31">
        <v>5.0271409375447051E-2</v>
      </c>
      <c r="O130" s="31">
        <v>5.0349134730757403E-2</v>
      </c>
      <c r="P130" s="31">
        <v>5.0269754845411671E-2</v>
      </c>
      <c r="Q130" s="31">
        <v>5.048084686284883E-2</v>
      </c>
      <c r="R130" s="31">
        <v>4.9592347139422885E-2</v>
      </c>
      <c r="S130" s="31">
        <v>4.9003233697504867E-2</v>
      </c>
      <c r="T130" s="31">
        <v>4.8489255952149674E-2</v>
      </c>
      <c r="U130" s="31">
        <v>4.8323891838625892E-2</v>
      </c>
      <c r="V130" s="31">
        <v>4.767830534287372E-2</v>
      </c>
      <c r="W130" s="31">
        <v>4.749707725828195E-2</v>
      </c>
      <c r="X130" s="31">
        <v>4.7234383423051113E-2</v>
      </c>
      <c r="Y130" s="31">
        <v>4.7032028144309151E-2</v>
      </c>
      <c r="Z130" s="31">
        <v>4.6550986828168148E-2</v>
      </c>
      <c r="AA130" s="31">
        <v>4.6104426905739508E-2</v>
      </c>
      <c r="AB130" s="31">
        <v>4.467409334072453E-2</v>
      </c>
      <c r="AC130" s="31">
        <v>4.3570929177818608E-2</v>
      </c>
      <c r="AD130" s="31">
        <v>4.2235177086411217E-2</v>
      </c>
      <c r="AE130" s="31">
        <v>4.1086624602051786E-2</v>
      </c>
    </row>
    <row r="131" spans="1:31">
      <c r="A131" s="29" t="s">
        <v>130</v>
      </c>
      <c r="B131" s="29" t="s">
        <v>78</v>
      </c>
      <c r="C131" s="31">
        <v>4.7911669528214303E-2</v>
      </c>
      <c r="D131" s="31">
        <v>4.8534270085255245E-2</v>
      </c>
      <c r="E131" s="31">
        <v>4.825627264799516E-2</v>
      </c>
      <c r="F131" s="31">
        <v>4.7544421743212661E-2</v>
      </c>
      <c r="G131" s="31">
        <v>4.687088442253954E-2</v>
      </c>
      <c r="H131" s="31">
        <v>4.6094488650376936E-2</v>
      </c>
      <c r="I131" s="31">
        <v>4.5641948225060243E-2</v>
      </c>
      <c r="J131" s="31">
        <v>4.4750662320892615E-2</v>
      </c>
      <c r="K131" s="31">
        <v>4.3926319663220907E-2</v>
      </c>
      <c r="L131" s="31">
        <v>4.3216769628031497E-2</v>
      </c>
      <c r="M131" s="31">
        <v>4.2624858584596768E-2</v>
      </c>
      <c r="N131" s="31">
        <v>4.2694185625212308E-2</v>
      </c>
      <c r="O131" s="31">
        <v>4.2778036401365169E-2</v>
      </c>
      <c r="P131" s="31">
        <v>4.2709708758661244E-2</v>
      </c>
      <c r="Q131" s="31">
        <v>4.2866231458596263E-2</v>
      </c>
      <c r="R131" s="31">
        <v>4.2119545457553996E-2</v>
      </c>
      <c r="S131" s="31">
        <v>4.1608617128056725E-2</v>
      </c>
      <c r="T131" s="31">
        <v>4.1201989684107959E-2</v>
      </c>
      <c r="U131" s="31">
        <v>4.1032142757266299E-2</v>
      </c>
      <c r="V131" s="31">
        <v>4.0494969319944764E-2</v>
      </c>
      <c r="W131" s="31">
        <v>4.0353164740216121E-2</v>
      </c>
      <c r="X131" s="31">
        <v>4.014724230751212E-2</v>
      </c>
      <c r="Y131" s="31">
        <v>3.9975283542987183E-2</v>
      </c>
      <c r="Z131" s="31">
        <v>3.9519312136387853E-2</v>
      </c>
      <c r="AA131" s="31">
        <v>3.9167120733588613E-2</v>
      </c>
      <c r="AB131" s="31">
        <v>3.796818527329552E-2</v>
      </c>
      <c r="AC131" s="31">
        <v>3.701968334308034E-2</v>
      </c>
      <c r="AD131" s="31">
        <v>3.588492738047519E-2</v>
      </c>
      <c r="AE131" s="31">
        <v>3.4886273979674386E-2</v>
      </c>
    </row>
    <row r="133" spans="1:31">
      <c r="A133" s="19" t="s">
        <v>128</v>
      </c>
      <c r="B133" s="19" t="s">
        <v>129</v>
      </c>
      <c r="C133" s="19" t="s">
        <v>80</v>
      </c>
      <c r="D133" s="19" t="s">
        <v>89</v>
      </c>
      <c r="E133" s="19" t="s">
        <v>90</v>
      </c>
      <c r="F133" s="19" t="s">
        <v>91</v>
      </c>
      <c r="G133" s="19" t="s">
        <v>92</v>
      </c>
      <c r="H133" s="19" t="s">
        <v>93</v>
      </c>
      <c r="I133" s="19" t="s">
        <v>94</v>
      </c>
      <c r="J133" s="19" t="s">
        <v>95</v>
      </c>
      <c r="K133" s="19" t="s">
        <v>96</v>
      </c>
      <c r="L133" s="19" t="s">
        <v>97</v>
      </c>
      <c r="M133" s="19" t="s">
        <v>98</v>
      </c>
      <c r="N133" s="19" t="s">
        <v>99</v>
      </c>
      <c r="O133" s="19" t="s">
        <v>100</v>
      </c>
      <c r="P133" s="19" t="s">
        <v>101</v>
      </c>
      <c r="Q133" s="19" t="s">
        <v>102</v>
      </c>
      <c r="R133" s="19" t="s">
        <v>103</v>
      </c>
      <c r="S133" s="19" t="s">
        <v>104</v>
      </c>
      <c r="T133" s="19" t="s">
        <v>105</v>
      </c>
      <c r="U133" s="19" t="s">
        <v>106</v>
      </c>
      <c r="V133" s="19" t="s">
        <v>107</v>
      </c>
      <c r="W133" s="19" t="s">
        <v>108</v>
      </c>
      <c r="X133" s="19" t="s">
        <v>109</v>
      </c>
      <c r="Y133" s="19" t="s">
        <v>110</v>
      </c>
      <c r="Z133" s="19" t="s">
        <v>111</v>
      </c>
      <c r="AA133" s="19" t="s">
        <v>112</v>
      </c>
      <c r="AB133" s="19" t="s">
        <v>113</v>
      </c>
      <c r="AC133" s="19" t="s">
        <v>114</v>
      </c>
      <c r="AD133" s="19" t="s">
        <v>115</v>
      </c>
      <c r="AE133" s="19" t="s">
        <v>116</v>
      </c>
    </row>
    <row r="134" spans="1:31">
      <c r="A134" s="29" t="s">
        <v>131</v>
      </c>
      <c r="B134" s="29" t="s">
        <v>24</v>
      </c>
      <c r="C134" s="31">
        <v>0.15974639607367028</v>
      </c>
      <c r="D134" s="31">
        <v>0.1701762022025449</v>
      </c>
      <c r="E134" s="31">
        <v>0.16973299122070903</v>
      </c>
      <c r="F134" s="31">
        <v>0.16380109064929474</v>
      </c>
      <c r="G134" s="31">
        <v>0.16636629919666424</v>
      </c>
      <c r="H134" s="31">
        <v>0.17780079438407786</v>
      </c>
      <c r="I134" s="31">
        <v>0.17832841072781211</v>
      </c>
      <c r="J134" s="31">
        <v>0.15026086232908617</v>
      </c>
      <c r="K134" s="31">
        <v>0.16305641268341331</v>
      </c>
      <c r="L134" s="31">
        <v>0.16891517994439925</v>
      </c>
      <c r="M134" s="31">
        <v>0.17737807121595889</v>
      </c>
      <c r="N134" s="31">
        <v>0.17546548777166793</v>
      </c>
      <c r="O134" s="31">
        <v>0.16923008128950287</v>
      </c>
      <c r="P134" s="31">
        <v>0.17187382407476831</v>
      </c>
      <c r="Q134" s="31">
        <v>0.18272753776142298</v>
      </c>
      <c r="R134" s="31">
        <v>0.18349197836076178</v>
      </c>
      <c r="S134" s="31">
        <v>0.15463825362974407</v>
      </c>
      <c r="T134" s="31">
        <v>0.16901830688337624</v>
      </c>
      <c r="U134" s="31">
        <v>0.17524797747870999</v>
      </c>
      <c r="V134" s="31">
        <v>0.18421982713622195</v>
      </c>
      <c r="W134" s="31">
        <v>0.18208715462624664</v>
      </c>
      <c r="X134" s="31">
        <v>0.17505237123917286</v>
      </c>
      <c r="Y134" s="31">
        <v>0.17659315922799981</v>
      </c>
      <c r="Z134" s="31">
        <v>0.18694271857737493</v>
      </c>
      <c r="AA134" s="31">
        <v>0.18704488803668992</v>
      </c>
      <c r="AB134" s="31">
        <v>0.15739527179029697</v>
      </c>
      <c r="AC134" s="31">
        <v>0.17146808944599637</v>
      </c>
      <c r="AD134" s="31">
        <v>0.17775845922969097</v>
      </c>
      <c r="AE134" s="31">
        <v>0.18664629527499718</v>
      </c>
    </row>
    <row r="135" spans="1:31">
      <c r="A135" s="29" t="s">
        <v>131</v>
      </c>
      <c r="B135" s="29" t="s">
        <v>77</v>
      </c>
      <c r="C135" s="31">
        <v>5.6817846702289662E-2</v>
      </c>
      <c r="D135" s="31">
        <v>5.7828364913218251E-2</v>
      </c>
      <c r="E135" s="31">
        <v>5.7378601373581792E-2</v>
      </c>
      <c r="F135" s="31">
        <v>5.6440719405785315E-2</v>
      </c>
      <c r="G135" s="31">
        <v>5.5508932262681027E-2</v>
      </c>
      <c r="H135" s="31">
        <v>5.4366961918436027E-2</v>
      </c>
      <c r="I135" s="31">
        <v>5.3601515731098948E-2</v>
      </c>
      <c r="J135" s="31">
        <v>5.2593627219095468E-2</v>
      </c>
      <c r="K135" s="31">
        <v>5.1673895349962515E-2</v>
      </c>
      <c r="L135" s="31">
        <v>5.0687042318443135E-2</v>
      </c>
      <c r="M135" s="31">
        <v>5.0009155221250462E-2</v>
      </c>
      <c r="N135" s="31">
        <v>5.0101436003267365E-2</v>
      </c>
      <c r="O135" s="31">
        <v>5.0314174328587244E-2</v>
      </c>
      <c r="P135" s="31">
        <v>5.0385639818132821E-2</v>
      </c>
      <c r="Q135" s="31">
        <v>5.0528114075344306E-2</v>
      </c>
      <c r="R135" s="31">
        <v>4.9567429649786776E-2</v>
      </c>
      <c r="S135" s="31">
        <v>4.8968842421525043E-2</v>
      </c>
      <c r="T135" s="31">
        <v>4.8523271392823315E-2</v>
      </c>
      <c r="U135" s="31">
        <v>4.8267633505987374E-2</v>
      </c>
      <c r="V135" s="31">
        <v>4.7731513114430024E-2</v>
      </c>
      <c r="W135" s="31">
        <v>4.7426495429457552E-2</v>
      </c>
      <c r="X135" s="31">
        <v>4.7168397153929606E-2</v>
      </c>
      <c r="Y135" s="31">
        <v>4.7064672275806088E-2</v>
      </c>
      <c r="Z135" s="31">
        <v>4.6480580132312078E-2</v>
      </c>
      <c r="AA135" s="31">
        <v>4.6034755836008828E-2</v>
      </c>
      <c r="AB135" s="31">
        <v>4.4610258704564108E-2</v>
      </c>
      <c r="AC135" s="31">
        <v>4.3418061293406328E-2</v>
      </c>
      <c r="AD135" s="31">
        <v>4.2042872097904513E-2</v>
      </c>
      <c r="AE135" s="31">
        <v>4.0881761036116342E-2</v>
      </c>
    </row>
    <row r="136" spans="1:31">
      <c r="A136" s="29" t="s">
        <v>131</v>
      </c>
      <c r="B136" s="29" t="s">
        <v>78</v>
      </c>
      <c r="C136" s="31">
        <v>4.8281710935553245E-2</v>
      </c>
      <c r="D136" s="31">
        <v>4.9152192939634465E-2</v>
      </c>
      <c r="E136" s="31">
        <v>4.8720318515171404E-2</v>
      </c>
      <c r="F136" s="31">
        <v>4.7966926729309967E-2</v>
      </c>
      <c r="G136" s="31">
        <v>4.7134254488063354E-2</v>
      </c>
      <c r="H136" s="31">
        <v>4.6196077894947049E-2</v>
      </c>
      <c r="I136" s="31">
        <v>4.5542801761801983E-2</v>
      </c>
      <c r="J136" s="31">
        <v>4.468603623151722E-2</v>
      </c>
      <c r="K136" s="31">
        <v>4.3906243035962654E-2</v>
      </c>
      <c r="L136" s="31">
        <v>4.3070985502509956E-2</v>
      </c>
      <c r="M136" s="31">
        <v>4.2460202601809716E-2</v>
      </c>
      <c r="N136" s="31">
        <v>4.2536031147710443E-2</v>
      </c>
      <c r="O136" s="31">
        <v>4.2761138683993886E-2</v>
      </c>
      <c r="P136" s="31">
        <v>4.2806466297542721E-2</v>
      </c>
      <c r="Q136" s="31">
        <v>4.2923179143726085E-2</v>
      </c>
      <c r="R136" s="31">
        <v>4.2082108511766109E-2</v>
      </c>
      <c r="S136" s="31">
        <v>4.1614992526127062E-2</v>
      </c>
      <c r="T136" s="31">
        <v>4.1198259650975962E-2</v>
      </c>
      <c r="U136" s="31">
        <v>4.0994325502073506E-2</v>
      </c>
      <c r="V136" s="31">
        <v>4.0570470942734201E-2</v>
      </c>
      <c r="W136" s="31">
        <v>4.0302100145245191E-2</v>
      </c>
      <c r="X136" s="31">
        <v>4.0051062751834621E-2</v>
      </c>
      <c r="Y136" s="31">
        <v>4.0003608631391012E-2</v>
      </c>
      <c r="Z136" s="31">
        <v>3.9476747079150068E-2</v>
      </c>
      <c r="AA136" s="31">
        <v>3.9114305496499385E-2</v>
      </c>
      <c r="AB136" s="31">
        <v>3.7915861375795862E-2</v>
      </c>
      <c r="AC136" s="31">
        <v>3.6870712884287581E-2</v>
      </c>
      <c r="AD136" s="31">
        <v>3.5729978721358302E-2</v>
      </c>
      <c r="AE136" s="31">
        <v>3.4739320736121106E-2</v>
      </c>
    </row>
    <row r="138" spans="1:31">
      <c r="A138" s="19" t="s">
        <v>128</v>
      </c>
      <c r="B138" s="19" t="s">
        <v>129</v>
      </c>
      <c r="C138" s="19" t="s">
        <v>80</v>
      </c>
      <c r="D138" s="19" t="s">
        <v>89</v>
      </c>
      <c r="E138" s="19" t="s">
        <v>90</v>
      </c>
      <c r="F138" s="19" t="s">
        <v>91</v>
      </c>
      <c r="G138" s="19" t="s">
        <v>92</v>
      </c>
      <c r="H138" s="19" t="s">
        <v>93</v>
      </c>
      <c r="I138" s="19" t="s">
        <v>94</v>
      </c>
      <c r="J138" s="19" t="s">
        <v>95</v>
      </c>
      <c r="K138" s="19" t="s">
        <v>96</v>
      </c>
      <c r="L138" s="19" t="s">
        <v>97</v>
      </c>
      <c r="M138" s="19" t="s">
        <v>98</v>
      </c>
      <c r="N138" s="19" t="s">
        <v>99</v>
      </c>
      <c r="O138" s="19" t="s">
        <v>100</v>
      </c>
      <c r="P138" s="19" t="s">
        <v>101</v>
      </c>
      <c r="Q138" s="19" t="s">
        <v>102</v>
      </c>
      <c r="R138" s="19" t="s">
        <v>103</v>
      </c>
      <c r="S138" s="19" t="s">
        <v>104</v>
      </c>
      <c r="T138" s="19" t="s">
        <v>105</v>
      </c>
      <c r="U138" s="19" t="s">
        <v>106</v>
      </c>
      <c r="V138" s="19" t="s">
        <v>107</v>
      </c>
      <c r="W138" s="19" t="s">
        <v>108</v>
      </c>
      <c r="X138" s="19" t="s">
        <v>109</v>
      </c>
      <c r="Y138" s="19" t="s">
        <v>110</v>
      </c>
      <c r="Z138" s="19" t="s">
        <v>111</v>
      </c>
      <c r="AA138" s="19" t="s">
        <v>112</v>
      </c>
      <c r="AB138" s="19" t="s">
        <v>113</v>
      </c>
      <c r="AC138" s="19" t="s">
        <v>114</v>
      </c>
      <c r="AD138" s="19" t="s">
        <v>115</v>
      </c>
      <c r="AE138" s="19" t="s">
        <v>116</v>
      </c>
    </row>
    <row r="139" spans="1:31">
      <c r="A139" s="29" t="s">
        <v>132</v>
      </c>
      <c r="B139" s="29" t="s">
        <v>24</v>
      </c>
      <c r="C139" s="31">
        <v>0.14656899328843162</v>
      </c>
      <c r="D139" s="31">
        <v>0.14259415897455491</v>
      </c>
      <c r="E139" s="31">
        <v>0.15200699359492181</v>
      </c>
      <c r="F139" s="31">
        <v>0.15025704189057712</v>
      </c>
      <c r="G139" s="31">
        <v>0.14276090165809069</v>
      </c>
      <c r="H139" s="31">
        <v>0.15204283000478097</v>
      </c>
      <c r="I139" s="31">
        <v>0.1529667894503397</v>
      </c>
      <c r="J139" s="31">
        <v>0.14657250067058666</v>
      </c>
      <c r="K139" s="31">
        <v>0.15282796204507232</v>
      </c>
      <c r="L139" s="31">
        <v>0.15886338982806544</v>
      </c>
      <c r="M139" s="31">
        <v>0.15264870454408139</v>
      </c>
      <c r="N139" s="31">
        <v>0.16071028553901781</v>
      </c>
      <c r="O139" s="31">
        <v>0.15701049732484851</v>
      </c>
      <c r="P139" s="31">
        <v>0.14888292871781375</v>
      </c>
      <c r="Q139" s="31">
        <v>0.15835661782827834</v>
      </c>
      <c r="R139" s="31">
        <v>0.15951312817285945</v>
      </c>
      <c r="S139" s="31">
        <v>0.15165825037530184</v>
      </c>
      <c r="T139" s="31">
        <v>0.1586467330823832</v>
      </c>
      <c r="U139" s="31">
        <v>0.16491197512715136</v>
      </c>
      <c r="V139" s="31">
        <v>0.15887388381176043</v>
      </c>
      <c r="W139" s="31">
        <v>0.16642236012352907</v>
      </c>
      <c r="X139" s="31">
        <v>0.16225404046300476</v>
      </c>
      <c r="Y139" s="31">
        <v>0.15280556837130269</v>
      </c>
      <c r="Z139" s="31">
        <v>0.16235803444260341</v>
      </c>
      <c r="AA139" s="31">
        <v>0.16248572124267416</v>
      </c>
      <c r="AB139" s="31">
        <v>0.15437871913289489</v>
      </c>
      <c r="AC139" s="31">
        <v>0.16112626294293875</v>
      </c>
      <c r="AD139" s="31">
        <v>0.16754836306143511</v>
      </c>
      <c r="AE139" s="31">
        <v>0.16076692983684585</v>
      </c>
    </row>
    <row r="140" spans="1:31">
      <c r="A140" s="29" t="s">
        <v>132</v>
      </c>
      <c r="B140" s="29" t="s">
        <v>77</v>
      </c>
      <c r="C140" s="31">
        <v>5.6860162725530253E-2</v>
      </c>
      <c r="D140" s="31">
        <v>5.6127141593377859E-2</v>
      </c>
      <c r="E140" s="31">
        <v>5.7858687287911451E-2</v>
      </c>
      <c r="F140" s="31">
        <v>5.6969082187597775E-2</v>
      </c>
      <c r="G140" s="31">
        <v>5.5917414380251031E-2</v>
      </c>
      <c r="H140" s="31">
        <v>5.4843100445946508E-2</v>
      </c>
      <c r="I140" s="31">
        <v>5.4084937402026037E-2</v>
      </c>
      <c r="J140" s="31">
        <v>5.2787688267861371E-2</v>
      </c>
      <c r="K140" s="31">
        <v>5.1714636216454064E-2</v>
      </c>
      <c r="L140" s="31">
        <v>5.0635714041985733E-2</v>
      </c>
      <c r="M140" s="31">
        <v>4.9778102331191641E-2</v>
      </c>
      <c r="N140" s="31">
        <v>4.8857537694293109E-2</v>
      </c>
      <c r="O140" s="31">
        <v>4.960234888239555E-2</v>
      </c>
      <c r="P140" s="31">
        <v>4.9957366986610525E-2</v>
      </c>
      <c r="Q140" s="31">
        <v>5.01428973153175E-2</v>
      </c>
      <c r="R140" s="31">
        <v>4.9580832220338787E-2</v>
      </c>
      <c r="S140" s="31">
        <v>4.918169496180326E-2</v>
      </c>
      <c r="T140" s="31">
        <v>4.8628626666515851E-2</v>
      </c>
      <c r="U140" s="31">
        <v>4.834862144004845E-2</v>
      </c>
      <c r="V140" s="31">
        <v>4.7645477546676154E-2</v>
      </c>
      <c r="W140" s="31">
        <v>4.7267199847788273E-2</v>
      </c>
      <c r="X140" s="31">
        <v>4.6935486603303815E-2</v>
      </c>
      <c r="Y140" s="31">
        <v>4.6805874128950417E-2</v>
      </c>
      <c r="Z140" s="31">
        <v>4.6184352234847466E-2</v>
      </c>
      <c r="AA140" s="31">
        <v>4.5720625711497931E-2</v>
      </c>
      <c r="AB140" s="31">
        <v>4.4340153750256101E-2</v>
      </c>
      <c r="AC140" s="31">
        <v>4.3222810405959732E-2</v>
      </c>
      <c r="AD140" s="31">
        <v>4.1972651798423619E-2</v>
      </c>
      <c r="AE140" s="31">
        <v>4.0717996784467747E-2</v>
      </c>
    </row>
    <row r="141" spans="1:31">
      <c r="A141" s="29" t="s">
        <v>132</v>
      </c>
      <c r="B141" s="29" t="s">
        <v>78</v>
      </c>
      <c r="C141" s="31">
        <v>4.8299340109606001E-2</v>
      </c>
      <c r="D141" s="31">
        <v>4.7658370719935984E-2</v>
      </c>
      <c r="E141" s="31">
        <v>4.9135874469507283E-2</v>
      </c>
      <c r="F141" s="31">
        <v>4.8396614064780581E-2</v>
      </c>
      <c r="G141" s="31">
        <v>4.7479429609905199E-2</v>
      </c>
      <c r="H141" s="31">
        <v>4.6569561577432889E-2</v>
      </c>
      <c r="I141" s="31">
        <v>4.5963088060817212E-2</v>
      </c>
      <c r="J141" s="31">
        <v>4.4824222623047499E-2</v>
      </c>
      <c r="K141" s="31">
        <v>4.3905926145939432E-2</v>
      </c>
      <c r="L141" s="31">
        <v>4.2995283002933753E-2</v>
      </c>
      <c r="M141" s="31">
        <v>4.2288338480117788E-2</v>
      </c>
      <c r="N141" s="31">
        <v>4.1525580051251176E-2</v>
      </c>
      <c r="O141" s="31">
        <v>4.2153536311350728E-2</v>
      </c>
      <c r="P141" s="31">
        <v>4.2415293175966436E-2</v>
      </c>
      <c r="Q141" s="31">
        <v>4.260986986807673E-2</v>
      </c>
      <c r="R141" s="31">
        <v>4.2104273931482084E-2</v>
      </c>
      <c r="S141" s="31">
        <v>4.177032302169148E-2</v>
      </c>
      <c r="T141" s="31">
        <v>4.1284025938214355E-2</v>
      </c>
      <c r="U141" s="31">
        <v>4.1075413829114622E-2</v>
      </c>
      <c r="V141" s="31">
        <v>4.0493992361762689E-2</v>
      </c>
      <c r="W141" s="31">
        <v>4.0141112396627911E-2</v>
      </c>
      <c r="X141" s="31">
        <v>3.9848205921367744E-2</v>
      </c>
      <c r="Y141" s="31">
        <v>3.9743266220702393E-2</v>
      </c>
      <c r="Z141" s="31">
        <v>3.9237495328020747E-2</v>
      </c>
      <c r="AA141" s="31">
        <v>3.8837354595332461E-2</v>
      </c>
      <c r="AB141" s="31">
        <v>3.7651997218953862E-2</v>
      </c>
      <c r="AC141" s="31">
        <v>3.6705765460456542E-2</v>
      </c>
      <c r="AD141" s="31">
        <v>3.565267862662836E-2</v>
      </c>
      <c r="AE141" s="31">
        <v>3.4567080192757262E-2</v>
      </c>
    </row>
    <row r="143" spans="1:31">
      <c r="A143" s="19" t="s">
        <v>128</v>
      </c>
      <c r="B143" s="19" t="s">
        <v>129</v>
      </c>
      <c r="C143" s="19" t="s">
        <v>80</v>
      </c>
      <c r="D143" s="19" t="s">
        <v>89</v>
      </c>
      <c r="E143" s="19" t="s">
        <v>90</v>
      </c>
      <c r="F143" s="19" t="s">
        <v>91</v>
      </c>
      <c r="G143" s="19" t="s">
        <v>92</v>
      </c>
      <c r="H143" s="19" t="s">
        <v>93</v>
      </c>
      <c r="I143" s="19" t="s">
        <v>94</v>
      </c>
      <c r="J143" s="19" t="s">
        <v>95</v>
      </c>
      <c r="K143" s="19" t="s">
        <v>96</v>
      </c>
      <c r="L143" s="19" t="s">
        <v>97</v>
      </c>
      <c r="M143" s="19" t="s">
        <v>98</v>
      </c>
      <c r="N143" s="19" t="s">
        <v>99</v>
      </c>
      <c r="O143" s="19" t="s">
        <v>100</v>
      </c>
      <c r="P143" s="19" t="s">
        <v>101</v>
      </c>
      <c r="Q143" s="19" t="s">
        <v>102</v>
      </c>
      <c r="R143" s="19" t="s">
        <v>103</v>
      </c>
      <c r="S143" s="19" t="s">
        <v>104</v>
      </c>
      <c r="T143" s="19" t="s">
        <v>105</v>
      </c>
      <c r="U143" s="19" t="s">
        <v>106</v>
      </c>
      <c r="V143" s="19" t="s">
        <v>107</v>
      </c>
      <c r="W143" s="19" t="s">
        <v>108</v>
      </c>
      <c r="X143" s="19" t="s">
        <v>109</v>
      </c>
      <c r="Y143" s="19" t="s">
        <v>110</v>
      </c>
      <c r="Z143" s="19" t="s">
        <v>111</v>
      </c>
      <c r="AA143" s="19" t="s">
        <v>112</v>
      </c>
      <c r="AB143" s="19" t="s">
        <v>113</v>
      </c>
      <c r="AC143" s="19" t="s">
        <v>114</v>
      </c>
      <c r="AD143" s="19" t="s">
        <v>115</v>
      </c>
      <c r="AE143" s="19" t="s">
        <v>116</v>
      </c>
    </row>
    <row r="144" spans="1:31">
      <c r="A144" s="29" t="s">
        <v>133</v>
      </c>
      <c r="B144" s="29" t="s">
        <v>24</v>
      </c>
      <c r="C144" s="31">
        <v>0.16814544730225062</v>
      </c>
      <c r="D144" s="31">
        <v>0.16915387901047488</v>
      </c>
      <c r="E144" s="31">
        <v>0.1729189367021661</v>
      </c>
      <c r="F144" s="31">
        <v>0.16762326204970895</v>
      </c>
      <c r="G144" s="31">
        <v>0.16071727540050706</v>
      </c>
      <c r="H144" s="31">
        <v>0.16714213615769644</v>
      </c>
      <c r="I144" s="31">
        <v>0.17210141199951273</v>
      </c>
      <c r="J144" s="31">
        <v>0.1635358038286843</v>
      </c>
      <c r="K144" s="31">
        <v>0.17015128199693988</v>
      </c>
      <c r="L144" s="31">
        <v>0.17239789762229607</v>
      </c>
      <c r="M144" s="31">
        <v>0.17186542761897497</v>
      </c>
      <c r="N144" s="31">
        <v>0.17622198500708453</v>
      </c>
      <c r="O144" s="31">
        <v>0.17060648721302288</v>
      </c>
      <c r="P144" s="31">
        <v>0.16266669564524744</v>
      </c>
      <c r="Q144" s="31">
        <v>0.16912344019102149</v>
      </c>
      <c r="R144" s="31">
        <v>0.17484506104238406</v>
      </c>
      <c r="S144" s="31">
        <v>0.16619058949716486</v>
      </c>
      <c r="T144" s="31">
        <v>0.17416702840869963</v>
      </c>
      <c r="U144" s="31">
        <v>0.17646090133741574</v>
      </c>
      <c r="V144" s="31">
        <v>0.17640090104907033</v>
      </c>
      <c r="W144" s="31">
        <v>0.18056736369798629</v>
      </c>
      <c r="X144" s="31">
        <v>0.17439591812152511</v>
      </c>
      <c r="Y144" s="31">
        <v>0.16546979182559562</v>
      </c>
      <c r="Z144" s="31">
        <v>0.17195067415443438</v>
      </c>
      <c r="AA144" s="31">
        <v>0.17691692488591917</v>
      </c>
      <c r="AB144" s="31">
        <v>0.16798835761330236</v>
      </c>
      <c r="AC144" s="31">
        <v>0.17568425382627206</v>
      </c>
      <c r="AD144" s="31">
        <v>0.17813813801242964</v>
      </c>
      <c r="AE144" s="31">
        <v>0.17756426535080308</v>
      </c>
    </row>
    <row r="145" spans="1:31">
      <c r="A145" s="29" t="s">
        <v>133</v>
      </c>
      <c r="B145" s="29" t="s">
        <v>77</v>
      </c>
      <c r="C145" s="31">
        <v>5.6866884082273458E-2</v>
      </c>
      <c r="D145" s="31">
        <v>5.6604011120862836E-2</v>
      </c>
      <c r="E145" s="31">
        <v>5.6053703323017748E-2</v>
      </c>
      <c r="F145" s="31">
        <v>5.5084049409349772E-2</v>
      </c>
      <c r="G145" s="31">
        <v>5.397267729307284E-2</v>
      </c>
      <c r="H145" s="31">
        <v>5.2767608252291119E-2</v>
      </c>
      <c r="I145" s="31">
        <v>5.2132826513183302E-2</v>
      </c>
      <c r="J145" s="31">
        <v>5.1268939068907261E-2</v>
      </c>
      <c r="K145" s="31">
        <v>5.1122300598769661E-2</v>
      </c>
      <c r="L145" s="31">
        <v>5.0534635824440684E-2</v>
      </c>
      <c r="M145" s="31">
        <v>4.9995878048739235E-2</v>
      </c>
      <c r="N145" s="31">
        <v>5.028661642724299E-2</v>
      </c>
      <c r="O145" s="31">
        <v>5.0518672718769399E-2</v>
      </c>
      <c r="P145" s="31">
        <v>5.0697070307770334E-2</v>
      </c>
      <c r="Q145" s="31">
        <v>5.0340143527575792E-2</v>
      </c>
      <c r="R145" s="31">
        <v>4.9317061941021631E-2</v>
      </c>
      <c r="S145" s="31">
        <v>4.8352450850610892E-2</v>
      </c>
      <c r="T145" s="31">
        <v>4.8064878006630084E-2</v>
      </c>
      <c r="U145" s="31">
        <v>4.7677193838082263E-2</v>
      </c>
      <c r="V145" s="31">
        <v>4.6952224470551522E-2</v>
      </c>
      <c r="W145" s="31">
        <v>4.6688930187383321E-2</v>
      </c>
      <c r="X145" s="31">
        <v>4.6287199753712406E-2</v>
      </c>
      <c r="Y145" s="31">
        <v>4.6174263469522199E-2</v>
      </c>
      <c r="Z145" s="31">
        <v>4.5297408691099876E-2</v>
      </c>
      <c r="AA145" s="31">
        <v>4.4630323735751085E-2</v>
      </c>
      <c r="AB145" s="31">
        <v>4.3073189118360555E-2</v>
      </c>
      <c r="AC145" s="31">
        <v>4.2035633837055622E-2</v>
      </c>
      <c r="AD145" s="31">
        <v>4.0659609357215763E-2</v>
      </c>
      <c r="AE145" s="31">
        <v>3.949202827054818E-2</v>
      </c>
    </row>
    <row r="146" spans="1:31">
      <c r="A146" s="29" t="s">
        <v>133</v>
      </c>
      <c r="B146" s="29" t="s">
        <v>78</v>
      </c>
      <c r="C146" s="31">
        <v>4.8301891762344527E-2</v>
      </c>
      <c r="D146" s="31">
        <v>4.8073265941016366E-2</v>
      </c>
      <c r="E146" s="31">
        <v>4.761980991254048E-2</v>
      </c>
      <c r="F146" s="31">
        <v>4.6780743478380779E-2</v>
      </c>
      <c r="G146" s="31">
        <v>4.5871955498795101E-2</v>
      </c>
      <c r="H146" s="31">
        <v>4.4838188426414891E-2</v>
      </c>
      <c r="I146" s="31">
        <v>4.4278550097688031E-2</v>
      </c>
      <c r="J146" s="31">
        <v>4.3528978165391405E-2</v>
      </c>
      <c r="K146" s="31">
        <v>4.3432520133007337E-2</v>
      </c>
      <c r="L146" s="31">
        <v>4.2908008822607646E-2</v>
      </c>
      <c r="M146" s="31">
        <v>4.248398487243004E-2</v>
      </c>
      <c r="N146" s="31">
        <v>4.2722411707378102E-2</v>
      </c>
      <c r="O146" s="31">
        <v>4.293957840662882E-2</v>
      </c>
      <c r="P146" s="31">
        <v>4.3067361718710742E-2</v>
      </c>
      <c r="Q146" s="31">
        <v>4.2746536884319675E-2</v>
      </c>
      <c r="R146" s="31">
        <v>4.1918024079964665E-2</v>
      </c>
      <c r="S146" s="31">
        <v>4.1083243761337464E-2</v>
      </c>
      <c r="T146" s="31">
        <v>4.0816406147946384E-2</v>
      </c>
      <c r="U146" s="31">
        <v>4.0478550409647707E-2</v>
      </c>
      <c r="V146" s="31">
        <v>3.9871135587993517E-2</v>
      </c>
      <c r="W146" s="31">
        <v>3.9668159954191179E-2</v>
      </c>
      <c r="X146" s="31">
        <v>3.9309334763915037E-2</v>
      </c>
      <c r="Y146" s="31">
        <v>3.9224802426156412E-2</v>
      </c>
      <c r="Z146" s="31">
        <v>3.8469193993722818E-2</v>
      </c>
      <c r="AA146" s="31">
        <v>3.7912917912779599E-2</v>
      </c>
      <c r="AB146" s="31">
        <v>3.6592686243275517E-2</v>
      </c>
      <c r="AC146" s="31">
        <v>3.5723691665828464E-2</v>
      </c>
      <c r="AD146" s="31">
        <v>3.4516411323957503E-2</v>
      </c>
      <c r="AE146" s="31">
        <v>3.3521103038522834E-2</v>
      </c>
    </row>
    <row r="148" spans="1:31">
      <c r="A148" s="19" t="s">
        <v>128</v>
      </c>
      <c r="B148" s="19" t="s">
        <v>129</v>
      </c>
      <c r="C148" s="19" t="s">
        <v>80</v>
      </c>
      <c r="D148" s="19" t="s">
        <v>89</v>
      </c>
      <c r="E148" s="19" t="s">
        <v>90</v>
      </c>
      <c r="F148" s="19" t="s">
        <v>91</v>
      </c>
      <c r="G148" s="19" t="s">
        <v>92</v>
      </c>
      <c r="H148" s="19" t="s">
        <v>93</v>
      </c>
      <c r="I148" s="19" t="s">
        <v>94</v>
      </c>
      <c r="J148" s="19" t="s">
        <v>95</v>
      </c>
      <c r="K148" s="19" t="s">
        <v>96</v>
      </c>
      <c r="L148" s="19" t="s">
        <v>97</v>
      </c>
      <c r="M148" s="19" t="s">
        <v>98</v>
      </c>
      <c r="N148" s="19" t="s">
        <v>99</v>
      </c>
      <c r="O148" s="19" t="s">
        <v>100</v>
      </c>
      <c r="P148" s="19" t="s">
        <v>101</v>
      </c>
      <c r="Q148" s="19" t="s">
        <v>102</v>
      </c>
      <c r="R148" s="19" t="s">
        <v>103</v>
      </c>
      <c r="S148" s="19" t="s">
        <v>104</v>
      </c>
      <c r="T148" s="19" t="s">
        <v>105</v>
      </c>
      <c r="U148" s="19" t="s">
        <v>106</v>
      </c>
      <c r="V148" s="19" t="s">
        <v>107</v>
      </c>
      <c r="W148" s="19" t="s">
        <v>108</v>
      </c>
      <c r="X148" s="19" t="s">
        <v>109</v>
      </c>
      <c r="Y148" s="19" t="s">
        <v>110</v>
      </c>
      <c r="Z148" s="19" t="s">
        <v>111</v>
      </c>
      <c r="AA148" s="19" t="s">
        <v>112</v>
      </c>
      <c r="AB148" s="19" t="s">
        <v>113</v>
      </c>
      <c r="AC148" s="19" t="s">
        <v>114</v>
      </c>
      <c r="AD148" s="19" t="s">
        <v>115</v>
      </c>
      <c r="AE148" s="19" t="s">
        <v>116</v>
      </c>
    </row>
    <row r="149" spans="1:31">
      <c r="A149" s="29" t="s">
        <v>134</v>
      </c>
      <c r="B149" s="29" t="s">
        <v>24</v>
      </c>
      <c r="C149" s="31">
        <v>0.13534286866612538</v>
      </c>
      <c r="D149" s="31">
        <v>0.13514787235760131</v>
      </c>
      <c r="E149" s="31">
        <v>0.13869170851677259</v>
      </c>
      <c r="F149" s="31">
        <v>0.13972016318682445</v>
      </c>
      <c r="G149" s="31">
        <v>0.1343591609810936</v>
      </c>
      <c r="H149" s="31">
        <v>0.143459665418565</v>
      </c>
      <c r="I149" s="31">
        <v>0.14324319463039725</v>
      </c>
      <c r="J149" s="31">
        <v>0.13941783873239014</v>
      </c>
      <c r="K149" s="31">
        <v>0.13924784726620704</v>
      </c>
      <c r="L149" s="31">
        <v>0.14175280671058749</v>
      </c>
      <c r="M149" s="31">
        <v>0.13974814156357018</v>
      </c>
      <c r="N149" s="31">
        <v>0.14359946192043854</v>
      </c>
      <c r="O149" s="31">
        <v>0.14348357335504228</v>
      </c>
      <c r="P149" s="31">
        <v>0.13765367676411994</v>
      </c>
      <c r="Q149" s="31">
        <v>0.14598513430932675</v>
      </c>
      <c r="R149" s="31">
        <v>0.14689625420629851</v>
      </c>
      <c r="S149" s="31">
        <v>0.14159953302532702</v>
      </c>
      <c r="T149" s="31">
        <v>0.14294648019812753</v>
      </c>
      <c r="U149" s="31">
        <v>0.14590590648206092</v>
      </c>
      <c r="V149" s="31">
        <v>0.14385744774176476</v>
      </c>
      <c r="W149" s="31">
        <v>0.14786746676815582</v>
      </c>
      <c r="X149" s="31">
        <v>0.14715020487444311</v>
      </c>
      <c r="Y149" s="31">
        <v>0.14000731603170247</v>
      </c>
      <c r="Z149" s="31">
        <v>0.14863510514237657</v>
      </c>
      <c r="AA149" s="31">
        <v>0.14849043580021973</v>
      </c>
      <c r="AB149" s="31">
        <v>0.14375999282638457</v>
      </c>
      <c r="AC149" s="31">
        <v>0.14420056557568481</v>
      </c>
      <c r="AD149" s="31">
        <v>0.14772607452383379</v>
      </c>
      <c r="AE149" s="31">
        <v>0.14522793719891286</v>
      </c>
    </row>
    <row r="150" spans="1:31">
      <c r="A150" s="29" t="s">
        <v>134</v>
      </c>
      <c r="B150" s="29" t="s">
        <v>77</v>
      </c>
      <c r="C150" s="31">
        <v>5.6166580304967212E-2</v>
      </c>
      <c r="D150" s="31">
        <v>5.7003547395656433E-2</v>
      </c>
      <c r="E150" s="31">
        <v>5.678052093920892E-2</v>
      </c>
      <c r="F150" s="31">
        <v>5.5863932208032777E-2</v>
      </c>
      <c r="G150" s="31">
        <v>5.494794410371092E-2</v>
      </c>
      <c r="H150" s="31">
        <v>5.3938228676967723E-2</v>
      </c>
      <c r="I150" s="31">
        <v>5.3324576087481028E-2</v>
      </c>
      <c r="J150" s="31">
        <v>5.2395885950198506E-2</v>
      </c>
      <c r="K150" s="31">
        <v>5.1593343964033846E-2</v>
      </c>
      <c r="L150" s="31">
        <v>5.0702095190792044E-2</v>
      </c>
      <c r="M150" s="31">
        <v>5.0149681182366859E-2</v>
      </c>
      <c r="N150" s="31">
        <v>5.0228215680719362E-2</v>
      </c>
      <c r="O150" s="31">
        <v>5.0435638434085404E-2</v>
      </c>
      <c r="P150" s="31">
        <v>5.0568410476815366E-2</v>
      </c>
      <c r="Q150" s="31">
        <v>5.0561515116479057E-2</v>
      </c>
      <c r="R150" s="31">
        <v>4.968039889815181E-2</v>
      </c>
      <c r="S150" s="31">
        <v>4.9128071900910113E-2</v>
      </c>
      <c r="T150" s="31">
        <v>4.8627473874222213E-2</v>
      </c>
      <c r="U150" s="31">
        <v>4.8281852635142605E-2</v>
      </c>
      <c r="V150" s="31">
        <v>4.7742499074895008E-2</v>
      </c>
      <c r="W150" s="31">
        <v>4.7373991647772618E-2</v>
      </c>
      <c r="X150" s="31">
        <v>4.7077282154838161E-2</v>
      </c>
      <c r="Y150" s="31">
        <v>4.6941971226765876E-2</v>
      </c>
      <c r="Z150" s="31">
        <v>4.6292508833182949E-2</v>
      </c>
      <c r="AA150" s="31">
        <v>4.5923932823542797E-2</v>
      </c>
      <c r="AB150" s="31">
        <v>4.4569781785786328E-2</v>
      </c>
      <c r="AC150" s="31">
        <v>4.3477207987070443E-2</v>
      </c>
      <c r="AD150" s="31">
        <v>4.2147516529196592E-2</v>
      </c>
      <c r="AE150" s="31">
        <v>4.0997633889080953E-2</v>
      </c>
    </row>
    <row r="151" spans="1:31">
      <c r="A151" s="29" t="s">
        <v>134</v>
      </c>
      <c r="B151" s="29" t="s">
        <v>78</v>
      </c>
      <c r="C151" s="31">
        <v>4.7689637997083922E-2</v>
      </c>
      <c r="D151" s="31">
        <v>4.8433807337255892E-2</v>
      </c>
      <c r="E151" s="31">
        <v>4.8222446472549342E-2</v>
      </c>
      <c r="F151" s="31">
        <v>4.7446468739639418E-2</v>
      </c>
      <c r="G151" s="31">
        <v>4.6692198402707212E-2</v>
      </c>
      <c r="H151" s="31">
        <v>4.5839130608222839E-2</v>
      </c>
      <c r="I151" s="31">
        <v>4.5316567415223066E-2</v>
      </c>
      <c r="J151" s="31">
        <v>4.451341304594781E-2</v>
      </c>
      <c r="K151" s="31">
        <v>4.3817410894338493E-2</v>
      </c>
      <c r="L151" s="31">
        <v>4.3060740081486248E-2</v>
      </c>
      <c r="M151" s="31">
        <v>4.2570566901630948E-2</v>
      </c>
      <c r="N151" s="31">
        <v>4.2686713272786315E-2</v>
      </c>
      <c r="O151" s="31">
        <v>4.2849124557161944E-2</v>
      </c>
      <c r="P151" s="31">
        <v>4.2957978211161367E-2</v>
      </c>
      <c r="Q151" s="31">
        <v>4.2974362300373305E-2</v>
      </c>
      <c r="R151" s="31">
        <v>4.2188878115021922E-2</v>
      </c>
      <c r="S151" s="31">
        <v>4.1741808501977465E-2</v>
      </c>
      <c r="T151" s="31">
        <v>4.1302885030999312E-2</v>
      </c>
      <c r="U151" s="31">
        <v>4.098845429848981E-2</v>
      </c>
      <c r="V151" s="31">
        <v>4.0569953467075939E-2</v>
      </c>
      <c r="W151" s="31">
        <v>4.0231686983867504E-2</v>
      </c>
      <c r="X151" s="31">
        <v>3.997914548312019E-2</v>
      </c>
      <c r="Y151" s="31">
        <v>3.987173859190718E-2</v>
      </c>
      <c r="Z151" s="31">
        <v>3.9303527742711994E-2</v>
      </c>
      <c r="AA151" s="31">
        <v>3.9011421571482158E-2</v>
      </c>
      <c r="AB151" s="31">
        <v>3.7866873466030966E-2</v>
      </c>
      <c r="AC151" s="31">
        <v>3.6919381572196652E-2</v>
      </c>
      <c r="AD151" s="31">
        <v>3.5790589108921828E-2</v>
      </c>
      <c r="AE151" s="31">
        <v>3.4803665905222353E-2</v>
      </c>
    </row>
  </sheetData>
  <sheetProtection algorithmName="SHA-512" hashValue="etCrqph67IaQ/L+os21zFNMGF3BmYPxwhCm4W0yb/f47cLRNyD7jiyEyw7Nu/RprtHwJndpKZJ6gLnwuwyOFSg==" saltValue="rKYvEGGDomOdFomekHlD0w==" spinCount="100000" sheet="1" objects="1" scenarios="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5">
    <tabColor rgb="FFFFC000"/>
  </sheetPr>
  <dimension ref="A1:AI151"/>
  <sheetViews>
    <sheetView zoomScale="85" zoomScaleNormal="85" workbookViewId="0"/>
  </sheetViews>
  <sheetFormatPr defaultColWidth="9.140625" defaultRowHeight="15"/>
  <cols>
    <col min="1" max="1" width="16" style="13" customWidth="1"/>
    <col min="2" max="2" width="30.5703125" style="13" customWidth="1"/>
    <col min="3" max="32" width="9.42578125" style="13" customWidth="1"/>
    <col min="33" max="33" width="13.85546875" style="13" bestFit="1" customWidth="1"/>
    <col min="34" max="16384" width="9.140625" style="13"/>
  </cols>
  <sheetData>
    <row r="1" spans="1:35" s="28" customFormat="1" ht="23.25" customHeight="1">
      <c r="A1" s="27" t="s">
        <v>158</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5" s="28" customFormat="1"/>
    <row r="3" spans="1:35" s="28" customFormat="1">
      <c r="AH3" s="13"/>
      <c r="AI3" s="13"/>
    </row>
    <row r="4" spans="1:35">
      <c r="A4" s="18" t="s">
        <v>127</v>
      </c>
      <c r="B4" s="1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5">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c r="AG5" s="32"/>
    </row>
    <row r="6" spans="1:35">
      <c r="A6" s="29" t="s">
        <v>40</v>
      </c>
      <c r="B6" s="29" t="s">
        <v>64</v>
      </c>
      <c r="C6" s="33">
        <v>78049.563699999984</v>
      </c>
      <c r="D6" s="33">
        <v>70327.614279999994</v>
      </c>
      <c r="E6" s="33">
        <v>67895.89933</v>
      </c>
      <c r="F6" s="33">
        <v>63404.465219246864</v>
      </c>
      <c r="G6" s="33">
        <v>55304.256622196277</v>
      </c>
      <c r="H6" s="33">
        <v>51548.507597288473</v>
      </c>
      <c r="I6" s="33">
        <v>49239.340411475481</v>
      </c>
      <c r="J6" s="33">
        <v>52286.550725966357</v>
      </c>
      <c r="K6" s="33">
        <v>42974.233878826337</v>
      </c>
      <c r="L6" s="33">
        <v>42338.826060917025</v>
      </c>
      <c r="M6" s="33">
        <v>39706.872767407258</v>
      </c>
      <c r="N6" s="33">
        <v>29626.471011042995</v>
      </c>
      <c r="O6" s="33">
        <v>31323.293068971885</v>
      </c>
      <c r="P6" s="33">
        <v>27316.990169419063</v>
      </c>
      <c r="Q6" s="33">
        <v>23749.021532954477</v>
      </c>
      <c r="R6" s="33">
        <v>23550.129341754586</v>
      </c>
      <c r="S6" s="33">
        <v>23972.67945240299</v>
      </c>
      <c r="T6" s="33">
        <v>23758.229490310492</v>
      </c>
      <c r="U6" s="33">
        <v>21889.751473251243</v>
      </c>
      <c r="V6" s="33">
        <v>21806.168632921763</v>
      </c>
      <c r="W6" s="33">
        <v>18118.520350495226</v>
      </c>
      <c r="X6" s="33">
        <v>12237.448513413839</v>
      </c>
      <c r="Y6" s="33">
        <v>8625.3091133133912</v>
      </c>
      <c r="Z6" s="33">
        <v>7093.3121364785102</v>
      </c>
      <c r="AA6" s="33">
        <v>6647.6022783249855</v>
      </c>
      <c r="AB6" s="33">
        <v>6904.8815999999997</v>
      </c>
      <c r="AC6" s="33">
        <v>5542.7383743181999</v>
      </c>
      <c r="AD6" s="33">
        <v>4999.8674571695901</v>
      </c>
      <c r="AE6" s="33">
        <v>5114.2870114879506</v>
      </c>
      <c r="AG6" s="32"/>
    </row>
    <row r="7" spans="1:35">
      <c r="A7" s="29" t="s">
        <v>40</v>
      </c>
      <c r="B7" s="29" t="s">
        <v>71</v>
      </c>
      <c r="C7" s="33">
        <v>27306.219499999988</v>
      </c>
      <c r="D7" s="33">
        <v>23311.9771</v>
      </c>
      <c r="E7" s="33">
        <v>24987.729000000003</v>
      </c>
      <c r="F7" s="33">
        <v>13732.027585112644</v>
      </c>
      <c r="G7" s="33">
        <v>13746.409222298898</v>
      </c>
      <c r="H7" s="33">
        <v>11693.442730167069</v>
      </c>
      <c r="I7" s="33">
        <v>7.5407565599999987E-4</v>
      </c>
      <c r="J7" s="33">
        <v>5.7295707099999985E-4</v>
      </c>
      <c r="K7" s="33">
        <v>4.9430593599999876E-4</v>
      </c>
      <c r="L7" s="33">
        <v>4.7837641799999999E-4</v>
      </c>
      <c r="M7" s="33">
        <v>4.2532736099999897E-4</v>
      </c>
      <c r="N7" s="33">
        <v>4.0632748399999801E-4</v>
      </c>
      <c r="O7" s="33">
        <v>4.1979400299999996E-4</v>
      </c>
      <c r="P7" s="33">
        <v>3.8468318699999896E-4</v>
      </c>
      <c r="Q7" s="33">
        <v>3.8273429399999999E-4</v>
      </c>
      <c r="R7" s="33">
        <v>3.7308717999999893E-4</v>
      </c>
      <c r="S7" s="33">
        <v>3.2646827799999987E-4</v>
      </c>
      <c r="T7" s="33">
        <v>3.481607909999999E-4</v>
      </c>
      <c r="U7" s="33">
        <v>3.0182939999999991E-4</v>
      </c>
      <c r="V7" s="33">
        <v>2.9710161899999978E-4</v>
      </c>
      <c r="W7" s="33">
        <v>3.4251125599999989E-4</v>
      </c>
      <c r="X7" s="33">
        <v>3.7501122200000005E-4</v>
      </c>
      <c r="Y7" s="33">
        <v>3.7180585599999897E-4</v>
      </c>
      <c r="Z7" s="33">
        <v>3.4277171099999983E-4</v>
      </c>
      <c r="AA7" s="33">
        <v>3.3348503899999991E-4</v>
      </c>
      <c r="AB7" s="33">
        <v>3.7356089399999897E-4</v>
      </c>
      <c r="AC7" s="33">
        <v>1.46820694E-4</v>
      </c>
      <c r="AD7" s="33">
        <v>0</v>
      </c>
      <c r="AE7" s="33">
        <v>0</v>
      </c>
    </row>
    <row r="8" spans="1:35">
      <c r="A8" s="29" t="s">
        <v>40</v>
      </c>
      <c r="B8" s="29" t="s">
        <v>20</v>
      </c>
      <c r="C8" s="33">
        <v>2252.5065805368545</v>
      </c>
      <c r="D8" s="33">
        <v>2252.506580870257</v>
      </c>
      <c r="E8" s="33">
        <v>1841.8597000408918</v>
      </c>
      <c r="F8" s="33">
        <v>3254.3053748231155</v>
      </c>
      <c r="G8" s="33">
        <v>4124.8182847700782</v>
      </c>
      <c r="H8" s="33">
        <v>3313.7220446122092</v>
      </c>
      <c r="I8" s="33">
        <v>3304.3963376637184</v>
      </c>
      <c r="J8" s="33">
        <v>3469.2313510479335</v>
      </c>
      <c r="K8" s="33">
        <v>2926.1522603939688</v>
      </c>
      <c r="L8" s="33">
        <v>3413.582386758806</v>
      </c>
      <c r="M8" s="33">
        <v>4453.6813933130188</v>
      </c>
      <c r="N8" s="33">
        <v>5792.1659312307947</v>
      </c>
      <c r="O8" s="33">
        <v>6563.1095970627948</v>
      </c>
      <c r="P8" s="33">
        <v>6146.5706995246192</v>
      </c>
      <c r="Q8" s="33">
        <v>4901.0591120542294</v>
      </c>
      <c r="R8" s="33">
        <v>4455.6943255658889</v>
      </c>
      <c r="S8" s="33">
        <v>4220.8829810660227</v>
      </c>
      <c r="T8" s="33">
        <v>4263.1099002213577</v>
      </c>
      <c r="U8" s="33">
        <v>3621.4576433499024</v>
      </c>
      <c r="V8" s="33">
        <v>3799.2497423581535</v>
      </c>
      <c r="W8" s="33">
        <v>4086.810254899101</v>
      </c>
      <c r="X8" s="33">
        <v>4455.9579107361815</v>
      </c>
      <c r="Y8" s="33">
        <v>2939.8558995291396</v>
      </c>
      <c r="Z8" s="33">
        <v>2812.1035055809939</v>
      </c>
      <c r="AA8" s="33">
        <v>1359.8153799919151</v>
      </c>
      <c r="AB8" s="33">
        <v>960.52369098267411</v>
      </c>
      <c r="AC8" s="33">
        <v>963.15534798323392</v>
      </c>
      <c r="AD8" s="33">
        <v>960.52370686220002</v>
      </c>
      <c r="AE8" s="33">
        <v>960.52370394031686</v>
      </c>
    </row>
    <row r="9" spans="1:35">
      <c r="A9" s="29" t="s">
        <v>40</v>
      </c>
      <c r="B9" s="29" t="s">
        <v>32</v>
      </c>
      <c r="C9" s="33">
        <v>711.61423400000001</v>
      </c>
      <c r="D9" s="33">
        <v>720.88850699999989</v>
      </c>
      <c r="E9" s="33">
        <v>728.31119600000011</v>
      </c>
      <c r="F9" s="33">
        <v>240.76919599999991</v>
      </c>
      <c r="G9" s="33">
        <v>271.40407499999992</v>
      </c>
      <c r="H9" s="33">
        <v>272.59480499999995</v>
      </c>
      <c r="I9" s="33">
        <v>289.699927</v>
      </c>
      <c r="J9" s="33">
        <v>333.74570800000004</v>
      </c>
      <c r="K9" s="33">
        <v>222.16523399999991</v>
      </c>
      <c r="L9" s="33">
        <v>206.16918199999969</v>
      </c>
      <c r="M9" s="33">
        <v>246.66095999999999</v>
      </c>
      <c r="N9" s="33">
        <v>709.32827999999995</v>
      </c>
      <c r="O9" s="33">
        <v>711.39870999999903</v>
      </c>
      <c r="P9" s="33">
        <v>1171.7881499999999</v>
      </c>
      <c r="Q9" s="33">
        <v>343.37661999999898</v>
      </c>
      <c r="R9" s="33">
        <v>395.61824999999999</v>
      </c>
      <c r="S9" s="33">
        <v>664.77994000000001</v>
      </c>
      <c r="T9" s="33">
        <v>662.83850000000007</v>
      </c>
      <c r="U9" s="33">
        <v>153.77440999999999</v>
      </c>
      <c r="V9" s="33">
        <v>176.05681000000001</v>
      </c>
      <c r="W9" s="33">
        <v>231.72040999999999</v>
      </c>
      <c r="X9" s="33">
        <v>232.63079999999999</v>
      </c>
      <c r="Y9" s="33">
        <v>220.61941999999999</v>
      </c>
      <c r="Z9" s="33">
        <v>214.58007999999899</v>
      </c>
      <c r="AA9" s="33">
        <v>186.7867</v>
      </c>
      <c r="AB9" s="33">
        <v>0</v>
      </c>
      <c r="AC9" s="33">
        <v>0</v>
      </c>
      <c r="AD9" s="33">
        <v>0</v>
      </c>
      <c r="AE9" s="33">
        <v>0</v>
      </c>
    </row>
    <row r="10" spans="1:35">
      <c r="A10" s="29" t="s">
        <v>40</v>
      </c>
      <c r="B10" s="29" t="s">
        <v>66</v>
      </c>
      <c r="C10" s="33">
        <v>61.806613260222264</v>
      </c>
      <c r="D10" s="33">
        <v>25.158192090375756</v>
      </c>
      <c r="E10" s="33">
        <v>110.60919600569733</v>
      </c>
      <c r="F10" s="33">
        <v>291.07265783655299</v>
      </c>
      <c r="G10" s="33">
        <v>258.43056070535806</v>
      </c>
      <c r="H10" s="33">
        <v>262.84043356008067</v>
      </c>
      <c r="I10" s="33">
        <v>224.38339169333295</v>
      </c>
      <c r="J10" s="33">
        <v>357.34606540936801</v>
      </c>
      <c r="K10" s="33">
        <v>115.08036570095494</v>
      </c>
      <c r="L10" s="33">
        <v>254.93169983854943</v>
      </c>
      <c r="M10" s="33">
        <v>441.05085786536148</v>
      </c>
      <c r="N10" s="33">
        <v>1295.3215612668353</v>
      </c>
      <c r="O10" s="33">
        <v>1027.8085654994989</v>
      </c>
      <c r="P10" s="33">
        <v>1285.4631902378858</v>
      </c>
      <c r="Q10" s="33">
        <v>1108.9752371924724</v>
      </c>
      <c r="R10" s="33">
        <v>1456.5755786337375</v>
      </c>
      <c r="S10" s="33">
        <v>3115.1230118069311</v>
      </c>
      <c r="T10" s="33">
        <v>2373.6088709914152</v>
      </c>
      <c r="U10" s="33">
        <v>4885.3912517341359</v>
      </c>
      <c r="V10" s="33">
        <v>6589.5659191642599</v>
      </c>
      <c r="W10" s="33">
        <v>6518.4671558368009</v>
      </c>
      <c r="X10" s="33">
        <v>7373.5532610091441</v>
      </c>
      <c r="Y10" s="33">
        <v>11709.646160061138</v>
      </c>
      <c r="Z10" s="33">
        <v>8052.4230243431575</v>
      </c>
      <c r="AA10" s="33">
        <v>8585.8433374570777</v>
      </c>
      <c r="AB10" s="33">
        <v>13868.630139195957</v>
      </c>
      <c r="AC10" s="33">
        <v>14244.054969676907</v>
      </c>
      <c r="AD10" s="33">
        <v>16949.139281818771</v>
      </c>
      <c r="AE10" s="33">
        <v>17731.272228322512</v>
      </c>
    </row>
    <row r="11" spans="1:35">
      <c r="A11" s="29" t="s">
        <v>40</v>
      </c>
      <c r="B11" s="29" t="s">
        <v>65</v>
      </c>
      <c r="C11" s="33">
        <v>13504.310191999997</v>
      </c>
      <c r="D11" s="33">
        <v>14288.609269999988</v>
      </c>
      <c r="E11" s="33">
        <v>13083.695645999987</v>
      </c>
      <c r="F11" s="33">
        <v>15421.836836999999</v>
      </c>
      <c r="G11" s="33">
        <v>15585.222805999994</v>
      </c>
      <c r="H11" s="33">
        <v>14729.956697999998</v>
      </c>
      <c r="I11" s="33">
        <v>16921.121429999999</v>
      </c>
      <c r="J11" s="33">
        <v>18764.643263999998</v>
      </c>
      <c r="K11" s="33">
        <v>16148.069697999998</v>
      </c>
      <c r="L11" s="33">
        <v>15162.359724999998</v>
      </c>
      <c r="M11" s="33">
        <v>15458.911349999997</v>
      </c>
      <c r="N11" s="33">
        <v>14971.069207999997</v>
      </c>
      <c r="O11" s="33">
        <v>16797.637243999998</v>
      </c>
      <c r="P11" s="33">
        <v>16846.746815999999</v>
      </c>
      <c r="Q11" s="33">
        <v>15995.967717999998</v>
      </c>
      <c r="R11" s="33">
        <v>15868.254309</v>
      </c>
      <c r="S11" s="33">
        <v>17805.714822000002</v>
      </c>
      <c r="T11" s="33">
        <v>16278.554057999996</v>
      </c>
      <c r="U11" s="33">
        <v>14870.862499999999</v>
      </c>
      <c r="V11" s="33">
        <v>14310.409213999999</v>
      </c>
      <c r="W11" s="33">
        <v>13831.589810999998</v>
      </c>
      <c r="X11" s="33">
        <v>15599.872448999999</v>
      </c>
      <c r="Y11" s="33">
        <v>15646.921265999999</v>
      </c>
      <c r="Z11" s="33">
        <v>14881.181864999999</v>
      </c>
      <c r="AA11" s="33">
        <v>15805.721440999996</v>
      </c>
      <c r="AB11" s="33">
        <v>17914.368254000001</v>
      </c>
      <c r="AC11" s="33">
        <v>15833.907262000001</v>
      </c>
      <c r="AD11" s="33">
        <v>14191.603683999998</v>
      </c>
      <c r="AE11" s="33">
        <v>14018.191965999999</v>
      </c>
    </row>
    <row r="12" spans="1:35">
      <c r="A12" s="29" t="s">
        <v>40</v>
      </c>
      <c r="B12" s="29" t="s">
        <v>69</v>
      </c>
      <c r="C12" s="33">
        <v>46488.707041325491</v>
      </c>
      <c r="D12" s="33">
        <v>52753.032317115234</v>
      </c>
      <c r="E12" s="33">
        <v>53162.030329700428</v>
      </c>
      <c r="F12" s="33">
        <v>66094.605443861888</v>
      </c>
      <c r="G12" s="33">
        <v>72001.8036884147</v>
      </c>
      <c r="H12" s="33">
        <v>76373.547602459468</v>
      </c>
      <c r="I12" s="33">
        <v>88072.579397196198</v>
      </c>
      <c r="J12" s="33">
        <v>89859.547483772985</v>
      </c>
      <c r="K12" s="33">
        <v>94885.866773480302</v>
      </c>
      <c r="L12" s="33">
        <v>96294.277231675384</v>
      </c>
      <c r="M12" s="33">
        <v>99176.422956411887</v>
      </c>
      <c r="N12" s="33">
        <v>104780.33676228207</v>
      </c>
      <c r="O12" s="33">
        <v>105815.3571827792</v>
      </c>
      <c r="P12" s="33">
        <v>115344.73854448406</v>
      </c>
      <c r="Q12" s="33">
        <v>120456.96329568047</v>
      </c>
      <c r="R12" s="33">
        <v>124581.28930613887</v>
      </c>
      <c r="S12" s="33">
        <v>126877.44336803746</v>
      </c>
      <c r="T12" s="33">
        <v>128496.6635052472</v>
      </c>
      <c r="U12" s="33">
        <v>127264.9569041355</v>
      </c>
      <c r="V12" s="33">
        <v>123750.73751515179</v>
      </c>
      <c r="W12" s="33">
        <v>125073.16627124265</v>
      </c>
      <c r="X12" s="33">
        <v>125704.47000287558</v>
      </c>
      <c r="Y12" s="33">
        <v>133776.26151982421</v>
      </c>
      <c r="Z12" s="33">
        <v>138599.77192978119</v>
      </c>
      <c r="AA12" s="33">
        <v>144953.53228561912</v>
      </c>
      <c r="AB12" s="33">
        <v>148870.16583412982</v>
      </c>
      <c r="AC12" s="33">
        <v>151050.27634842016</v>
      </c>
      <c r="AD12" s="33">
        <v>151533.6553040604</v>
      </c>
      <c r="AE12" s="33">
        <v>153204.01686448033</v>
      </c>
    </row>
    <row r="13" spans="1:35">
      <c r="A13" s="29" t="s">
        <v>40</v>
      </c>
      <c r="B13" s="29" t="s">
        <v>68</v>
      </c>
      <c r="C13" s="33">
        <v>14501.046975405057</v>
      </c>
      <c r="D13" s="33">
        <v>17775.903651462188</v>
      </c>
      <c r="E13" s="33">
        <v>18047.330141034123</v>
      </c>
      <c r="F13" s="33">
        <v>17335.449571899793</v>
      </c>
      <c r="G13" s="33">
        <v>18327.679271828478</v>
      </c>
      <c r="H13" s="33">
        <v>19434.432931982919</v>
      </c>
      <c r="I13" s="33">
        <v>20036.251502895233</v>
      </c>
      <c r="J13" s="33">
        <v>18069.479037258123</v>
      </c>
      <c r="K13" s="33">
        <v>26677.067803797461</v>
      </c>
      <c r="L13" s="33">
        <v>27951.019878086878</v>
      </c>
      <c r="M13" s="33">
        <v>29805.49110201278</v>
      </c>
      <c r="N13" s="33">
        <v>35874.838856322713</v>
      </c>
      <c r="O13" s="33">
        <v>35853.864770388114</v>
      </c>
      <c r="P13" s="33">
        <v>35097.774608269639</v>
      </c>
      <c r="Q13" s="33">
        <v>37082.193788497658</v>
      </c>
      <c r="R13" s="33">
        <v>37531.538236418994</v>
      </c>
      <c r="S13" s="33">
        <v>43137.205258854221</v>
      </c>
      <c r="T13" s="33">
        <v>45427.391527615946</v>
      </c>
      <c r="U13" s="33">
        <v>51041.925397383959</v>
      </c>
      <c r="V13" s="33">
        <v>56473.930465863072</v>
      </c>
      <c r="W13" s="33">
        <v>64488.495791175832</v>
      </c>
      <c r="X13" s="33">
        <v>75153.379054263583</v>
      </c>
      <c r="Y13" s="33">
        <v>73802.984760607622</v>
      </c>
      <c r="Z13" s="33">
        <v>76337.046652060308</v>
      </c>
      <c r="AA13" s="33">
        <v>75630.882570256159</v>
      </c>
      <c r="AB13" s="33">
        <v>78383.946670622216</v>
      </c>
      <c r="AC13" s="33">
        <v>79824.881395782766</v>
      </c>
      <c r="AD13" s="33">
        <v>79865.225082080768</v>
      </c>
      <c r="AE13" s="33">
        <v>80165.008700044782</v>
      </c>
    </row>
    <row r="14" spans="1:35">
      <c r="A14" s="29" t="s">
        <v>40</v>
      </c>
      <c r="B14" s="29" t="s">
        <v>36</v>
      </c>
      <c r="C14" s="33">
        <v>137.13065988143612</v>
      </c>
      <c r="D14" s="33">
        <v>214.94708316537299</v>
      </c>
      <c r="E14" s="33">
        <v>247.23013372351301</v>
      </c>
      <c r="F14" s="33">
        <v>292.45154522823384</v>
      </c>
      <c r="G14" s="33">
        <v>275.95654629529395</v>
      </c>
      <c r="H14" s="33">
        <v>284.43454921946886</v>
      </c>
      <c r="I14" s="33">
        <v>282.94207345232002</v>
      </c>
      <c r="J14" s="33">
        <v>267.05133966381698</v>
      </c>
      <c r="K14" s="33">
        <v>244.99923915005002</v>
      </c>
      <c r="L14" s="33">
        <v>254.88487004008894</v>
      </c>
      <c r="M14" s="33">
        <v>245.31200190698101</v>
      </c>
      <c r="N14" s="33">
        <v>961.74181785581391</v>
      </c>
      <c r="O14" s="33">
        <v>1128.0205421834298</v>
      </c>
      <c r="P14" s="33">
        <v>1113.4882182101601</v>
      </c>
      <c r="Q14" s="33">
        <v>1498.01388662206</v>
      </c>
      <c r="R14" s="33">
        <v>1510.2991963213501</v>
      </c>
      <c r="S14" s="33">
        <v>2022.1188901927198</v>
      </c>
      <c r="T14" s="33">
        <v>2009.273990906074</v>
      </c>
      <c r="U14" s="33">
        <v>3248.1337775840302</v>
      </c>
      <c r="V14" s="33">
        <v>3207.5464679520805</v>
      </c>
      <c r="W14" s="33">
        <v>4511.2882091646597</v>
      </c>
      <c r="X14" s="33">
        <v>4645.62112921076</v>
      </c>
      <c r="Y14" s="33">
        <v>4505.9739408256501</v>
      </c>
      <c r="Z14" s="33">
        <v>5413.6908031735002</v>
      </c>
      <c r="AA14" s="33">
        <v>5344.1330593592002</v>
      </c>
      <c r="AB14" s="33">
        <v>6626.3140095719</v>
      </c>
      <c r="AC14" s="33">
        <v>6702.5677179668401</v>
      </c>
      <c r="AD14" s="33">
        <v>7586.2947234628209</v>
      </c>
      <c r="AE14" s="33">
        <v>7372.3889289926592</v>
      </c>
      <c r="AH14" s="28"/>
      <c r="AI14" s="28"/>
    </row>
    <row r="15" spans="1:35">
      <c r="A15" s="29" t="s">
        <v>40</v>
      </c>
      <c r="B15" s="29" t="s">
        <v>73</v>
      </c>
      <c r="C15" s="33">
        <v>286.57039399999996</v>
      </c>
      <c r="D15" s="33">
        <v>431.39245300000005</v>
      </c>
      <c r="E15" s="33">
        <v>547.83703858505601</v>
      </c>
      <c r="F15" s="33">
        <v>1328.4628627533739</v>
      </c>
      <c r="G15" s="33">
        <v>4939.8578809473638</v>
      </c>
      <c r="H15" s="33">
        <v>4936.0470931845639</v>
      </c>
      <c r="I15" s="33">
        <v>5448.4464058467875</v>
      </c>
      <c r="J15" s="33">
        <v>5636.0813606674783</v>
      </c>
      <c r="K15" s="33">
        <v>9025.8206028774384</v>
      </c>
      <c r="L15" s="33">
        <v>10266.855213192157</v>
      </c>
      <c r="M15" s="33">
        <v>10429.000432901026</v>
      </c>
      <c r="N15" s="33">
        <v>13506.568569737423</v>
      </c>
      <c r="O15" s="33">
        <v>13252.92259563731</v>
      </c>
      <c r="P15" s="33">
        <v>13283.296442022347</v>
      </c>
      <c r="Q15" s="33">
        <v>14420.706139181781</v>
      </c>
      <c r="R15" s="33">
        <v>13878.9533415632</v>
      </c>
      <c r="S15" s="33">
        <v>16722.791099157217</v>
      </c>
      <c r="T15" s="33">
        <v>16722.090896494679</v>
      </c>
      <c r="U15" s="33">
        <v>17833.336676408457</v>
      </c>
      <c r="V15" s="33">
        <v>17655.403543228367</v>
      </c>
      <c r="W15" s="33">
        <v>21404.873416491093</v>
      </c>
      <c r="X15" s="33">
        <v>24431.215927829297</v>
      </c>
      <c r="Y15" s="33">
        <v>23020.309802420565</v>
      </c>
      <c r="Z15" s="33">
        <v>25031.694644570071</v>
      </c>
      <c r="AA15" s="33">
        <v>24028.077327288789</v>
      </c>
      <c r="AB15" s="33">
        <v>22656.781508227868</v>
      </c>
      <c r="AC15" s="33">
        <v>22232.685307457938</v>
      </c>
      <c r="AD15" s="33">
        <v>22632.749147158578</v>
      </c>
      <c r="AE15" s="33">
        <v>21887.207907712127</v>
      </c>
      <c r="AH15" s="28"/>
      <c r="AI15" s="28"/>
    </row>
    <row r="16" spans="1:35">
      <c r="A16" s="29" t="s">
        <v>40</v>
      </c>
      <c r="B16" s="29" t="s">
        <v>56</v>
      </c>
      <c r="C16" s="33">
        <v>40.000770009999997</v>
      </c>
      <c r="D16" s="33">
        <v>116.9122249199999</v>
      </c>
      <c r="E16" s="33">
        <v>302.11990923999986</v>
      </c>
      <c r="F16" s="33">
        <v>617.21732415999998</v>
      </c>
      <c r="G16" s="33">
        <v>936.24402469999904</v>
      </c>
      <c r="H16" s="33">
        <v>1309.5160269999988</v>
      </c>
      <c r="I16" s="33">
        <v>1698.1696232999998</v>
      </c>
      <c r="J16" s="33">
        <v>2053.8042070000001</v>
      </c>
      <c r="K16" s="33">
        <v>2440.3919336999998</v>
      </c>
      <c r="L16" s="33">
        <v>2823.081384699999</v>
      </c>
      <c r="M16" s="33">
        <v>3167.2838005000003</v>
      </c>
      <c r="N16" s="33">
        <v>3627.5565099999999</v>
      </c>
      <c r="O16" s="33">
        <v>4028.079761</v>
      </c>
      <c r="P16" s="33">
        <v>4354.5360420000006</v>
      </c>
      <c r="Q16" s="33">
        <v>5036.4171900000001</v>
      </c>
      <c r="R16" s="33">
        <v>5248.6324329999798</v>
      </c>
      <c r="S16" s="33">
        <v>5089.919676999999</v>
      </c>
      <c r="T16" s="33">
        <v>5290.9164730000002</v>
      </c>
      <c r="U16" s="33">
        <v>5601.5898359999992</v>
      </c>
      <c r="V16" s="33">
        <v>5749.1202929999981</v>
      </c>
      <c r="W16" s="33">
        <v>6053.0664849999985</v>
      </c>
      <c r="X16" s="33">
        <v>6067.9302699999998</v>
      </c>
      <c r="Y16" s="33">
        <v>5589.7072509999998</v>
      </c>
      <c r="Z16" s="33">
        <v>6265.6064290000004</v>
      </c>
      <c r="AA16" s="33">
        <v>6136.6524559999998</v>
      </c>
      <c r="AB16" s="33">
        <v>5628.5236179999984</v>
      </c>
      <c r="AC16" s="33">
        <v>5634.3544219999994</v>
      </c>
      <c r="AD16" s="33">
        <v>5415.7611069999994</v>
      </c>
      <c r="AE16" s="33">
        <v>5184.8474039999983</v>
      </c>
      <c r="AH16" s="28"/>
      <c r="AI16" s="28"/>
    </row>
    <row r="17" spans="1:35">
      <c r="A17" s="34" t="s">
        <v>138</v>
      </c>
      <c r="B17" s="34"/>
      <c r="C17" s="35">
        <v>182875.77483652759</v>
      </c>
      <c r="D17" s="35">
        <v>181455.68989853805</v>
      </c>
      <c r="E17" s="35">
        <v>179857.46453878112</v>
      </c>
      <c r="F17" s="35">
        <v>179774.53188578086</v>
      </c>
      <c r="G17" s="35">
        <v>179620.02453121377</v>
      </c>
      <c r="H17" s="35">
        <v>177629.04484307021</v>
      </c>
      <c r="I17" s="35">
        <v>178087.7731519996</v>
      </c>
      <c r="J17" s="35">
        <v>183140.54420841183</v>
      </c>
      <c r="K17" s="35">
        <v>183948.63650850495</v>
      </c>
      <c r="L17" s="35">
        <v>185621.16664265306</v>
      </c>
      <c r="M17" s="35">
        <v>189289.09181233766</v>
      </c>
      <c r="N17" s="35">
        <v>193049.53201647289</v>
      </c>
      <c r="O17" s="35">
        <v>198092.4695584955</v>
      </c>
      <c r="P17" s="35">
        <v>203210.07256261847</v>
      </c>
      <c r="Q17" s="35">
        <v>203637.55768711359</v>
      </c>
      <c r="R17" s="35">
        <v>207839.09972059928</v>
      </c>
      <c r="S17" s="35">
        <v>219793.82916063591</v>
      </c>
      <c r="T17" s="35">
        <v>221260.3962005472</v>
      </c>
      <c r="U17" s="35">
        <v>223728.11988168414</v>
      </c>
      <c r="V17" s="35">
        <v>226906.11859656067</v>
      </c>
      <c r="W17" s="35">
        <v>232348.77038716085</v>
      </c>
      <c r="X17" s="35">
        <v>240757.31236630955</v>
      </c>
      <c r="Y17" s="35">
        <v>246721.59851114135</v>
      </c>
      <c r="Z17" s="35">
        <v>247990.41953601583</v>
      </c>
      <c r="AA17" s="35">
        <v>253170.1843261343</v>
      </c>
      <c r="AB17" s="35">
        <v>266902.51656249154</v>
      </c>
      <c r="AC17" s="35">
        <v>267459.01384500193</v>
      </c>
      <c r="AD17" s="35">
        <v>268500.01451599173</v>
      </c>
      <c r="AE17" s="35">
        <v>271193.30047427589</v>
      </c>
      <c r="AF17" s="28"/>
      <c r="AG17" s="28"/>
      <c r="AH17" s="28"/>
      <c r="AI17" s="28"/>
    </row>
    <row r="18" spans="1:35">
      <c r="AF18" s="28"/>
      <c r="AG18" s="28"/>
      <c r="AH18" s="28"/>
      <c r="AI18" s="28"/>
    </row>
    <row r="19" spans="1:35">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c r="AF19" s="28"/>
      <c r="AG19" s="28"/>
      <c r="AH19" s="28"/>
      <c r="AI19" s="28"/>
    </row>
    <row r="20" spans="1:35">
      <c r="A20" s="29" t="s">
        <v>130</v>
      </c>
      <c r="B20" s="29" t="s">
        <v>64</v>
      </c>
      <c r="C20" s="33">
        <v>43679.145199999992</v>
      </c>
      <c r="D20" s="33">
        <v>38367.284599999999</v>
      </c>
      <c r="E20" s="33">
        <v>34441.1541</v>
      </c>
      <c r="F20" s="33">
        <v>37018.785909999999</v>
      </c>
      <c r="G20" s="33">
        <v>30137.387110216376</v>
      </c>
      <c r="H20" s="33">
        <v>26796.209204408708</v>
      </c>
      <c r="I20" s="33">
        <v>26538.204402500771</v>
      </c>
      <c r="J20" s="33">
        <v>28464.271171821489</v>
      </c>
      <c r="K20" s="33">
        <v>19840.15753877339</v>
      </c>
      <c r="L20" s="33">
        <v>19939.9536201628</v>
      </c>
      <c r="M20" s="33">
        <v>18370.258608459659</v>
      </c>
      <c r="N20" s="33">
        <v>7607.6399401148001</v>
      </c>
      <c r="O20" s="33">
        <v>10021.961898809201</v>
      </c>
      <c r="P20" s="33">
        <v>8406.3383993951593</v>
      </c>
      <c r="Q20" s="33">
        <v>5227.3981999999996</v>
      </c>
      <c r="R20" s="33">
        <v>6679.2675999999992</v>
      </c>
      <c r="S20" s="33">
        <v>7156.8238000000001</v>
      </c>
      <c r="T20" s="33">
        <v>7002.8135000000002</v>
      </c>
      <c r="U20" s="33">
        <v>6419.2070000000003</v>
      </c>
      <c r="V20" s="33">
        <v>5685.2353999999996</v>
      </c>
      <c r="W20" s="33">
        <v>3250.827626597727</v>
      </c>
      <c r="X20" s="33">
        <v>0</v>
      </c>
      <c r="Y20" s="33">
        <v>0</v>
      </c>
      <c r="Z20" s="33">
        <v>0</v>
      </c>
      <c r="AA20" s="33">
        <v>0</v>
      </c>
      <c r="AB20" s="33">
        <v>0</v>
      </c>
      <c r="AC20" s="33">
        <v>0</v>
      </c>
      <c r="AD20" s="33">
        <v>0</v>
      </c>
      <c r="AE20" s="33">
        <v>0</v>
      </c>
      <c r="AF20" s="28"/>
      <c r="AG20" s="28"/>
      <c r="AH20" s="28"/>
      <c r="AI20" s="28"/>
    </row>
    <row r="21" spans="1:35" s="28" customFormat="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5" s="28" customFormat="1">
      <c r="A22" s="29" t="s">
        <v>130</v>
      </c>
      <c r="B22" s="29" t="s">
        <v>20</v>
      </c>
      <c r="C22" s="33">
        <v>33.648924032624095</v>
      </c>
      <c r="D22" s="33">
        <v>33.648924464785196</v>
      </c>
      <c r="E22" s="33">
        <v>101.233898882658</v>
      </c>
      <c r="F22" s="33">
        <v>258.28734573380996</v>
      </c>
      <c r="G22" s="33">
        <v>399.67979480285595</v>
      </c>
      <c r="H22" s="33">
        <v>202.31918468605059</v>
      </c>
      <c r="I22" s="33">
        <v>217.94074558731748</v>
      </c>
      <c r="J22" s="33">
        <v>374.98066600707125</v>
      </c>
      <c r="K22" s="33">
        <v>157.39894572028291</v>
      </c>
      <c r="L22" s="33">
        <v>339.46318830130298</v>
      </c>
      <c r="M22" s="33">
        <v>591.04221751827902</v>
      </c>
      <c r="N22" s="33">
        <v>1191.651723251955</v>
      </c>
      <c r="O22" s="33">
        <v>1196.8753979334858</v>
      </c>
      <c r="P22" s="33">
        <v>1395.391241977798</v>
      </c>
      <c r="Q22" s="33">
        <v>980.04711643020994</v>
      </c>
      <c r="R22" s="33">
        <v>896.81624885377096</v>
      </c>
      <c r="S22" s="33">
        <v>1283.6518308582001</v>
      </c>
      <c r="T22" s="33">
        <v>1449.7543492502541</v>
      </c>
      <c r="U22" s="33">
        <v>1315.3452168430099</v>
      </c>
      <c r="V22" s="33">
        <v>1220.13760635005</v>
      </c>
      <c r="W22" s="33">
        <v>1268.49271304424</v>
      </c>
      <c r="X22" s="33">
        <v>1446.0510993056739</v>
      </c>
      <c r="Y22" s="33">
        <v>42.452714112864001</v>
      </c>
      <c r="Z22" s="33">
        <v>5.8561740000000002E-5</v>
      </c>
      <c r="AA22" s="33">
        <v>5.9801238000000003E-5</v>
      </c>
      <c r="AB22" s="33">
        <v>6.3108134999999995E-5</v>
      </c>
      <c r="AC22" s="33">
        <v>6.2096144000000004E-5</v>
      </c>
      <c r="AD22" s="33">
        <v>6.27156E-5</v>
      </c>
      <c r="AE22" s="33">
        <v>6.1522943999999994E-5</v>
      </c>
    </row>
    <row r="23" spans="1:35" s="28" customFormat="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5" s="28" customFormat="1">
      <c r="A24" s="29" t="s">
        <v>130</v>
      </c>
      <c r="B24" s="29" t="s">
        <v>66</v>
      </c>
      <c r="C24" s="33">
        <v>7.8326635399999999E-6</v>
      </c>
      <c r="D24" s="33">
        <v>8.22161087E-6</v>
      </c>
      <c r="E24" s="33">
        <v>14.289041676266139</v>
      </c>
      <c r="F24" s="33">
        <v>60.062334907510994</v>
      </c>
      <c r="G24" s="33">
        <v>10.88022851358909</v>
      </c>
      <c r="H24" s="33">
        <v>22.808555942371694</v>
      </c>
      <c r="I24" s="33">
        <v>14.7916428192949</v>
      </c>
      <c r="J24" s="33">
        <v>35.057210713173298</v>
      </c>
      <c r="K24" s="33">
        <v>1.1443676640168998</v>
      </c>
      <c r="L24" s="33">
        <v>9.6755171054410596</v>
      </c>
      <c r="M24" s="33">
        <v>1.5210370349999991E-5</v>
      </c>
      <c r="N24" s="33">
        <v>225.618078353974</v>
      </c>
      <c r="O24" s="33">
        <v>122.2278772285288</v>
      </c>
      <c r="P24" s="33">
        <v>275.68130572713528</v>
      </c>
      <c r="Q24" s="33">
        <v>267.64620409908775</v>
      </c>
      <c r="R24" s="33">
        <v>371.11594632301126</v>
      </c>
      <c r="S24" s="33">
        <v>1111.237055890495</v>
      </c>
      <c r="T24" s="33">
        <v>806.71194511845783</v>
      </c>
      <c r="U24" s="33">
        <v>1977.9226738771169</v>
      </c>
      <c r="V24" s="33">
        <v>2822.9876887102382</v>
      </c>
      <c r="W24" s="33">
        <v>1703.3881755907162</v>
      </c>
      <c r="X24" s="33">
        <v>2109.5117237235145</v>
      </c>
      <c r="Y24" s="33">
        <v>4563.2762186650025</v>
      </c>
      <c r="Z24" s="33">
        <v>2469.7229131986232</v>
      </c>
      <c r="AA24" s="33">
        <v>2539.3831134663269</v>
      </c>
      <c r="AB24" s="33">
        <v>3890.4751275969829</v>
      </c>
      <c r="AC24" s="33">
        <v>5007.9295338250795</v>
      </c>
      <c r="AD24" s="33">
        <v>5485.6857242818296</v>
      </c>
      <c r="AE24" s="33">
        <v>5193.0643141020801</v>
      </c>
    </row>
    <row r="25" spans="1:35" s="28" customFormat="1">
      <c r="A25" s="29" t="s">
        <v>130</v>
      </c>
      <c r="B25" s="29" t="s">
        <v>65</v>
      </c>
      <c r="C25" s="33">
        <v>2167.9558550000002</v>
      </c>
      <c r="D25" s="33">
        <v>2315.3821280000002</v>
      </c>
      <c r="E25" s="33">
        <v>2159.391286</v>
      </c>
      <c r="F25" s="33">
        <v>2936.630138999999</v>
      </c>
      <c r="G25" s="33">
        <v>2833.9069999999992</v>
      </c>
      <c r="H25" s="33">
        <v>2784.3236739999998</v>
      </c>
      <c r="I25" s="33">
        <v>2926.6674750000002</v>
      </c>
      <c r="J25" s="33">
        <v>3786.1070599999994</v>
      </c>
      <c r="K25" s="33">
        <v>2966.661223999999</v>
      </c>
      <c r="L25" s="33">
        <v>2724.7140219999992</v>
      </c>
      <c r="M25" s="33">
        <v>2877.5568299999986</v>
      </c>
      <c r="N25" s="33">
        <v>2863.3169939999989</v>
      </c>
      <c r="O25" s="33">
        <v>3381.3201639999997</v>
      </c>
      <c r="P25" s="33">
        <v>3672.1360800000002</v>
      </c>
      <c r="Q25" s="33">
        <v>3600.6381099999999</v>
      </c>
      <c r="R25" s="33">
        <v>3365.0009849999988</v>
      </c>
      <c r="S25" s="33">
        <v>4523.5659199999991</v>
      </c>
      <c r="T25" s="33">
        <v>3926.705364999998</v>
      </c>
      <c r="U25" s="33">
        <v>3653.5939750000002</v>
      </c>
      <c r="V25" s="33">
        <v>3398.3999320000003</v>
      </c>
      <c r="W25" s="33">
        <v>3153.9924999999998</v>
      </c>
      <c r="X25" s="33">
        <v>3810.1161149999989</v>
      </c>
      <c r="Y25" s="33">
        <v>3640.5143199999993</v>
      </c>
      <c r="Z25" s="33">
        <v>3796.78539</v>
      </c>
      <c r="AA25" s="33">
        <v>3853.6217299999989</v>
      </c>
      <c r="AB25" s="33">
        <v>4649.8135139999995</v>
      </c>
      <c r="AC25" s="33">
        <v>3726.7555460000003</v>
      </c>
      <c r="AD25" s="33">
        <v>3428.156097999999</v>
      </c>
      <c r="AE25" s="33">
        <v>3086.402575999999</v>
      </c>
    </row>
    <row r="26" spans="1:35" s="28" customFormat="1">
      <c r="A26" s="29" t="s">
        <v>130</v>
      </c>
      <c r="B26" s="29" t="s">
        <v>69</v>
      </c>
      <c r="C26" s="33">
        <v>9583.801577389162</v>
      </c>
      <c r="D26" s="33">
        <v>11098.301715513417</v>
      </c>
      <c r="E26" s="33">
        <v>14456.479740931109</v>
      </c>
      <c r="F26" s="33">
        <v>19570.847220816882</v>
      </c>
      <c r="G26" s="33">
        <v>21746.402505474638</v>
      </c>
      <c r="H26" s="33">
        <v>24182.962241226462</v>
      </c>
      <c r="I26" s="33">
        <v>26751.714244550443</v>
      </c>
      <c r="J26" s="33">
        <v>24621.792060398318</v>
      </c>
      <c r="K26" s="33">
        <v>27167.022315096587</v>
      </c>
      <c r="L26" s="33">
        <v>29079.209174349839</v>
      </c>
      <c r="M26" s="33">
        <v>30148.315268245038</v>
      </c>
      <c r="N26" s="33">
        <v>37419.067014573026</v>
      </c>
      <c r="O26" s="33">
        <v>36189.653161951472</v>
      </c>
      <c r="P26" s="33">
        <v>38190.729970912107</v>
      </c>
      <c r="Q26" s="33">
        <v>40254.018021490163</v>
      </c>
      <c r="R26" s="33">
        <v>40352.10937462197</v>
      </c>
      <c r="S26" s="33">
        <v>35218.156520227938</v>
      </c>
      <c r="T26" s="33">
        <v>34494.341129686065</v>
      </c>
      <c r="U26" s="33">
        <v>36662.331922452424</v>
      </c>
      <c r="V26" s="33">
        <v>35982.756268437974</v>
      </c>
      <c r="W26" s="33">
        <v>39984.114561825212</v>
      </c>
      <c r="X26" s="33">
        <v>39297.221791080403</v>
      </c>
      <c r="Y26" s="33">
        <v>40329.9089547728</v>
      </c>
      <c r="Z26" s="33">
        <v>42235.951629108757</v>
      </c>
      <c r="AA26" s="33">
        <v>44548.424641466459</v>
      </c>
      <c r="AB26" s="33">
        <v>42609.640049177353</v>
      </c>
      <c r="AC26" s="33">
        <v>43454.005622225784</v>
      </c>
      <c r="AD26" s="33">
        <v>45046.146630634168</v>
      </c>
      <c r="AE26" s="33">
        <v>46616.157644944979</v>
      </c>
    </row>
    <row r="27" spans="1:35" s="28" customFormat="1">
      <c r="A27" s="29" t="s">
        <v>130</v>
      </c>
      <c r="B27" s="29" t="s">
        <v>68</v>
      </c>
      <c r="C27" s="33">
        <v>5342.8111544113935</v>
      </c>
      <c r="D27" s="33">
        <v>6499.5897647395141</v>
      </c>
      <c r="E27" s="33">
        <v>6543.0240125696891</v>
      </c>
      <c r="F27" s="33">
        <v>6299.1531202427541</v>
      </c>
      <c r="G27" s="33">
        <v>7344.8493275819428</v>
      </c>
      <c r="H27" s="33">
        <v>7939.4053728022182</v>
      </c>
      <c r="I27" s="33">
        <v>7980.8729752980807</v>
      </c>
      <c r="J27" s="33">
        <v>7571.2926023822965</v>
      </c>
      <c r="K27" s="33">
        <v>15499.975608828267</v>
      </c>
      <c r="L27" s="33">
        <v>16387.642958815461</v>
      </c>
      <c r="M27" s="33">
        <v>16689.765107596468</v>
      </c>
      <c r="N27" s="33">
        <v>17946.209900804934</v>
      </c>
      <c r="O27" s="33">
        <v>17975.521050351759</v>
      </c>
      <c r="P27" s="33">
        <v>17214.587335992535</v>
      </c>
      <c r="Q27" s="33">
        <v>18497.503747688668</v>
      </c>
      <c r="R27" s="33">
        <v>19003.708354100909</v>
      </c>
      <c r="S27" s="33">
        <v>22761.647801737632</v>
      </c>
      <c r="T27" s="33">
        <v>24219.580387194022</v>
      </c>
      <c r="U27" s="33">
        <v>27364.506511373791</v>
      </c>
      <c r="V27" s="33">
        <v>30476.506273398729</v>
      </c>
      <c r="W27" s="33">
        <v>35217.068378807926</v>
      </c>
      <c r="X27" s="33">
        <v>39862.487104827589</v>
      </c>
      <c r="Y27" s="33">
        <v>39049.553329774782</v>
      </c>
      <c r="Z27" s="33">
        <v>42005.206743990384</v>
      </c>
      <c r="AA27" s="33">
        <v>41856.3624235241</v>
      </c>
      <c r="AB27" s="33">
        <v>41802.568451341976</v>
      </c>
      <c r="AC27" s="33">
        <v>41871.112680830229</v>
      </c>
      <c r="AD27" s="33">
        <v>43243.972259093687</v>
      </c>
      <c r="AE27" s="33">
        <v>41865.77057685949</v>
      </c>
    </row>
    <row r="28" spans="1:35" s="28" customFormat="1">
      <c r="A28" s="29" t="s">
        <v>130</v>
      </c>
      <c r="B28" s="29" t="s">
        <v>36</v>
      </c>
      <c r="C28" s="33">
        <v>1.58608756E-5</v>
      </c>
      <c r="D28" s="33">
        <v>2.2823058E-5</v>
      </c>
      <c r="E28" s="33">
        <v>2.3012746999999999E-5</v>
      </c>
      <c r="F28" s="33">
        <v>3.2618456999999995E-5</v>
      </c>
      <c r="G28" s="33">
        <v>3.6440104000000001E-5</v>
      </c>
      <c r="H28" s="33">
        <v>3.9429169E-5</v>
      </c>
      <c r="I28" s="33">
        <v>5.3235400999999998E-5</v>
      </c>
      <c r="J28" s="33">
        <v>5.8343269000000003E-5</v>
      </c>
      <c r="K28" s="33">
        <v>2.5748581000000002E-4</v>
      </c>
      <c r="L28" s="33">
        <v>2.71227989999999E-4</v>
      </c>
      <c r="M28" s="33">
        <v>2.7527010300000001E-4</v>
      </c>
      <c r="N28" s="33">
        <v>4.9744391999999901E-4</v>
      </c>
      <c r="O28" s="33">
        <v>4.8598517E-4</v>
      </c>
      <c r="P28" s="33">
        <v>5.0883730999999903E-4</v>
      </c>
      <c r="Q28" s="33">
        <v>5.8490339999999895E-4</v>
      </c>
      <c r="R28" s="33">
        <v>5.5952767999999998E-4</v>
      </c>
      <c r="S28" s="33">
        <v>5.7868595000000001E-4</v>
      </c>
      <c r="T28" s="33">
        <v>5.7089439999999901E-4</v>
      </c>
      <c r="U28" s="33">
        <v>1119.4652966276001</v>
      </c>
      <c r="V28" s="33">
        <v>1110.4389173428401</v>
      </c>
      <c r="W28" s="33">
        <v>2374.5542</v>
      </c>
      <c r="X28" s="33">
        <v>2360.2878000000001</v>
      </c>
      <c r="Y28" s="33">
        <v>2285.6561000000002</v>
      </c>
      <c r="Z28" s="33">
        <v>3138.7963</v>
      </c>
      <c r="AA28" s="33">
        <v>3114.7511</v>
      </c>
      <c r="AB28" s="33">
        <v>3051.8617999999997</v>
      </c>
      <c r="AC28" s="33">
        <v>3011.0319</v>
      </c>
      <c r="AD28" s="33">
        <v>3077.2919999999904</v>
      </c>
      <c r="AE28" s="33">
        <v>3021.4306999999999</v>
      </c>
    </row>
    <row r="29" spans="1:35" s="28" customFormat="1">
      <c r="A29" s="29" t="s">
        <v>130</v>
      </c>
      <c r="B29" s="29" t="s">
        <v>73</v>
      </c>
      <c r="C29" s="33">
        <v>71.455423999999994</v>
      </c>
      <c r="D29" s="33">
        <v>126.93463299999999</v>
      </c>
      <c r="E29" s="33">
        <v>171.08275187426599</v>
      </c>
      <c r="F29" s="33">
        <v>934.13042901251993</v>
      </c>
      <c r="G29" s="33">
        <v>4526.5634439780197</v>
      </c>
      <c r="H29" s="33">
        <v>4435.8502731553635</v>
      </c>
      <c r="I29" s="33">
        <v>4895.4510260963434</v>
      </c>
      <c r="J29" s="33">
        <v>5122.5882282927378</v>
      </c>
      <c r="K29" s="33">
        <v>8537.863188281628</v>
      </c>
      <c r="L29" s="33">
        <v>9403.7765504871313</v>
      </c>
      <c r="M29" s="33">
        <v>9505.3905033084866</v>
      </c>
      <c r="N29" s="33">
        <v>10230.350610259784</v>
      </c>
      <c r="O29" s="33">
        <v>9603.7208627509408</v>
      </c>
      <c r="P29" s="33">
        <v>9686.5673303545736</v>
      </c>
      <c r="Q29" s="33">
        <v>10434.644462160461</v>
      </c>
      <c r="R29" s="33">
        <v>9942.1955163002403</v>
      </c>
      <c r="S29" s="33">
        <v>10370.129333671706</v>
      </c>
      <c r="T29" s="33">
        <v>10193.738108942471</v>
      </c>
      <c r="U29" s="33">
        <v>10720.444418688819</v>
      </c>
      <c r="V29" s="33">
        <v>10536.72110618542</v>
      </c>
      <c r="W29" s="33">
        <v>12245.626401042759</v>
      </c>
      <c r="X29" s="33">
        <v>12141.77320671688</v>
      </c>
      <c r="Y29" s="33">
        <v>11566.91842537047</v>
      </c>
      <c r="Z29" s="33">
        <v>12720.643885741451</v>
      </c>
      <c r="AA29" s="33">
        <v>12441.705839489348</v>
      </c>
      <c r="AB29" s="33">
        <v>12196.468355045699</v>
      </c>
      <c r="AC29" s="33">
        <v>11596.421825684158</v>
      </c>
      <c r="AD29" s="33">
        <v>12101.96378407369</v>
      </c>
      <c r="AE29" s="33">
        <v>11786.711221382458</v>
      </c>
    </row>
    <row r="30" spans="1:35" s="28" customFormat="1">
      <c r="A30" s="36" t="s">
        <v>130</v>
      </c>
      <c r="B30" s="36" t="s">
        <v>56</v>
      </c>
      <c r="C30" s="25">
        <v>7.5490493000000001</v>
      </c>
      <c r="D30" s="25">
        <v>32.021355</v>
      </c>
      <c r="E30" s="25">
        <v>92.344646999999995</v>
      </c>
      <c r="F30" s="25">
        <v>179.73600699999997</v>
      </c>
      <c r="G30" s="25">
        <v>282.03957000000003</v>
      </c>
      <c r="H30" s="25">
        <v>399.047899999999</v>
      </c>
      <c r="I30" s="25">
        <v>520.41944000000001</v>
      </c>
      <c r="J30" s="25">
        <v>637.56648000000007</v>
      </c>
      <c r="K30" s="25">
        <v>767.25947999999994</v>
      </c>
      <c r="L30" s="25">
        <v>886.06483999999898</v>
      </c>
      <c r="M30" s="25">
        <v>1004.33095</v>
      </c>
      <c r="N30" s="25">
        <v>1203.4404999999999</v>
      </c>
      <c r="O30" s="25">
        <v>1355.0925999999999</v>
      </c>
      <c r="P30" s="25">
        <v>1472.3777</v>
      </c>
      <c r="Q30" s="25">
        <v>1690.6600699999999</v>
      </c>
      <c r="R30" s="25">
        <v>1753.86492</v>
      </c>
      <c r="S30" s="25">
        <v>1749.30772</v>
      </c>
      <c r="T30" s="25">
        <v>1807.8908299999998</v>
      </c>
      <c r="U30" s="25">
        <v>1899.8285000000001</v>
      </c>
      <c r="V30" s="25">
        <v>1939.6125</v>
      </c>
      <c r="W30" s="25">
        <v>2051.1918999999998</v>
      </c>
      <c r="X30" s="25">
        <v>2130.9489400000002</v>
      </c>
      <c r="Y30" s="25">
        <v>2021.63707</v>
      </c>
      <c r="Z30" s="25">
        <v>2297.0563000000002</v>
      </c>
      <c r="AA30" s="25">
        <v>2254.6294600000001</v>
      </c>
      <c r="AB30" s="25">
        <v>2169.5808299999999</v>
      </c>
      <c r="AC30" s="25">
        <v>2107.08736</v>
      </c>
      <c r="AD30" s="25">
        <v>2115.2378600000002</v>
      </c>
      <c r="AE30" s="25">
        <v>1965.3240600000001</v>
      </c>
    </row>
    <row r="31" spans="1:35" s="28" customFormat="1">
      <c r="A31" s="34" t="s">
        <v>138</v>
      </c>
      <c r="B31" s="34"/>
      <c r="C31" s="35">
        <v>60807.362718665834</v>
      </c>
      <c r="D31" s="35">
        <v>58314.207140939325</v>
      </c>
      <c r="E31" s="35">
        <v>57715.572080059719</v>
      </c>
      <c r="F31" s="35">
        <v>66143.766070700949</v>
      </c>
      <c r="G31" s="35">
        <v>62473.105966589399</v>
      </c>
      <c r="H31" s="35">
        <v>61928.028233065808</v>
      </c>
      <c r="I31" s="35">
        <v>64430.19148575591</v>
      </c>
      <c r="J31" s="35">
        <v>64853.500771322346</v>
      </c>
      <c r="K31" s="35">
        <v>65632.360000082554</v>
      </c>
      <c r="L31" s="35">
        <v>68480.658480734841</v>
      </c>
      <c r="M31" s="35">
        <v>68676.938047029806</v>
      </c>
      <c r="N31" s="35">
        <v>67253.503651098697</v>
      </c>
      <c r="O31" s="35">
        <v>68887.55955027444</v>
      </c>
      <c r="P31" s="35">
        <v>69154.864334004727</v>
      </c>
      <c r="Q31" s="35">
        <v>68827.251399708126</v>
      </c>
      <c r="R31" s="35">
        <v>70668.018508899651</v>
      </c>
      <c r="S31" s="35">
        <v>72055.08292871427</v>
      </c>
      <c r="T31" s="35">
        <v>71899.906676248793</v>
      </c>
      <c r="U31" s="35">
        <v>77392.90729954635</v>
      </c>
      <c r="V31" s="35">
        <v>79586.023168896994</v>
      </c>
      <c r="W31" s="35">
        <v>84577.883955865822</v>
      </c>
      <c r="X31" s="35">
        <v>86525.387833937188</v>
      </c>
      <c r="Y31" s="35">
        <v>87625.705537325441</v>
      </c>
      <c r="Z31" s="35">
        <v>90507.666734859493</v>
      </c>
      <c r="AA31" s="35">
        <v>92797.791968258127</v>
      </c>
      <c r="AB31" s="35">
        <v>92952.497205224441</v>
      </c>
      <c r="AC31" s="35">
        <v>94059.803444977239</v>
      </c>
      <c r="AD31" s="35">
        <v>97203.960774725274</v>
      </c>
      <c r="AE31" s="35">
        <v>96761.395173429482</v>
      </c>
    </row>
    <row r="32" spans="1:35" s="28" customFormat="1"/>
    <row r="33" spans="1:31" s="28" customFormat="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s="28" customFormat="1">
      <c r="A34" s="29" t="s">
        <v>131</v>
      </c>
      <c r="B34" s="29" t="s">
        <v>64</v>
      </c>
      <c r="C34" s="33">
        <v>34370.418499999992</v>
      </c>
      <c r="D34" s="33">
        <v>31960.329679999995</v>
      </c>
      <c r="E34" s="33">
        <v>33454.74523</v>
      </c>
      <c r="F34" s="33">
        <v>26385.679309246862</v>
      </c>
      <c r="G34" s="33">
        <v>25166.869511979901</v>
      </c>
      <c r="H34" s="33">
        <v>24752.298392879766</v>
      </c>
      <c r="I34" s="33">
        <v>22701.136008974707</v>
      </c>
      <c r="J34" s="33">
        <v>23822.279554144872</v>
      </c>
      <c r="K34" s="33">
        <v>23134.076340052947</v>
      </c>
      <c r="L34" s="33">
        <v>22398.872440754221</v>
      </c>
      <c r="M34" s="33">
        <v>21336.614158947599</v>
      </c>
      <c r="N34" s="33">
        <v>22018.831070928194</v>
      </c>
      <c r="O34" s="33">
        <v>21301.331170162684</v>
      </c>
      <c r="P34" s="33">
        <v>18910.651770023902</v>
      </c>
      <c r="Q34" s="33">
        <v>18521.623332954478</v>
      </c>
      <c r="R34" s="33">
        <v>16870.861741754587</v>
      </c>
      <c r="S34" s="33">
        <v>16815.855652402992</v>
      </c>
      <c r="T34" s="33">
        <v>16755.415990310492</v>
      </c>
      <c r="U34" s="33">
        <v>15470.544473251241</v>
      </c>
      <c r="V34" s="33">
        <v>16120.933232921761</v>
      </c>
      <c r="W34" s="33">
        <v>14867.692723897499</v>
      </c>
      <c r="X34" s="33">
        <v>12237.448513413839</v>
      </c>
      <c r="Y34" s="33">
        <v>8625.3091133133912</v>
      </c>
      <c r="Z34" s="33">
        <v>7093.3121364785102</v>
      </c>
      <c r="AA34" s="33">
        <v>6647.6022783249855</v>
      </c>
      <c r="AB34" s="33">
        <v>6904.8815999999997</v>
      </c>
      <c r="AC34" s="33">
        <v>5542.7383743181999</v>
      </c>
      <c r="AD34" s="33">
        <v>4999.8674571695901</v>
      </c>
      <c r="AE34" s="33">
        <v>5114.2870114879506</v>
      </c>
    </row>
    <row r="35" spans="1:31" s="28" customFormat="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s="28" customFormat="1">
      <c r="A36" s="29" t="s">
        <v>131</v>
      </c>
      <c r="B36" s="29" t="s">
        <v>20</v>
      </c>
      <c r="C36" s="33">
        <v>1104.025022385674</v>
      </c>
      <c r="D36" s="33">
        <v>1104.025022651371</v>
      </c>
      <c r="E36" s="33">
        <v>1232.2761743207579</v>
      </c>
      <c r="F36" s="33">
        <v>2250.6108944649677</v>
      </c>
      <c r="G36" s="33">
        <v>2758.18375468265</v>
      </c>
      <c r="H36" s="33">
        <v>2399.5658246564426</v>
      </c>
      <c r="I36" s="33">
        <v>2635.7221555649139</v>
      </c>
      <c r="J36" s="33">
        <v>2644.7487866574861</v>
      </c>
      <c r="K36" s="33">
        <v>2319.2514166930137</v>
      </c>
      <c r="L36" s="33">
        <v>2624.617297939456</v>
      </c>
      <c r="M36" s="33">
        <v>3225.780931564645</v>
      </c>
      <c r="N36" s="33">
        <v>3628.0301486764997</v>
      </c>
      <c r="O36" s="33">
        <v>4241.4287393404302</v>
      </c>
      <c r="P36" s="33">
        <v>3531.8829983603655</v>
      </c>
      <c r="Q36" s="33">
        <v>3233.8559379914986</v>
      </c>
      <c r="R36" s="33">
        <v>2693.38721829829</v>
      </c>
      <c r="S36" s="33">
        <v>2937.2310726180781</v>
      </c>
      <c r="T36" s="33">
        <v>2813.3554727022588</v>
      </c>
      <c r="U36" s="33">
        <v>2306.1123402351996</v>
      </c>
      <c r="V36" s="33">
        <v>2579.1120505824497</v>
      </c>
      <c r="W36" s="33">
        <v>2818.3174211010328</v>
      </c>
      <c r="X36" s="33">
        <v>3009.9066860704579</v>
      </c>
      <c r="Y36" s="33">
        <v>2897.4030454275503</v>
      </c>
      <c r="Z36" s="33">
        <v>2812.1033148364481</v>
      </c>
      <c r="AA36" s="33">
        <v>1359.8151846060732</v>
      </c>
      <c r="AB36" s="33">
        <v>960.52348599842605</v>
      </c>
      <c r="AC36" s="33">
        <v>963.15514638296395</v>
      </c>
      <c r="AD36" s="33">
        <v>960.52348465225407</v>
      </c>
      <c r="AE36" s="33">
        <v>960.52348475621602</v>
      </c>
    </row>
    <row r="37" spans="1:31" s="28" customFormat="1">
      <c r="A37" s="29" t="s">
        <v>131</v>
      </c>
      <c r="B37" s="29" t="s">
        <v>32</v>
      </c>
      <c r="C37" s="33">
        <v>37.115769999999998</v>
      </c>
      <c r="D37" s="33">
        <v>37.115769999999998</v>
      </c>
      <c r="E37" s="33">
        <v>73.719189999999998</v>
      </c>
      <c r="F37" s="33">
        <v>72.804009999999906</v>
      </c>
      <c r="G37" s="33">
        <v>72.804009999999906</v>
      </c>
      <c r="H37" s="33">
        <v>72.804009999999906</v>
      </c>
      <c r="I37" s="33">
        <v>147.34327999999999</v>
      </c>
      <c r="J37" s="33">
        <v>141.32303999999999</v>
      </c>
      <c r="K37" s="33">
        <v>131.77966000000001</v>
      </c>
      <c r="L37" s="33">
        <v>95.768319999999903</v>
      </c>
      <c r="M37" s="33">
        <v>98.625434999999996</v>
      </c>
      <c r="N37" s="33">
        <v>126.13356</v>
      </c>
      <c r="O37" s="33">
        <v>195.47656000000001</v>
      </c>
      <c r="P37" s="33">
        <v>156.20549</v>
      </c>
      <c r="Q37" s="33">
        <v>139.44881999999899</v>
      </c>
      <c r="R37" s="33">
        <v>172.37604999999999</v>
      </c>
      <c r="S37" s="33">
        <v>188.44703999999999</v>
      </c>
      <c r="T37" s="33">
        <v>176.28165000000001</v>
      </c>
      <c r="U37" s="33">
        <v>153.77440999999999</v>
      </c>
      <c r="V37" s="33">
        <v>176.05681000000001</v>
      </c>
      <c r="W37" s="33">
        <v>231.72040999999999</v>
      </c>
      <c r="X37" s="33">
        <v>232.63079999999999</v>
      </c>
      <c r="Y37" s="33">
        <v>220.61941999999999</v>
      </c>
      <c r="Z37" s="33">
        <v>214.58007999999899</v>
      </c>
      <c r="AA37" s="33">
        <v>186.7867</v>
      </c>
      <c r="AB37" s="33">
        <v>0</v>
      </c>
      <c r="AC37" s="33">
        <v>0</v>
      </c>
      <c r="AD37" s="33">
        <v>0</v>
      </c>
      <c r="AE37" s="33">
        <v>0</v>
      </c>
    </row>
    <row r="38" spans="1:31" s="28" customFormat="1">
      <c r="A38" s="29" t="s">
        <v>131</v>
      </c>
      <c r="B38" s="29" t="s">
        <v>66</v>
      </c>
      <c r="C38" s="33">
        <v>1.3150022899999989E-5</v>
      </c>
      <c r="D38" s="33">
        <v>1.371642971999999E-5</v>
      </c>
      <c r="E38" s="33">
        <v>1.4686607730000001E-5</v>
      </c>
      <c r="F38" s="33">
        <v>105.43328430892529</v>
      </c>
      <c r="G38" s="33">
        <v>52.418178183736032</v>
      </c>
      <c r="H38" s="33">
        <v>66.196694798285321</v>
      </c>
      <c r="I38" s="33">
        <v>120.88225679591172</v>
      </c>
      <c r="J38" s="33">
        <v>199.69007308300408</v>
      </c>
      <c r="K38" s="33">
        <v>99.325919509716314</v>
      </c>
      <c r="L38" s="33">
        <v>178.28123664757774</v>
      </c>
      <c r="M38" s="33">
        <v>314.12529090915484</v>
      </c>
      <c r="N38" s="33">
        <v>585.18901078366684</v>
      </c>
      <c r="O38" s="33">
        <v>549.94220297054858</v>
      </c>
      <c r="P38" s="33">
        <v>384.74762155362902</v>
      </c>
      <c r="Q38" s="33">
        <v>380.02098854971206</v>
      </c>
      <c r="R38" s="33">
        <v>626.06681010723707</v>
      </c>
      <c r="S38" s="33">
        <v>968.86082431706313</v>
      </c>
      <c r="T38" s="33">
        <v>620.26705849520647</v>
      </c>
      <c r="U38" s="33">
        <v>1343.870454541604</v>
      </c>
      <c r="V38" s="33">
        <v>1614.1471437516502</v>
      </c>
      <c r="W38" s="33">
        <v>1879.5274005804249</v>
      </c>
      <c r="X38" s="33">
        <v>2049.9484989019393</v>
      </c>
      <c r="Y38" s="33">
        <v>2007.8245797925699</v>
      </c>
      <c r="Z38" s="33">
        <v>2327.7372046613382</v>
      </c>
      <c r="AA38" s="33">
        <v>2527.385985965836</v>
      </c>
      <c r="AB38" s="33">
        <v>5002.3067373869335</v>
      </c>
      <c r="AC38" s="33">
        <v>4426.9480852122842</v>
      </c>
      <c r="AD38" s="33">
        <v>4397.7205996759194</v>
      </c>
      <c r="AE38" s="33">
        <v>4022.8944291001917</v>
      </c>
    </row>
    <row r="39" spans="1:31" s="28" customFormat="1">
      <c r="A39" s="29" t="s">
        <v>131</v>
      </c>
      <c r="B39" s="29" t="s">
        <v>65</v>
      </c>
      <c r="C39" s="33">
        <v>698.90613000000008</v>
      </c>
      <c r="D39" s="33">
        <v>697.60457999999903</v>
      </c>
      <c r="E39" s="33">
        <v>700.33712999999898</v>
      </c>
      <c r="F39" s="33">
        <v>696.94467000000009</v>
      </c>
      <c r="G39" s="33">
        <v>695.566409999999</v>
      </c>
      <c r="H39" s="33">
        <v>694.64850000000001</v>
      </c>
      <c r="I39" s="33">
        <v>696.34536000000003</v>
      </c>
      <c r="J39" s="33">
        <v>692.22182999999904</v>
      </c>
      <c r="K39" s="33">
        <v>692.22298999999998</v>
      </c>
      <c r="L39" s="33">
        <v>670.849909999999</v>
      </c>
      <c r="M39" s="33">
        <v>694.03662000000008</v>
      </c>
      <c r="N39" s="33">
        <v>687.22684000000004</v>
      </c>
      <c r="O39" s="33">
        <v>687.49337999999898</v>
      </c>
      <c r="P39" s="33">
        <v>679.18163000000004</v>
      </c>
      <c r="Q39" s="33">
        <v>662.12107999999898</v>
      </c>
      <c r="R39" s="33">
        <v>662.50238000000002</v>
      </c>
      <c r="S39" s="33">
        <v>232.39995999999999</v>
      </c>
      <c r="T39" s="33">
        <v>237.97227000000001</v>
      </c>
      <c r="U39" s="33">
        <v>222.364879999999</v>
      </c>
      <c r="V39" s="33">
        <v>213.23365999999999</v>
      </c>
      <c r="W39" s="33">
        <v>227.94269</v>
      </c>
      <c r="X39" s="33">
        <v>0</v>
      </c>
      <c r="Y39" s="33">
        <v>0</v>
      </c>
      <c r="Z39" s="33">
        <v>0</v>
      </c>
      <c r="AA39" s="33">
        <v>0</v>
      </c>
      <c r="AB39" s="33">
        <v>0</v>
      </c>
      <c r="AC39" s="33">
        <v>0</v>
      </c>
      <c r="AD39" s="33">
        <v>0</v>
      </c>
      <c r="AE39" s="33">
        <v>0</v>
      </c>
    </row>
    <row r="40" spans="1:31" s="28" customFormat="1">
      <c r="A40" s="29" t="s">
        <v>131</v>
      </c>
      <c r="B40" s="29" t="s">
        <v>69</v>
      </c>
      <c r="C40" s="33">
        <v>16416.322984450533</v>
      </c>
      <c r="D40" s="33">
        <v>17161.166804572498</v>
      </c>
      <c r="E40" s="33">
        <v>16086.768954180343</v>
      </c>
      <c r="F40" s="33">
        <v>18381.961025116394</v>
      </c>
      <c r="G40" s="33">
        <v>21509.476003310665</v>
      </c>
      <c r="H40" s="33">
        <v>21109.421262337597</v>
      </c>
      <c r="I40" s="33">
        <v>22769.943791588168</v>
      </c>
      <c r="J40" s="33">
        <v>25408.762572903357</v>
      </c>
      <c r="K40" s="33">
        <v>24898.192651940702</v>
      </c>
      <c r="L40" s="33">
        <v>25537.527788701311</v>
      </c>
      <c r="M40" s="33">
        <v>25192.514165640863</v>
      </c>
      <c r="N40" s="33">
        <v>25440.54471494738</v>
      </c>
      <c r="O40" s="33">
        <v>26561.056133192193</v>
      </c>
      <c r="P40" s="33">
        <v>30950.053143228466</v>
      </c>
      <c r="Q40" s="33">
        <v>30709.981561306311</v>
      </c>
      <c r="R40" s="33">
        <v>34112.894343890497</v>
      </c>
      <c r="S40" s="33">
        <v>37141.023889651115</v>
      </c>
      <c r="T40" s="33">
        <v>37002.445165123368</v>
      </c>
      <c r="U40" s="33">
        <v>37198.055440725919</v>
      </c>
      <c r="V40" s="33">
        <v>33749.988988686033</v>
      </c>
      <c r="W40" s="33">
        <v>34214.645871993635</v>
      </c>
      <c r="X40" s="33">
        <v>34347.166775040023</v>
      </c>
      <c r="Y40" s="33">
        <v>39903.484100268979</v>
      </c>
      <c r="Z40" s="33">
        <v>40491.314209616241</v>
      </c>
      <c r="AA40" s="33">
        <v>44585.128222047068</v>
      </c>
      <c r="AB40" s="33">
        <v>47286.804423483343</v>
      </c>
      <c r="AC40" s="33">
        <v>47536.92446966844</v>
      </c>
      <c r="AD40" s="33">
        <v>49089.022213166667</v>
      </c>
      <c r="AE40" s="33">
        <v>49038.376335154266</v>
      </c>
    </row>
    <row r="41" spans="1:31" s="28" customFormat="1">
      <c r="A41" s="29" t="s">
        <v>131</v>
      </c>
      <c r="B41" s="29" t="s">
        <v>68</v>
      </c>
      <c r="C41" s="33">
        <v>5555.0970452608026</v>
      </c>
      <c r="D41" s="33">
        <v>7538.3553427526831</v>
      </c>
      <c r="E41" s="33">
        <v>7676.917898326923</v>
      </c>
      <c r="F41" s="33">
        <v>7343.9362372940732</v>
      </c>
      <c r="G41" s="33">
        <v>7448.1644079401867</v>
      </c>
      <c r="H41" s="33">
        <v>7800.5710692000321</v>
      </c>
      <c r="I41" s="33">
        <v>7893.2116571362603</v>
      </c>
      <c r="J41" s="33">
        <v>6593.1273554187119</v>
      </c>
      <c r="K41" s="33">
        <v>7142.008446617634</v>
      </c>
      <c r="L41" s="33">
        <v>7427.2536176118365</v>
      </c>
      <c r="M41" s="33">
        <v>7684.5997784146593</v>
      </c>
      <c r="N41" s="33">
        <v>8778.1207226118458</v>
      </c>
      <c r="O41" s="33">
        <v>9169.5361216511847</v>
      </c>
      <c r="P41" s="33">
        <v>9247.6765911900511</v>
      </c>
      <c r="Q41" s="33">
        <v>9631.8774288908517</v>
      </c>
      <c r="R41" s="33">
        <v>9355.3835840534302</v>
      </c>
      <c r="S41" s="33">
        <v>11210.692333671586</v>
      </c>
      <c r="T41" s="33">
        <v>11997.210964860757</v>
      </c>
      <c r="U41" s="33">
        <v>13120.010770105062</v>
      </c>
      <c r="V41" s="33">
        <v>15219.849512215509</v>
      </c>
      <c r="W41" s="33">
        <v>16608.849723333962</v>
      </c>
      <c r="X41" s="33">
        <v>23179.577527756941</v>
      </c>
      <c r="Y41" s="33">
        <v>22563.259944591486</v>
      </c>
      <c r="Z41" s="33">
        <v>22103.307552416103</v>
      </c>
      <c r="AA41" s="33">
        <v>21312.091068529953</v>
      </c>
      <c r="AB41" s="33">
        <v>22561.55424188291</v>
      </c>
      <c r="AC41" s="33">
        <v>23626.97374901679</v>
      </c>
      <c r="AD41" s="33">
        <v>22795.585117827999</v>
      </c>
      <c r="AE41" s="33">
        <v>22626.980025276469</v>
      </c>
    </row>
    <row r="42" spans="1:31" s="28" customFormat="1">
      <c r="A42" s="29" t="s">
        <v>131</v>
      </c>
      <c r="B42" s="29" t="s">
        <v>36</v>
      </c>
      <c r="C42" s="33">
        <v>1.1195559E-5</v>
      </c>
      <c r="D42" s="33">
        <v>22.069547717583998</v>
      </c>
      <c r="E42" s="33">
        <v>25.554489884612</v>
      </c>
      <c r="F42" s="33">
        <v>29.665724167810001</v>
      </c>
      <c r="G42" s="33">
        <v>29.088693746352</v>
      </c>
      <c r="H42" s="33">
        <v>29.6194615429899</v>
      </c>
      <c r="I42" s="33">
        <v>29.665844900097003</v>
      </c>
      <c r="J42" s="33">
        <v>28.234893461909998</v>
      </c>
      <c r="K42" s="33">
        <v>27.334731575199999</v>
      </c>
      <c r="L42" s="33">
        <v>28.032153618229998</v>
      </c>
      <c r="M42" s="33">
        <v>27.228942096659999</v>
      </c>
      <c r="N42" s="33">
        <v>631.2224379999999</v>
      </c>
      <c r="O42" s="33">
        <v>834.21672000000001</v>
      </c>
      <c r="P42" s="33">
        <v>851.12005800000009</v>
      </c>
      <c r="Q42" s="33">
        <v>847.02988100000005</v>
      </c>
      <c r="R42" s="33">
        <v>859.95291500000008</v>
      </c>
      <c r="S42" s="33">
        <v>1284.2701260000001</v>
      </c>
      <c r="T42" s="33">
        <v>1289.497087</v>
      </c>
      <c r="U42" s="33">
        <v>1288.352187</v>
      </c>
      <c r="V42" s="33">
        <v>1279.3273999999999</v>
      </c>
      <c r="W42" s="33">
        <v>1302.7034000000001</v>
      </c>
      <c r="X42" s="33">
        <v>1504.8568</v>
      </c>
      <c r="Y42" s="33">
        <v>1500.3981000000001</v>
      </c>
      <c r="Z42" s="33">
        <v>1501.3715</v>
      </c>
      <c r="AA42" s="33">
        <v>1452.2035000000001</v>
      </c>
      <c r="AB42" s="33">
        <v>2859.0461</v>
      </c>
      <c r="AC42" s="33">
        <v>2993.6806999999999</v>
      </c>
      <c r="AD42" s="33">
        <v>3793.5261</v>
      </c>
      <c r="AE42" s="33">
        <v>3666.0639999999999</v>
      </c>
    </row>
    <row r="43" spans="1:31" s="28" customFormat="1">
      <c r="A43" s="29" t="s">
        <v>131</v>
      </c>
      <c r="B43" s="29" t="s">
        <v>73</v>
      </c>
      <c r="C43" s="33">
        <v>215.11497</v>
      </c>
      <c r="D43" s="33">
        <v>304.45782000000003</v>
      </c>
      <c r="E43" s="33">
        <v>376.75420022031102</v>
      </c>
      <c r="F43" s="33">
        <v>394.33232591049597</v>
      </c>
      <c r="G43" s="33">
        <v>413.29432668589703</v>
      </c>
      <c r="H43" s="33">
        <v>500.19669311310901</v>
      </c>
      <c r="I43" s="33">
        <v>552.99523887370594</v>
      </c>
      <c r="J43" s="33">
        <v>513.49298536113997</v>
      </c>
      <c r="K43" s="33">
        <v>483.21548212376001</v>
      </c>
      <c r="L43" s="33">
        <v>541.82778551408001</v>
      </c>
      <c r="M43" s="33">
        <v>518.79778624186997</v>
      </c>
      <c r="N43" s="33">
        <v>1186.726639999999</v>
      </c>
      <c r="O43" s="33">
        <v>1615.8423</v>
      </c>
      <c r="P43" s="33">
        <v>1600.8438599999999</v>
      </c>
      <c r="Q43" s="33">
        <v>1680.3697299999999</v>
      </c>
      <c r="R43" s="33">
        <v>1660.5668800000001</v>
      </c>
      <c r="S43" s="33">
        <v>3069.0550699999999</v>
      </c>
      <c r="T43" s="33">
        <v>3196.7</v>
      </c>
      <c r="U43" s="33">
        <v>3449.9411399999999</v>
      </c>
      <c r="V43" s="33">
        <v>3588.7974999999997</v>
      </c>
      <c r="W43" s="33">
        <v>3823.0680799999991</v>
      </c>
      <c r="X43" s="33">
        <v>7165.3492000000006</v>
      </c>
      <c r="Y43" s="33">
        <v>6672.4856399999999</v>
      </c>
      <c r="Z43" s="33">
        <v>6870.2579599999999</v>
      </c>
      <c r="AA43" s="33">
        <v>6280.9236000000001</v>
      </c>
      <c r="AB43" s="33">
        <v>5364.8377699999992</v>
      </c>
      <c r="AC43" s="33">
        <v>5546.2661899999994</v>
      </c>
      <c r="AD43" s="33">
        <v>5247.4851499999995</v>
      </c>
      <c r="AE43" s="33">
        <v>4951.22156</v>
      </c>
    </row>
    <row r="44" spans="1:31" s="28" customFormat="1">
      <c r="A44" s="29" t="s">
        <v>131</v>
      </c>
      <c r="B44" s="29" t="s">
        <v>56</v>
      </c>
      <c r="C44" s="25">
        <v>10.462656699999991</v>
      </c>
      <c r="D44" s="25">
        <v>36.8298109999999</v>
      </c>
      <c r="E44" s="25">
        <v>81.514617999999999</v>
      </c>
      <c r="F44" s="25">
        <v>165.04731100000001</v>
      </c>
      <c r="G44" s="25">
        <v>247.771039999999</v>
      </c>
      <c r="H44" s="25">
        <v>344.51501999999999</v>
      </c>
      <c r="I44" s="25">
        <v>438.76746999999989</v>
      </c>
      <c r="J44" s="25">
        <v>525.65732000000003</v>
      </c>
      <c r="K44" s="25">
        <v>632.22466999999995</v>
      </c>
      <c r="L44" s="25">
        <v>744.58686999999998</v>
      </c>
      <c r="M44" s="25">
        <v>840.41365500000006</v>
      </c>
      <c r="N44" s="25">
        <v>914.03757000000007</v>
      </c>
      <c r="O44" s="25">
        <v>1005.65611</v>
      </c>
      <c r="P44" s="25">
        <v>1123.55</v>
      </c>
      <c r="Q44" s="25">
        <v>1258.77007</v>
      </c>
      <c r="R44" s="25">
        <v>1307.7671399999901</v>
      </c>
      <c r="S44" s="25">
        <v>1216.874139999999</v>
      </c>
      <c r="T44" s="25">
        <v>1316.42787</v>
      </c>
      <c r="U44" s="25">
        <v>1359.2089899999999</v>
      </c>
      <c r="V44" s="25">
        <v>1469.1326799999999</v>
      </c>
      <c r="W44" s="25">
        <v>1571.5205099999998</v>
      </c>
      <c r="X44" s="25">
        <v>1477.1383699999999</v>
      </c>
      <c r="Y44" s="25">
        <v>1390.2338100000002</v>
      </c>
      <c r="Z44" s="25">
        <v>1412.2933499999999</v>
      </c>
      <c r="AA44" s="25">
        <v>1278.27748</v>
      </c>
      <c r="AB44" s="25">
        <v>1072.679709999999</v>
      </c>
      <c r="AC44" s="25">
        <v>1167.58458</v>
      </c>
      <c r="AD44" s="25">
        <v>839.73108999999999</v>
      </c>
      <c r="AE44" s="25">
        <v>872.47918999999899</v>
      </c>
    </row>
    <row r="45" spans="1:31" s="28" customFormat="1">
      <c r="A45" s="34" t="s">
        <v>138</v>
      </c>
      <c r="B45" s="34"/>
      <c r="C45" s="35">
        <v>58181.885465247018</v>
      </c>
      <c r="D45" s="35">
        <v>58498.597213692985</v>
      </c>
      <c r="E45" s="35">
        <v>59224.764591514635</v>
      </c>
      <c r="F45" s="35">
        <v>55237.369430431223</v>
      </c>
      <c r="G45" s="35">
        <v>57703.482276097144</v>
      </c>
      <c r="H45" s="35">
        <v>56895.505753872116</v>
      </c>
      <c r="I45" s="35">
        <v>56964.584510059954</v>
      </c>
      <c r="J45" s="35">
        <v>59502.153212207435</v>
      </c>
      <c r="K45" s="35">
        <v>58416.857424814007</v>
      </c>
      <c r="L45" s="35">
        <v>58933.170611654401</v>
      </c>
      <c r="M45" s="35">
        <v>58546.296380476924</v>
      </c>
      <c r="N45" s="35">
        <v>61264.076067947579</v>
      </c>
      <c r="O45" s="35">
        <v>62706.264307317033</v>
      </c>
      <c r="P45" s="35">
        <v>63860.399244356413</v>
      </c>
      <c r="Q45" s="35">
        <v>63278.929149692849</v>
      </c>
      <c r="R45" s="35">
        <v>64493.47212810404</v>
      </c>
      <c r="S45" s="35">
        <v>69494.510772660826</v>
      </c>
      <c r="T45" s="35">
        <v>69602.948571492088</v>
      </c>
      <c r="U45" s="35">
        <v>69814.732768859016</v>
      </c>
      <c r="V45" s="35">
        <v>69673.321398157408</v>
      </c>
      <c r="W45" s="35">
        <v>70848.696240906545</v>
      </c>
      <c r="X45" s="35">
        <v>75056.67880118321</v>
      </c>
      <c r="Y45" s="35">
        <v>76217.900203393976</v>
      </c>
      <c r="Z45" s="35">
        <v>75042.354498008644</v>
      </c>
      <c r="AA45" s="35">
        <v>76618.809439473916</v>
      </c>
      <c r="AB45" s="35">
        <v>82716.070488751619</v>
      </c>
      <c r="AC45" s="35">
        <v>82096.739824598684</v>
      </c>
      <c r="AD45" s="35">
        <v>82242.718872492434</v>
      </c>
      <c r="AE45" s="35">
        <v>81763.061285775097</v>
      </c>
    </row>
    <row r="46" spans="1:31" s="28" customFormat="1"/>
    <row r="47" spans="1:31" s="28" customFormat="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s="28" customFormat="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s="28" customFormat="1">
      <c r="A49" s="29" t="s">
        <v>132</v>
      </c>
      <c r="B49" s="29" t="s">
        <v>71</v>
      </c>
      <c r="C49" s="33">
        <v>27306.219499999988</v>
      </c>
      <c r="D49" s="33">
        <v>23311.9771</v>
      </c>
      <c r="E49" s="33">
        <v>24987.729000000003</v>
      </c>
      <c r="F49" s="33">
        <v>13732.027585112644</v>
      </c>
      <c r="G49" s="33">
        <v>13746.409222298898</v>
      </c>
      <c r="H49" s="33">
        <v>11693.442730167069</v>
      </c>
      <c r="I49" s="33">
        <v>7.5407565599999987E-4</v>
      </c>
      <c r="J49" s="33">
        <v>5.7295707099999985E-4</v>
      </c>
      <c r="K49" s="33">
        <v>4.9430593599999876E-4</v>
      </c>
      <c r="L49" s="33">
        <v>4.7837641799999999E-4</v>
      </c>
      <c r="M49" s="33">
        <v>4.2532736099999897E-4</v>
      </c>
      <c r="N49" s="33">
        <v>4.0632748399999801E-4</v>
      </c>
      <c r="O49" s="33">
        <v>4.1979400299999996E-4</v>
      </c>
      <c r="P49" s="33">
        <v>3.8468318699999896E-4</v>
      </c>
      <c r="Q49" s="33">
        <v>3.8273429399999999E-4</v>
      </c>
      <c r="R49" s="33">
        <v>3.7308717999999893E-4</v>
      </c>
      <c r="S49" s="33">
        <v>3.2646827799999987E-4</v>
      </c>
      <c r="T49" s="33">
        <v>3.481607909999999E-4</v>
      </c>
      <c r="U49" s="33">
        <v>3.0182939999999991E-4</v>
      </c>
      <c r="V49" s="33">
        <v>2.9710161899999978E-4</v>
      </c>
      <c r="W49" s="33">
        <v>3.4251125599999989E-4</v>
      </c>
      <c r="X49" s="33">
        <v>3.7501122200000005E-4</v>
      </c>
      <c r="Y49" s="33">
        <v>3.7180585599999897E-4</v>
      </c>
      <c r="Z49" s="33">
        <v>3.4277171099999983E-4</v>
      </c>
      <c r="AA49" s="33">
        <v>3.3348503899999991E-4</v>
      </c>
      <c r="AB49" s="33">
        <v>3.7356089399999897E-4</v>
      </c>
      <c r="AC49" s="33">
        <v>1.46820694E-4</v>
      </c>
      <c r="AD49" s="33">
        <v>0</v>
      </c>
      <c r="AE49" s="33">
        <v>0</v>
      </c>
    </row>
    <row r="50" spans="1:31" s="28" customFormat="1">
      <c r="A50" s="29" t="s">
        <v>132</v>
      </c>
      <c r="B50" s="29" t="s">
        <v>20</v>
      </c>
      <c r="C50" s="33">
        <v>8.6457870000000006E-6</v>
      </c>
      <c r="D50" s="33">
        <v>8.511823E-6</v>
      </c>
      <c r="E50" s="33">
        <v>8.9148770000000004E-6</v>
      </c>
      <c r="F50" s="33">
        <v>1.4852621999999999E-5</v>
      </c>
      <c r="G50" s="33">
        <v>1.52034619999999E-5</v>
      </c>
      <c r="H50" s="33">
        <v>1.5129740999999901E-5</v>
      </c>
      <c r="I50" s="33">
        <v>1.5020295E-5</v>
      </c>
      <c r="J50" s="33">
        <v>1.6184246999999999E-5</v>
      </c>
      <c r="K50" s="33">
        <v>1.5970185000000001E-5</v>
      </c>
      <c r="L50" s="33">
        <v>1.7142496E-5</v>
      </c>
      <c r="M50" s="33">
        <v>1.9750138E-5</v>
      </c>
      <c r="N50" s="33">
        <v>2.5533822E-5</v>
      </c>
      <c r="O50" s="33">
        <v>2.5725129000000001E-5</v>
      </c>
      <c r="P50" s="33">
        <v>2.5233744999999998E-5</v>
      </c>
      <c r="Q50" s="33">
        <v>2.4270756000000001E-5</v>
      </c>
      <c r="R50" s="33">
        <v>2.4597480000000002E-5</v>
      </c>
      <c r="S50" s="33">
        <v>3.0198102E-5</v>
      </c>
      <c r="T50" s="33">
        <v>3.0577119999999997E-5</v>
      </c>
      <c r="U50" s="33">
        <v>3.5709956000000002E-5</v>
      </c>
      <c r="V50" s="33">
        <v>3.5455640000000003E-5</v>
      </c>
      <c r="W50" s="33">
        <v>5.8910026999999997E-5</v>
      </c>
      <c r="X50" s="33">
        <v>6.1750026000000001E-5</v>
      </c>
      <c r="Y50" s="33">
        <v>7.5561445999999997E-5</v>
      </c>
      <c r="Z50" s="33">
        <v>7.1071369999999996E-5</v>
      </c>
      <c r="AA50" s="33">
        <v>7.3005100000000003E-5</v>
      </c>
      <c r="AB50" s="33">
        <v>7.6992329999999993E-5</v>
      </c>
      <c r="AC50" s="33">
        <v>7.5807845999999995E-5</v>
      </c>
      <c r="AD50" s="33">
        <v>9.1230799999999994E-5</v>
      </c>
      <c r="AE50" s="33">
        <v>9.0454749999999997E-5</v>
      </c>
    </row>
    <row r="51" spans="1:31" s="28" customFormat="1">
      <c r="A51" s="29" t="s">
        <v>132</v>
      </c>
      <c r="B51" s="29" t="s">
        <v>32</v>
      </c>
      <c r="C51" s="33">
        <v>11.011063999999999</v>
      </c>
      <c r="D51" s="33">
        <v>5.2793369999999999</v>
      </c>
      <c r="E51" s="33">
        <v>9.7809659999999994</v>
      </c>
      <c r="F51" s="33">
        <v>53.678356000000001</v>
      </c>
      <c r="G51" s="33">
        <v>53.952514999999998</v>
      </c>
      <c r="H51" s="33">
        <v>52.695225000000001</v>
      </c>
      <c r="I51" s="33">
        <v>55.904552000000002</v>
      </c>
      <c r="J51" s="33">
        <v>88.816863999999995</v>
      </c>
      <c r="K51" s="33">
        <v>8.81245399999999</v>
      </c>
      <c r="L51" s="33">
        <v>28.827741999999901</v>
      </c>
      <c r="M51" s="33">
        <v>64.434709999999995</v>
      </c>
      <c r="N51" s="33">
        <v>244.32821999999999</v>
      </c>
      <c r="O51" s="33">
        <v>179.54238999999899</v>
      </c>
      <c r="P51" s="33">
        <v>369.47906</v>
      </c>
      <c r="Q51" s="33">
        <v>203.92779999999999</v>
      </c>
      <c r="R51" s="33">
        <v>223.2422</v>
      </c>
      <c r="S51" s="33">
        <v>476.3329</v>
      </c>
      <c r="T51" s="33">
        <v>486.55685</v>
      </c>
      <c r="U51" s="33">
        <v>0</v>
      </c>
      <c r="V51" s="33">
        <v>0</v>
      </c>
      <c r="W51" s="33">
        <v>0</v>
      </c>
      <c r="X51" s="33">
        <v>0</v>
      </c>
      <c r="Y51" s="33">
        <v>0</v>
      </c>
      <c r="Z51" s="33">
        <v>0</v>
      </c>
      <c r="AA51" s="33">
        <v>0</v>
      </c>
      <c r="AB51" s="33">
        <v>0</v>
      </c>
      <c r="AC51" s="33">
        <v>0</v>
      </c>
      <c r="AD51" s="33">
        <v>0</v>
      </c>
      <c r="AE51" s="33">
        <v>0</v>
      </c>
    </row>
    <row r="52" spans="1:31" s="28" customFormat="1">
      <c r="A52" s="29" t="s">
        <v>132</v>
      </c>
      <c r="B52" s="29" t="s">
        <v>66</v>
      </c>
      <c r="C52" s="33">
        <v>11.355347874654999</v>
      </c>
      <c r="D52" s="33">
        <v>0.31009151051280004</v>
      </c>
      <c r="E52" s="33">
        <v>9.6544864887314983</v>
      </c>
      <c r="F52" s="33">
        <v>33.481416289819499</v>
      </c>
      <c r="G52" s="33">
        <v>24.080975751865886</v>
      </c>
      <c r="H52" s="33">
        <v>54.737161429103303</v>
      </c>
      <c r="I52" s="33">
        <v>29.468190720511679</v>
      </c>
      <c r="J52" s="33">
        <v>52.882880211959808</v>
      </c>
      <c r="K52" s="33">
        <v>9.5687472886344018</v>
      </c>
      <c r="L52" s="33">
        <v>20.236836539344399</v>
      </c>
      <c r="M52" s="33">
        <v>30.863148603561498</v>
      </c>
      <c r="N52" s="33">
        <v>206.17797120638554</v>
      </c>
      <c r="O52" s="33">
        <v>98.822833987904801</v>
      </c>
      <c r="P52" s="33">
        <v>241.07611096446149</v>
      </c>
      <c r="Q52" s="33">
        <v>233.24036562024929</v>
      </c>
      <c r="R52" s="33">
        <v>226.01496984266504</v>
      </c>
      <c r="S52" s="33">
        <v>431.03423171944985</v>
      </c>
      <c r="T52" s="33">
        <v>308.30846028150262</v>
      </c>
      <c r="U52" s="33">
        <v>794.52556129786296</v>
      </c>
      <c r="V52" s="33">
        <v>1302.5017881895378</v>
      </c>
      <c r="W52" s="33">
        <v>1848.5353099068097</v>
      </c>
      <c r="X52" s="33">
        <v>1944.038219497452</v>
      </c>
      <c r="Y52" s="33">
        <v>3287.8255063530501</v>
      </c>
      <c r="Z52" s="33">
        <v>2464.6272427448503</v>
      </c>
      <c r="AA52" s="33">
        <v>2661.6654846215897</v>
      </c>
      <c r="AB52" s="33">
        <v>4094.3208101167088</v>
      </c>
      <c r="AC52" s="33">
        <v>4009.6235812283758</v>
      </c>
      <c r="AD52" s="33">
        <v>5977.1422217534</v>
      </c>
      <c r="AE52" s="33">
        <v>7521.2165954346801</v>
      </c>
    </row>
    <row r="53" spans="1:31" s="28" customFormat="1">
      <c r="A53" s="29" t="s">
        <v>132</v>
      </c>
      <c r="B53" s="29" t="s">
        <v>65</v>
      </c>
      <c r="C53" s="33">
        <v>2781.473156999999</v>
      </c>
      <c r="D53" s="33">
        <v>2809.3914019999988</v>
      </c>
      <c r="E53" s="33">
        <v>2555.06465999999</v>
      </c>
      <c r="F53" s="33">
        <v>3146.8093780000004</v>
      </c>
      <c r="G53" s="33">
        <v>3233.2393459999998</v>
      </c>
      <c r="H53" s="33">
        <v>3056.1283739999999</v>
      </c>
      <c r="I53" s="33">
        <v>3100.3066849999991</v>
      </c>
      <c r="J53" s="33">
        <v>3900.354644</v>
      </c>
      <c r="K53" s="33">
        <v>3242.202734</v>
      </c>
      <c r="L53" s="33">
        <v>2776.7766029999989</v>
      </c>
      <c r="M53" s="33">
        <v>2798.3064300000001</v>
      </c>
      <c r="N53" s="33">
        <v>2526.0184239999999</v>
      </c>
      <c r="O53" s="33">
        <v>3111.88346</v>
      </c>
      <c r="P53" s="33">
        <v>3213.5824259999999</v>
      </c>
      <c r="Q53" s="33">
        <v>3047.1551380000001</v>
      </c>
      <c r="R53" s="33">
        <v>3064.8549139999991</v>
      </c>
      <c r="S53" s="33">
        <v>3871.5634120000004</v>
      </c>
      <c r="T53" s="33">
        <v>3217.1937629999993</v>
      </c>
      <c r="U53" s="33">
        <v>2768.7121649999999</v>
      </c>
      <c r="V53" s="33">
        <v>2767.3972919999987</v>
      </c>
      <c r="W53" s="33">
        <v>2512.6090109999991</v>
      </c>
      <c r="X53" s="33">
        <v>3091.8662539999987</v>
      </c>
      <c r="Y53" s="33">
        <v>3199.3841259999999</v>
      </c>
      <c r="Z53" s="33">
        <v>3026.0880150000003</v>
      </c>
      <c r="AA53" s="33">
        <v>3048.280800999999</v>
      </c>
      <c r="AB53" s="33">
        <v>3842.0569499999988</v>
      </c>
      <c r="AC53" s="33">
        <v>3193.9218960000003</v>
      </c>
      <c r="AD53" s="33">
        <v>2736.3096659999987</v>
      </c>
      <c r="AE53" s="33">
        <v>2745.2832800000001</v>
      </c>
    </row>
    <row r="54" spans="1:31" s="28" customFormat="1">
      <c r="A54" s="29" t="s">
        <v>132</v>
      </c>
      <c r="B54" s="29" t="s">
        <v>69</v>
      </c>
      <c r="C54" s="33">
        <v>10735.616806129659</v>
      </c>
      <c r="D54" s="33">
        <v>13634.03925623635</v>
      </c>
      <c r="E54" s="33">
        <v>11507.669448529148</v>
      </c>
      <c r="F54" s="33">
        <v>14228.529101471429</v>
      </c>
      <c r="G54" s="33">
        <v>14909.009288923713</v>
      </c>
      <c r="H54" s="33">
        <v>16215.103494469966</v>
      </c>
      <c r="I54" s="33">
        <v>21708.949572818077</v>
      </c>
      <c r="J54" s="33">
        <v>21946.711019316575</v>
      </c>
      <c r="K54" s="33">
        <v>22412.95364480836</v>
      </c>
      <c r="L54" s="33">
        <v>21375.748860788117</v>
      </c>
      <c r="M54" s="33">
        <v>22264.314881094098</v>
      </c>
      <c r="N54" s="33">
        <v>19747.832142617131</v>
      </c>
      <c r="O54" s="33">
        <v>21238.618109507235</v>
      </c>
      <c r="P54" s="33">
        <v>24823.744797007654</v>
      </c>
      <c r="Q54" s="33">
        <v>26536.880422027916</v>
      </c>
      <c r="R54" s="33">
        <v>27111.072626215202</v>
      </c>
      <c r="S54" s="33">
        <v>32146.435658344275</v>
      </c>
      <c r="T54" s="33">
        <v>33702.189585819651</v>
      </c>
      <c r="U54" s="33">
        <v>31397.734445484813</v>
      </c>
      <c r="V54" s="33">
        <v>31006.050606903464</v>
      </c>
      <c r="W54" s="33">
        <v>28217.062628226548</v>
      </c>
      <c r="X54" s="33">
        <v>29238.00006864882</v>
      </c>
      <c r="Y54" s="33">
        <v>30246.383065291262</v>
      </c>
      <c r="Z54" s="33">
        <v>30987.958084172882</v>
      </c>
      <c r="AA54" s="33">
        <v>31025.097314555056</v>
      </c>
      <c r="AB54" s="33">
        <v>30342.024187085291</v>
      </c>
      <c r="AC54" s="33">
        <v>31152.693951067289</v>
      </c>
      <c r="AD54" s="33">
        <v>29467.774373646498</v>
      </c>
      <c r="AE54" s="33">
        <v>28556.728591617117</v>
      </c>
    </row>
    <row r="55" spans="1:31" s="28" customFormat="1">
      <c r="A55" s="29" t="s">
        <v>132</v>
      </c>
      <c r="B55" s="29" t="s">
        <v>68</v>
      </c>
      <c r="C55" s="33">
        <v>2656.001004061472</v>
      </c>
      <c r="D55" s="33">
        <v>2636.7371561381033</v>
      </c>
      <c r="E55" s="33">
        <v>2729.4698269816422</v>
      </c>
      <c r="F55" s="33">
        <v>2624.9483440285849</v>
      </c>
      <c r="G55" s="33">
        <v>2493.1715881871824</v>
      </c>
      <c r="H55" s="33">
        <v>2628.1769035622347</v>
      </c>
      <c r="I55" s="33">
        <v>3062.8945009452609</v>
      </c>
      <c r="J55" s="33">
        <v>2859.8504286747107</v>
      </c>
      <c r="K55" s="33">
        <v>2945.8257223050477</v>
      </c>
      <c r="L55" s="33">
        <v>3037.1879533428782</v>
      </c>
      <c r="M55" s="33">
        <v>4161.5301403054664</v>
      </c>
      <c r="N55" s="33">
        <v>7881.0538095824504</v>
      </c>
      <c r="O55" s="33">
        <v>7498.3804347674122</v>
      </c>
      <c r="P55" s="33">
        <v>7439.0380877610551</v>
      </c>
      <c r="Q55" s="33">
        <v>7732.0599899390263</v>
      </c>
      <c r="R55" s="33">
        <v>7914.4735121699359</v>
      </c>
      <c r="S55" s="33">
        <v>7198.9040022247545</v>
      </c>
      <c r="T55" s="33">
        <v>7254.0898406159831</v>
      </c>
      <c r="U55" s="33">
        <v>7869.3285086062569</v>
      </c>
      <c r="V55" s="33">
        <v>7992.0874453905253</v>
      </c>
      <c r="W55" s="33">
        <v>9943.2430699999968</v>
      </c>
      <c r="X55" s="33">
        <v>9467.3721499999956</v>
      </c>
      <c r="Y55" s="33">
        <v>9237.5768999999964</v>
      </c>
      <c r="Z55" s="33">
        <v>9539.0670799999989</v>
      </c>
      <c r="AA55" s="33">
        <v>9698.0302299999948</v>
      </c>
      <c r="AB55" s="33">
        <v>11608.254399999998</v>
      </c>
      <c r="AC55" s="33">
        <v>11916.172849999999</v>
      </c>
      <c r="AD55" s="33">
        <v>11514.14746</v>
      </c>
      <c r="AE55" s="33">
        <v>13329.669429999998</v>
      </c>
    </row>
    <row r="56" spans="1:31" s="28" customFormat="1">
      <c r="A56" s="29" t="s">
        <v>132</v>
      </c>
      <c r="B56" s="29" t="s">
        <v>36</v>
      </c>
      <c r="C56" s="33">
        <v>49.432838672295006</v>
      </c>
      <c r="D56" s="33">
        <v>106.23780135568398</v>
      </c>
      <c r="E56" s="33">
        <v>121.00240567218401</v>
      </c>
      <c r="F56" s="33">
        <v>163.77884979027786</v>
      </c>
      <c r="G56" s="33">
        <v>153.15583991939599</v>
      </c>
      <c r="H56" s="33">
        <v>160.89751508064001</v>
      </c>
      <c r="I56" s="33">
        <v>159.60121242929199</v>
      </c>
      <c r="J56" s="33">
        <v>149.35322862422998</v>
      </c>
      <c r="K56" s="33">
        <v>134.18420181277401</v>
      </c>
      <c r="L56" s="33">
        <v>142.41764002642003</v>
      </c>
      <c r="M56" s="33">
        <v>138.808728444819</v>
      </c>
      <c r="N56" s="33">
        <v>145.9486345837</v>
      </c>
      <c r="O56" s="33">
        <v>112.3188353075</v>
      </c>
      <c r="P56" s="33">
        <v>102.480867704</v>
      </c>
      <c r="Q56" s="33">
        <v>115.3161088806</v>
      </c>
      <c r="R56" s="33">
        <v>116.89387971324</v>
      </c>
      <c r="S56" s="33">
        <v>109.1547225644</v>
      </c>
      <c r="T56" s="33">
        <v>103.69219226419999</v>
      </c>
      <c r="U56" s="33">
        <v>116.75280638819999</v>
      </c>
      <c r="V56" s="33">
        <v>109.10537507279999</v>
      </c>
      <c r="W56" s="33">
        <v>39.193200724799993</v>
      </c>
      <c r="X56" s="33">
        <v>9.9040239999999996E-4</v>
      </c>
      <c r="Y56" s="33">
        <v>1.0566136999999899E-3</v>
      </c>
      <c r="Z56" s="33">
        <v>1.1234906E-3</v>
      </c>
      <c r="AA56" s="33">
        <v>1.0677352999999899E-3</v>
      </c>
      <c r="AB56" s="33">
        <v>1.0667102000000001E-3</v>
      </c>
      <c r="AC56" s="33">
        <v>1.1149267999999901E-3</v>
      </c>
      <c r="AD56" s="33">
        <v>1.1903574000000001E-3</v>
      </c>
      <c r="AE56" s="33">
        <v>1.2448359E-3</v>
      </c>
    </row>
    <row r="57" spans="1:31" s="28" customFormat="1">
      <c r="A57" s="29" t="s">
        <v>132</v>
      </c>
      <c r="B57" s="29" t="s">
        <v>73</v>
      </c>
      <c r="C57" s="33">
        <v>0</v>
      </c>
      <c r="D57" s="33">
        <v>0</v>
      </c>
      <c r="E57" s="33">
        <v>2.279174E-5</v>
      </c>
      <c r="F57" s="33">
        <v>4.3282299999999997E-5</v>
      </c>
      <c r="G57" s="33">
        <v>4.2395553000000003E-5</v>
      </c>
      <c r="H57" s="33">
        <v>5.1092440000000002E-5</v>
      </c>
      <c r="I57" s="33">
        <v>4.914155E-5</v>
      </c>
      <c r="J57" s="33">
        <v>4.8918522000000003E-5</v>
      </c>
      <c r="K57" s="33">
        <v>5.7031462E-5</v>
      </c>
      <c r="L57" s="33">
        <v>6.9320084999999898E-5</v>
      </c>
      <c r="M57" s="33">
        <v>8.7317116000000002E-5</v>
      </c>
      <c r="N57" s="33">
        <v>483.33596999999997</v>
      </c>
      <c r="O57" s="33">
        <v>461.28708</v>
      </c>
      <c r="P57" s="33">
        <v>431.12729999999999</v>
      </c>
      <c r="Q57" s="33">
        <v>692.65246999999999</v>
      </c>
      <c r="R57" s="33">
        <v>708.84937000000002</v>
      </c>
      <c r="S57" s="33">
        <v>1612.4662000000001</v>
      </c>
      <c r="T57" s="33">
        <v>1632.2156</v>
      </c>
      <c r="U57" s="33">
        <v>1792.1659</v>
      </c>
      <c r="V57" s="33">
        <v>1725.5376000000001</v>
      </c>
      <c r="W57" s="33">
        <v>3491.5347000000002</v>
      </c>
      <c r="X57" s="33">
        <v>3348.6934000000001</v>
      </c>
      <c r="Y57" s="33">
        <v>3087.4809999999902</v>
      </c>
      <c r="Z57" s="33">
        <v>3592.5529999999999</v>
      </c>
      <c r="AA57" s="33">
        <v>3525.6975000000002</v>
      </c>
      <c r="AB57" s="33">
        <v>3411.2327</v>
      </c>
      <c r="AC57" s="33">
        <v>3423.9749000000002</v>
      </c>
      <c r="AD57" s="33">
        <v>3569.7859999999901</v>
      </c>
      <c r="AE57" s="33">
        <v>3485.22099999999</v>
      </c>
    </row>
    <row r="58" spans="1:31" s="28" customFormat="1">
      <c r="A58" s="29" t="s">
        <v>132</v>
      </c>
      <c r="B58" s="29" t="s">
        <v>56</v>
      </c>
      <c r="C58" s="25">
        <v>7.7417435999999995</v>
      </c>
      <c r="D58" s="25">
        <v>19.384847000000001</v>
      </c>
      <c r="E58" s="25">
        <v>71.222611999999899</v>
      </c>
      <c r="F58" s="25">
        <v>188.17227200000002</v>
      </c>
      <c r="G58" s="25">
        <v>295.10235599999999</v>
      </c>
      <c r="H58" s="25">
        <v>423.45550000000003</v>
      </c>
      <c r="I58" s="25">
        <v>549.19683999999995</v>
      </c>
      <c r="J58" s="25">
        <v>662.664446</v>
      </c>
      <c r="K58" s="25">
        <v>767.65778</v>
      </c>
      <c r="L58" s="25">
        <v>875.27890000000002</v>
      </c>
      <c r="M58" s="25">
        <v>973.24565000000007</v>
      </c>
      <c r="N58" s="25">
        <v>1128.8704499999999</v>
      </c>
      <c r="O58" s="25">
        <v>1251.48876</v>
      </c>
      <c r="P58" s="25">
        <v>1325.5120400000001</v>
      </c>
      <c r="Q58" s="25">
        <v>1608.1283600000002</v>
      </c>
      <c r="R58" s="25">
        <v>1685.2713999999901</v>
      </c>
      <c r="S58" s="25">
        <v>1632.18833</v>
      </c>
      <c r="T58" s="25">
        <v>1667.45596</v>
      </c>
      <c r="U58" s="25">
        <v>1798.86348</v>
      </c>
      <c r="V58" s="25">
        <v>1795.05304</v>
      </c>
      <c r="W58" s="25">
        <v>1865.1153799999988</v>
      </c>
      <c r="X58" s="25">
        <v>1906.9671600000001</v>
      </c>
      <c r="Y58" s="25">
        <v>1677.5160599999999</v>
      </c>
      <c r="Z58" s="25">
        <v>1982.2656999999999</v>
      </c>
      <c r="AA58" s="25">
        <v>2018.57773</v>
      </c>
      <c r="AB58" s="25">
        <v>1891.4616000000001</v>
      </c>
      <c r="AC58" s="25">
        <v>1869.36618</v>
      </c>
      <c r="AD58" s="25">
        <v>1946.0346799999988</v>
      </c>
      <c r="AE58" s="25">
        <v>1871.7354699999999</v>
      </c>
    </row>
    <row r="59" spans="1:31" s="28" customFormat="1">
      <c r="A59" s="34" t="s">
        <v>138</v>
      </c>
      <c r="B59" s="34"/>
      <c r="C59" s="35">
        <v>43501.676887711561</v>
      </c>
      <c r="D59" s="35">
        <v>42397.734351396786</v>
      </c>
      <c r="E59" s="35">
        <v>41799.368396914389</v>
      </c>
      <c r="F59" s="35">
        <v>33819.474195755101</v>
      </c>
      <c r="G59" s="35">
        <v>34459.862951365125</v>
      </c>
      <c r="H59" s="35">
        <v>33700.283903758114</v>
      </c>
      <c r="I59" s="35">
        <v>27957.524270579801</v>
      </c>
      <c r="J59" s="35">
        <v>28848.616425344564</v>
      </c>
      <c r="K59" s="35">
        <v>28619.363812678166</v>
      </c>
      <c r="L59" s="35">
        <v>27238.778491189252</v>
      </c>
      <c r="M59" s="35">
        <v>29319.449755080623</v>
      </c>
      <c r="N59" s="35">
        <v>30605.410999267275</v>
      </c>
      <c r="O59" s="35">
        <v>32127.247673781683</v>
      </c>
      <c r="P59" s="35">
        <v>36086.920891650101</v>
      </c>
      <c r="Q59" s="35">
        <v>37753.264122592242</v>
      </c>
      <c r="R59" s="35">
        <v>38539.658619912465</v>
      </c>
      <c r="S59" s="35">
        <v>44124.270560954865</v>
      </c>
      <c r="T59" s="35">
        <v>44968.338878455048</v>
      </c>
      <c r="U59" s="35">
        <v>42830.301017928286</v>
      </c>
      <c r="V59" s="35">
        <v>43068.03746504079</v>
      </c>
      <c r="W59" s="35">
        <v>42521.45042055464</v>
      </c>
      <c r="X59" s="35">
        <v>43741.277128907517</v>
      </c>
      <c r="Y59" s="35">
        <v>45971.170045011604</v>
      </c>
      <c r="Z59" s="35">
        <v>46017.740835760815</v>
      </c>
      <c r="AA59" s="35">
        <v>46433.074236666776</v>
      </c>
      <c r="AB59" s="35">
        <v>49886.656797755219</v>
      </c>
      <c r="AC59" s="35">
        <v>50272.412500924198</v>
      </c>
      <c r="AD59" s="35">
        <v>49695.373812630693</v>
      </c>
      <c r="AE59" s="35">
        <v>52152.897987506542</v>
      </c>
    </row>
    <row r="60" spans="1:31" s="28" customFormat="1"/>
    <row r="61" spans="1:31" s="28" customFormat="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s="28" customFormat="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s="28" customFormat="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s="28" customFormat="1">
      <c r="A64" s="29" t="s">
        <v>133</v>
      </c>
      <c r="B64" s="29" t="s">
        <v>20</v>
      </c>
      <c r="C64" s="33">
        <v>1114.8326185304961</v>
      </c>
      <c r="D64" s="33">
        <v>1114.832618439156</v>
      </c>
      <c r="E64" s="33">
        <v>508.34961081597902</v>
      </c>
      <c r="F64" s="33">
        <v>745.40711256933105</v>
      </c>
      <c r="G64" s="33">
        <v>966.95471285677502</v>
      </c>
      <c r="H64" s="33">
        <v>711.83701267124002</v>
      </c>
      <c r="I64" s="33">
        <v>450.73341270644704</v>
      </c>
      <c r="J64" s="33">
        <v>449.50187269182601</v>
      </c>
      <c r="K64" s="33">
        <v>449.50187251661902</v>
      </c>
      <c r="L64" s="33">
        <v>449.50187314331203</v>
      </c>
      <c r="M64" s="33">
        <v>636.858213847309</v>
      </c>
      <c r="N64" s="33">
        <v>972.484020767429</v>
      </c>
      <c r="O64" s="33">
        <v>1124.80542105271</v>
      </c>
      <c r="P64" s="33">
        <v>1219.296421010728</v>
      </c>
      <c r="Q64" s="33">
        <v>687.15602066859299</v>
      </c>
      <c r="R64" s="33">
        <v>865.49082097189603</v>
      </c>
      <c r="S64" s="33">
        <v>3.3089100000000001E-5</v>
      </c>
      <c r="T64" s="33">
        <v>3.3387630000000001E-5</v>
      </c>
      <c r="U64" s="33">
        <v>3.3469707000000002E-5</v>
      </c>
      <c r="V64" s="33">
        <v>3.3032520000000001E-5</v>
      </c>
      <c r="W64" s="33">
        <v>4.2474722999999998E-5</v>
      </c>
      <c r="X64" s="33">
        <v>4.3965962999999998E-5</v>
      </c>
      <c r="Y64" s="33">
        <v>4.4726974000000003E-5</v>
      </c>
      <c r="Z64" s="33">
        <v>4.2298317999999997E-5</v>
      </c>
      <c r="AA64" s="33">
        <v>4.3436758000000002E-5</v>
      </c>
      <c r="AB64" s="33">
        <v>4.4555894000000002E-5</v>
      </c>
      <c r="AC64" s="33">
        <v>4.3758297000000003E-5</v>
      </c>
      <c r="AD64" s="33">
        <v>4.3772600000000002E-5</v>
      </c>
      <c r="AE64" s="33">
        <v>4.2960421999999901E-5</v>
      </c>
    </row>
    <row r="65" spans="1:31" s="28" customFormat="1">
      <c r="A65" s="29" t="s">
        <v>133</v>
      </c>
      <c r="B65" s="29" t="s">
        <v>32</v>
      </c>
      <c r="C65" s="33">
        <v>663.48739999999998</v>
      </c>
      <c r="D65" s="33">
        <v>678.49339999999995</v>
      </c>
      <c r="E65" s="33">
        <v>644.81104000000005</v>
      </c>
      <c r="F65" s="33">
        <v>114.28682999999999</v>
      </c>
      <c r="G65" s="33">
        <v>144.64755</v>
      </c>
      <c r="H65" s="33">
        <v>147.09557000000001</v>
      </c>
      <c r="I65" s="33">
        <v>86.452095</v>
      </c>
      <c r="J65" s="33">
        <v>103.60580400000001</v>
      </c>
      <c r="K65" s="33">
        <v>81.573119999999903</v>
      </c>
      <c r="L65" s="33">
        <v>81.573119999999903</v>
      </c>
      <c r="M65" s="33">
        <v>83.600814999999997</v>
      </c>
      <c r="N65" s="33">
        <v>338.86649999999997</v>
      </c>
      <c r="O65" s="33">
        <v>336.37975999999998</v>
      </c>
      <c r="P65" s="33">
        <v>646.10360000000003</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s="28" customFormat="1">
      <c r="A66" s="29" t="s">
        <v>133</v>
      </c>
      <c r="B66" s="29" t="s">
        <v>66</v>
      </c>
      <c r="C66" s="33">
        <v>50.451239208934254</v>
      </c>
      <c r="D66" s="33">
        <v>24.848073736216076</v>
      </c>
      <c r="E66" s="33">
        <v>86.665647915910952</v>
      </c>
      <c r="F66" s="33">
        <v>92.095616941122074</v>
      </c>
      <c r="G66" s="33">
        <v>171.05117273973292</v>
      </c>
      <c r="H66" s="33">
        <v>119.09801554704806</v>
      </c>
      <c r="I66" s="33">
        <v>59.241294713954787</v>
      </c>
      <c r="J66" s="33">
        <v>69.715894144073985</v>
      </c>
      <c r="K66" s="33">
        <v>5.0413233236339279</v>
      </c>
      <c r="L66" s="33">
        <v>46.085699894666533</v>
      </c>
      <c r="M66" s="33">
        <v>92.066354008957589</v>
      </c>
      <c r="N66" s="33">
        <v>275.567676519656</v>
      </c>
      <c r="O66" s="33">
        <v>256.81564041854614</v>
      </c>
      <c r="P66" s="33">
        <v>382.85641105059881</v>
      </c>
      <c r="Q66" s="33">
        <v>222.77317453736501</v>
      </c>
      <c r="R66" s="33">
        <v>230.68780902479043</v>
      </c>
      <c r="S66" s="33">
        <v>599.93232420783693</v>
      </c>
      <c r="T66" s="33">
        <v>638.32139485525602</v>
      </c>
      <c r="U66" s="33">
        <v>748.79423293034597</v>
      </c>
      <c r="V66" s="33">
        <v>842.91277639908492</v>
      </c>
      <c r="W66" s="33">
        <v>1084.6134520925259</v>
      </c>
      <c r="X66" s="33">
        <v>1270.0548025649161</v>
      </c>
      <c r="Y66" s="33">
        <v>1847.6323648099622</v>
      </c>
      <c r="Z66" s="33">
        <v>785.49775386179408</v>
      </c>
      <c r="AA66" s="33">
        <v>855.7258525992039</v>
      </c>
      <c r="AB66" s="33">
        <v>879.59691973397287</v>
      </c>
      <c r="AC66" s="33">
        <v>797.87810750138124</v>
      </c>
      <c r="AD66" s="33">
        <v>1070.981471034147</v>
      </c>
      <c r="AE66" s="33">
        <v>987.16615168224007</v>
      </c>
    </row>
    <row r="67" spans="1:31" s="28" customFormat="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s="28" customFormat="1">
      <c r="A68" s="29" t="s">
        <v>133</v>
      </c>
      <c r="B68" s="29" t="s">
        <v>69</v>
      </c>
      <c r="C68" s="33">
        <v>6763.7472702148571</v>
      </c>
      <c r="D68" s="33">
        <v>7539.2449974037454</v>
      </c>
      <c r="E68" s="33">
        <v>6828.6717171101063</v>
      </c>
      <c r="F68" s="33">
        <v>9656.3057874183432</v>
      </c>
      <c r="G68" s="33">
        <v>9374.1251816154272</v>
      </c>
      <c r="H68" s="33">
        <v>10357.24215886172</v>
      </c>
      <c r="I68" s="33">
        <v>10321.223792494387</v>
      </c>
      <c r="J68" s="33">
        <v>11695.217973453782</v>
      </c>
      <c r="K68" s="33">
        <v>11479.576485807303</v>
      </c>
      <c r="L68" s="33">
        <v>11112.543334291</v>
      </c>
      <c r="M68" s="33">
        <v>11779.141289668474</v>
      </c>
      <c r="N68" s="33">
        <v>12218.181165777216</v>
      </c>
      <c r="O68" s="33">
        <v>12053.005220448656</v>
      </c>
      <c r="P68" s="33">
        <v>11216.419636275352</v>
      </c>
      <c r="Q68" s="33">
        <v>12631.928968914423</v>
      </c>
      <c r="R68" s="33">
        <v>12405.552648786597</v>
      </c>
      <c r="S68" s="33">
        <v>11960.292634588524</v>
      </c>
      <c r="T68" s="33">
        <v>12501.38893443344</v>
      </c>
      <c r="U68" s="33">
        <v>11583.032264430251</v>
      </c>
      <c r="V68" s="33">
        <v>12115.515533179736</v>
      </c>
      <c r="W68" s="33">
        <v>11970.301986418955</v>
      </c>
      <c r="X68" s="33">
        <v>12217.609402535236</v>
      </c>
      <c r="Y68" s="33">
        <v>12276.583915886473</v>
      </c>
      <c r="Z68" s="33">
        <v>13870.024825269691</v>
      </c>
      <c r="AA68" s="33">
        <v>13459.689339684563</v>
      </c>
      <c r="AB68" s="33">
        <v>16018.429797188732</v>
      </c>
      <c r="AC68" s="33">
        <v>16403.064574791922</v>
      </c>
      <c r="AD68" s="33">
        <v>15714.611675676875</v>
      </c>
      <c r="AE68" s="33">
        <v>16372.302760182758</v>
      </c>
    </row>
    <row r="69" spans="1:31" s="28" customFormat="1">
      <c r="A69" s="29" t="s">
        <v>133</v>
      </c>
      <c r="B69" s="29" t="s">
        <v>68</v>
      </c>
      <c r="C69" s="33">
        <v>947.13777039104707</v>
      </c>
      <c r="D69" s="33">
        <v>1101.2213855265209</v>
      </c>
      <c r="E69" s="33">
        <v>1097.9184004045883</v>
      </c>
      <c r="F69" s="33">
        <v>1067.4118658006769</v>
      </c>
      <c r="G69" s="33">
        <v>1041.4939441823317</v>
      </c>
      <c r="H69" s="33">
        <v>1066.2795821364311</v>
      </c>
      <c r="I69" s="33">
        <v>1099.2723654730087</v>
      </c>
      <c r="J69" s="33">
        <v>1045.2086466976318</v>
      </c>
      <c r="K69" s="33">
        <v>1089.2580180069594</v>
      </c>
      <c r="L69" s="33">
        <v>1098.935337358392</v>
      </c>
      <c r="M69" s="33">
        <v>1269.596064780349</v>
      </c>
      <c r="N69" s="33">
        <v>1269.4544125048938</v>
      </c>
      <c r="O69" s="33">
        <v>1210.427152589969</v>
      </c>
      <c r="P69" s="33">
        <v>1196.4725836289856</v>
      </c>
      <c r="Q69" s="33">
        <v>1220.7526116769209</v>
      </c>
      <c r="R69" s="33">
        <v>1257.9727759846401</v>
      </c>
      <c r="S69" s="33">
        <v>1965.9611113378787</v>
      </c>
      <c r="T69" s="33">
        <v>1956.5103244636182</v>
      </c>
      <c r="U69" s="33">
        <v>2688.0795936595064</v>
      </c>
      <c r="V69" s="33">
        <v>2785.4872192399512</v>
      </c>
      <c r="W69" s="33">
        <v>2719.334597747406</v>
      </c>
      <c r="X69" s="33">
        <v>2643.9422459915945</v>
      </c>
      <c r="Y69" s="33">
        <v>2952.5945639925076</v>
      </c>
      <c r="Z69" s="33">
        <v>2689.4652525528686</v>
      </c>
      <c r="AA69" s="33">
        <v>2764.3988256594075</v>
      </c>
      <c r="AB69" s="33">
        <v>2411.5695538245218</v>
      </c>
      <c r="AC69" s="33">
        <v>2410.6220921387567</v>
      </c>
      <c r="AD69" s="33">
        <v>2311.5202167292227</v>
      </c>
      <c r="AE69" s="33">
        <v>2342.5886401779367</v>
      </c>
    </row>
    <row r="70" spans="1:31" s="28" customFormat="1">
      <c r="A70" s="29" t="s">
        <v>133</v>
      </c>
      <c r="B70" s="29" t="s">
        <v>36</v>
      </c>
      <c r="C70" s="33">
        <v>87.697783574295499</v>
      </c>
      <c r="D70" s="33">
        <v>86.63969569526401</v>
      </c>
      <c r="E70" s="33">
        <v>100.67319975508801</v>
      </c>
      <c r="F70" s="33">
        <v>99.006919996249991</v>
      </c>
      <c r="G70" s="33">
        <v>93.711951307459998</v>
      </c>
      <c r="H70" s="33">
        <v>93.9175077939</v>
      </c>
      <c r="I70" s="33">
        <v>93.674931255239983</v>
      </c>
      <c r="J70" s="33">
        <v>89.463122661377994</v>
      </c>
      <c r="K70" s="33">
        <v>83.479999900235995</v>
      </c>
      <c r="L70" s="33">
        <v>84.434752960033919</v>
      </c>
      <c r="M70" s="33">
        <v>79.273999125884004</v>
      </c>
      <c r="N70" s="33">
        <v>184.57017699999892</v>
      </c>
      <c r="O70" s="33">
        <v>181.48442899999989</v>
      </c>
      <c r="P70" s="33">
        <v>159.88670699999989</v>
      </c>
      <c r="Q70" s="33">
        <v>535.6672299999999</v>
      </c>
      <c r="R70" s="33">
        <v>533.45176300000003</v>
      </c>
      <c r="S70" s="33">
        <v>628.69337400000006</v>
      </c>
      <c r="T70" s="33">
        <v>616.08405400000004</v>
      </c>
      <c r="U70" s="33">
        <v>723.56336599999997</v>
      </c>
      <c r="V70" s="33">
        <v>708.67464399999994</v>
      </c>
      <c r="W70" s="33">
        <v>794.83726300000001</v>
      </c>
      <c r="X70" s="33">
        <v>780.47541000000001</v>
      </c>
      <c r="Y70" s="33">
        <v>719.91853999999989</v>
      </c>
      <c r="Z70" s="33">
        <v>773.52172400000006</v>
      </c>
      <c r="AA70" s="33">
        <v>777.17723999999998</v>
      </c>
      <c r="AB70" s="33">
        <v>715.40487999999993</v>
      </c>
      <c r="AC70" s="33">
        <v>697.85383999999999</v>
      </c>
      <c r="AD70" s="33">
        <v>715.47524800000008</v>
      </c>
      <c r="AE70" s="33">
        <v>684.89275999999995</v>
      </c>
    </row>
    <row r="71" spans="1:31" s="28" customFormat="1">
      <c r="A71" s="29" t="s">
        <v>133</v>
      </c>
      <c r="B71" s="29" t="s">
        <v>73</v>
      </c>
      <c r="C71" s="33">
        <v>0</v>
      </c>
      <c r="D71" s="33">
        <v>0</v>
      </c>
      <c r="E71" s="33">
        <v>1.89335549999999E-5</v>
      </c>
      <c r="F71" s="33">
        <v>1.935418E-5</v>
      </c>
      <c r="G71" s="33">
        <v>1.8973370000000002E-5</v>
      </c>
      <c r="H71" s="33">
        <v>2.2471116999999999E-5</v>
      </c>
      <c r="I71" s="33">
        <v>2.2192759999999999E-5</v>
      </c>
      <c r="J71" s="33">
        <v>2.2554035E-5</v>
      </c>
      <c r="K71" s="33">
        <v>2.3133229E-5</v>
      </c>
      <c r="L71" s="33">
        <v>2.5271959999999999E-5</v>
      </c>
      <c r="M71" s="33">
        <v>2.6497052999999999E-5</v>
      </c>
      <c r="N71" s="33">
        <v>5.2133959999999902E-5</v>
      </c>
      <c r="O71" s="33">
        <v>5.0973970000000001E-5</v>
      </c>
      <c r="P71" s="33">
        <v>5.0444271999999998E-5</v>
      </c>
      <c r="Q71" s="33">
        <v>6.2376669999999898E-5</v>
      </c>
      <c r="R71" s="33">
        <v>6.1701139999999994E-5</v>
      </c>
      <c r="S71" s="33">
        <v>8.1141309999999996E-5</v>
      </c>
      <c r="T71" s="33">
        <v>8.1366029999999995E-5</v>
      </c>
      <c r="U71" s="33">
        <v>8.4921135999999994E-5</v>
      </c>
      <c r="V71" s="33">
        <v>8.5411250000000003E-5</v>
      </c>
      <c r="W71" s="33">
        <v>1.1143222E-4</v>
      </c>
      <c r="X71" s="33">
        <v>1.06881474E-4</v>
      </c>
      <c r="Y71" s="33">
        <v>1.0650624E-4</v>
      </c>
      <c r="Z71" s="33">
        <v>1.4994324999999999E-4</v>
      </c>
      <c r="AA71" s="33">
        <v>1.4788643999999999E-4</v>
      </c>
      <c r="AB71" s="33">
        <v>1.44803139999999E-4</v>
      </c>
      <c r="AC71" s="33">
        <v>1.4764752999999999E-4</v>
      </c>
      <c r="AD71" s="33">
        <v>1.5013752000000001E-4</v>
      </c>
      <c r="AE71" s="33">
        <v>1.5204461E-4</v>
      </c>
    </row>
    <row r="72" spans="1:31" s="28" customFormat="1">
      <c r="A72" s="29" t="s">
        <v>133</v>
      </c>
      <c r="B72" s="29" t="s">
        <v>56</v>
      </c>
      <c r="C72" s="25">
        <v>13.903052800000001</v>
      </c>
      <c r="D72" s="25">
        <v>26.823136599999998</v>
      </c>
      <c r="E72" s="25">
        <v>53.274891999999994</v>
      </c>
      <c r="F72" s="25">
        <v>79.605913999999999</v>
      </c>
      <c r="G72" s="25">
        <v>103.331073</v>
      </c>
      <c r="H72" s="25">
        <v>130.95105999999998</v>
      </c>
      <c r="I72" s="25">
        <v>164.5478599999999</v>
      </c>
      <c r="J72" s="25">
        <v>195.25241499999998</v>
      </c>
      <c r="K72" s="25">
        <v>225.51234700000001</v>
      </c>
      <c r="L72" s="25">
        <v>258.74606</v>
      </c>
      <c r="M72" s="25">
        <v>284.02486699999997</v>
      </c>
      <c r="N72" s="25">
        <v>310.98689999999999</v>
      </c>
      <c r="O72" s="25">
        <v>340.34570000000002</v>
      </c>
      <c r="P72" s="25">
        <v>358.39759800000002</v>
      </c>
      <c r="Q72" s="25">
        <v>388.26208700000001</v>
      </c>
      <c r="R72" s="25">
        <v>401.10066</v>
      </c>
      <c r="S72" s="25">
        <v>402.35487000000001</v>
      </c>
      <c r="T72" s="25">
        <v>404.929394</v>
      </c>
      <c r="U72" s="25">
        <v>436.23666999999898</v>
      </c>
      <c r="V72" s="25">
        <v>432.72063499999899</v>
      </c>
      <c r="W72" s="25">
        <v>452.59817999999996</v>
      </c>
      <c r="X72" s="25">
        <v>446.27582999999998</v>
      </c>
      <c r="Y72" s="25">
        <v>402.01540999999997</v>
      </c>
      <c r="Z72" s="25">
        <v>457.314865</v>
      </c>
      <c r="AA72" s="25">
        <v>464.65634</v>
      </c>
      <c r="AB72" s="25">
        <v>391.91624000000002</v>
      </c>
      <c r="AC72" s="25">
        <v>388.39006000000001</v>
      </c>
      <c r="AD72" s="25">
        <v>407.563085</v>
      </c>
      <c r="AE72" s="25">
        <v>372.04375000000005</v>
      </c>
    </row>
    <row r="73" spans="1:31" s="28" customFormat="1">
      <c r="A73" s="34" t="s">
        <v>138</v>
      </c>
      <c r="B73" s="34"/>
      <c r="C73" s="35">
        <v>9539.656298345335</v>
      </c>
      <c r="D73" s="35">
        <v>10458.64047510564</v>
      </c>
      <c r="E73" s="35">
        <v>9166.4164162465859</v>
      </c>
      <c r="F73" s="35">
        <v>11675.507212729473</v>
      </c>
      <c r="G73" s="35">
        <v>11698.272561394268</v>
      </c>
      <c r="H73" s="35">
        <v>12401.552339216438</v>
      </c>
      <c r="I73" s="35">
        <v>12016.922960387798</v>
      </c>
      <c r="J73" s="35">
        <v>13363.250190987315</v>
      </c>
      <c r="K73" s="35">
        <v>13104.950819654516</v>
      </c>
      <c r="L73" s="35">
        <v>12788.639364687371</v>
      </c>
      <c r="M73" s="35">
        <v>13861.262737305091</v>
      </c>
      <c r="N73" s="35">
        <v>15074.553775569195</v>
      </c>
      <c r="O73" s="35">
        <v>14981.433194509882</v>
      </c>
      <c r="P73" s="35">
        <v>14661.148651965663</v>
      </c>
      <c r="Q73" s="35">
        <v>14762.6107757973</v>
      </c>
      <c r="R73" s="35">
        <v>14759.704054767924</v>
      </c>
      <c r="S73" s="35">
        <v>14526.186103223339</v>
      </c>
      <c r="T73" s="35">
        <v>15096.220687139943</v>
      </c>
      <c r="U73" s="35">
        <v>15019.906124489809</v>
      </c>
      <c r="V73" s="35">
        <v>15743.915561851292</v>
      </c>
      <c r="W73" s="35">
        <v>15774.25007873361</v>
      </c>
      <c r="X73" s="35">
        <v>16131.606495057709</v>
      </c>
      <c r="Y73" s="35">
        <v>17076.810889415916</v>
      </c>
      <c r="Z73" s="35">
        <v>17344.987873982671</v>
      </c>
      <c r="AA73" s="35">
        <v>17079.814061379933</v>
      </c>
      <c r="AB73" s="35">
        <v>19309.596315303119</v>
      </c>
      <c r="AC73" s="35">
        <v>19611.56481819036</v>
      </c>
      <c r="AD73" s="35">
        <v>19097.113407212844</v>
      </c>
      <c r="AE73" s="35">
        <v>19702.057595003356</v>
      </c>
    </row>
    <row r="74" spans="1:31" s="28" customFormat="1"/>
    <row r="75" spans="1:31" s="28" customFormat="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s="28" customFormat="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s="28" customFormat="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s="28" customFormat="1">
      <c r="A78" s="29" t="s">
        <v>134</v>
      </c>
      <c r="B78" s="29" t="s">
        <v>20</v>
      </c>
      <c r="C78" s="33">
        <v>6.9422735999999902E-6</v>
      </c>
      <c r="D78" s="33">
        <v>6.8031219999999902E-6</v>
      </c>
      <c r="E78" s="33">
        <v>7.1066196999999997E-6</v>
      </c>
      <c r="F78" s="33">
        <v>7.2023844999999898E-6</v>
      </c>
      <c r="G78" s="33">
        <v>7.2243349999999902E-6</v>
      </c>
      <c r="H78" s="33">
        <v>7.4687350000000001E-6</v>
      </c>
      <c r="I78" s="33">
        <v>8.7847450000000005E-6</v>
      </c>
      <c r="J78" s="33">
        <v>9.5073029999999995E-6</v>
      </c>
      <c r="K78" s="33">
        <v>9.4938679999999998E-6</v>
      </c>
      <c r="L78" s="33">
        <v>1.0232239E-5</v>
      </c>
      <c r="M78" s="33">
        <v>1.06326479999999E-5</v>
      </c>
      <c r="N78" s="33">
        <v>1.3001089E-5</v>
      </c>
      <c r="O78" s="33">
        <v>1.3011040000000001E-5</v>
      </c>
      <c r="P78" s="33">
        <v>1.2941982999999999E-5</v>
      </c>
      <c r="Q78" s="33">
        <v>1.26931729999999E-5</v>
      </c>
      <c r="R78" s="33">
        <v>1.2844452000000001E-5</v>
      </c>
      <c r="S78" s="33">
        <v>1.4302543E-5</v>
      </c>
      <c r="T78" s="33">
        <v>1.4304095E-5</v>
      </c>
      <c r="U78" s="33">
        <v>1.709203E-5</v>
      </c>
      <c r="V78" s="33">
        <v>1.6937493999999999E-5</v>
      </c>
      <c r="W78" s="33">
        <v>1.9369078E-5</v>
      </c>
      <c r="X78" s="33">
        <v>1.9644060000000001E-5</v>
      </c>
      <c r="Y78" s="33">
        <v>1.9700304999999999E-5</v>
      </c>
      <c r="Z78" s="33">
        <v>1.8813118E-5</v>
      </c>
      <c r="AA78" s="33">
        <v>1.91427459999999E-5</v>
      </c>
      <c r="AB78" s="33">
        <v>2.0327888999999999E-5</v>
      </c>
      <c r="AC78" s="33">
        <v>1.99379829999999E-5</v>
      </c>
      <c r="AD78" s="33">
        <v>2.4490945999999999E-5</v>
      </c>
      <c r="AE78" s="33">
        <v>2.4245985E-5</v>
      </c>
    </row>
    <row r="79" spans="1:31" s="28" customFormat="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s="28" customFormat="1">
      <c r="A80" s="29" t="s">
        <v>134</v>
      </c>
      <c r="B80" s="29" t="s">
        <v>66</v>
      </c>
      <c r="C80" s="33">
        <v>5.1939465699999988E-6</v>
      </c>
      <c r="D80" s="33">
        <v>4.9056062899999998E-6</v>
      </c>
      <c r="E80" s="33">
        <v>5.2381809999999896E-6</v>
      </c>
      <c r="F80" s="33">
        <v>5.389175099999999E-6</v>
      </c>
      <c r="G80" s="33">
        <v>5.5164341599999996E-6</v>
      </c>
      <c r="H80" s="33">
        <v>5.8432723000000003E-6</v>
      </c>
      <c r="I80" s="33">
        <v>6.6436598999999909E-6</v>
      </c>
      <c r="J80" s="33">
        <v>7.2571567999999997E-6</v>
      </c>
      <c r="K80" s="33">
        <v>7.9149533999999991E-6</v>
      </c>
      <c r="L80" s="33">
        <v>0.6524096515197001</v>
      </c>
      <c r="M80" s="33">
        <v>3.9960491333171899</v>
      </c>
      <c r="N80" s="33">
        <v>2.7688244031529003</v>
      </c>
      <c r="O80" s="33">
        <v>1.089397059999999E-5</v>
      </c>
      <c r="P80" s="33">
        <v>1.1017409420613</v>
      </c>
      <c r="Q80" s="33">
        <v>5.2945043860582892</v>
      </c>
      <c r="R80" s="33">
        <v>2.6900433360337899</v>
      </c>
      <c r="S80" s="33">
        <v>4.0585756720859898</v>
      </c>
      <c r="T80" s="33">
        <v>1.2240992399999991E-5</v>
      </c>
      <c r="U80" s="33">
        <v>20.278329087206302</v>
      </c>
      <c r="V80" s="33">
        <v>7.0165221137489997</v>
      </c>
      <c r="W80" s="33">
        <v>2.4028176663242999</v>
      </c>
      <c r="X80" s="33">
        <v>1.6321322799999999E-5</v>
      </c>
      <c r="Y80" s="33">
        <v>3.0874904405529997</v>
      </c>
      <c r="Z80" s="33">
        <v>4.8379098765515005</v>
      </c>
      <c r="AA80" s="33">
        <v>1.68290080412049</v>
      </c>
      <c r="AB80" s="33">
        <v>1.9305443613570001</v>
      </c>
      <c r="AC80" s="33">
        <v>1.6756619097849998</v>
      </c>
      <c r="AD80" s="33">
        <v>17.609265073474997</v>
      </c>
      <c r="AE80" s="33">
        <v>6.9307380033219905</v>
      </c>
    </row>
    <row r="81" spans="1:35" s="28" customFormat="1">
      <c r="A81" s="29" t="s">
        <v>134</v>
      </c>
      <c r="B81" s="29" t="s">
        <v>65</v>
      </c>
      <c r="C81" s="33">
        <v>7855.9750499999982</v>
      </c>
      <c r="D81" s="33">
        <v>8466.2311599999903</v>
      </c>
      <c r="E81" s="33">
        <v>7668.9025699999984</v>
      </c>
      <c r="F81" s="33">
        <v>8641.4526499999993</v>
      </c>
      <c r="G81" s="33">
        <v>8822.5100499999971</v>
      </c>
      <c r="H81" s="33">
        <v>8194.8561499999996</v>
      </c>
      <c r="I81" s="33">
        <v>10197.80191</v>
      </c>
      <c r="J81" s="33">
        <v>10385.959729999997</v>
      </c>
      <c r="K81" s="33">
        <v>9246.9827499999992</v>
      </c>
      <c r="L81" s="33">
        <v>8990.0191900000009</v>
      </c>
      <c r="M81" s="33">
        <v>9089.0114699999976</v>
      </c>
      <c r="N81" s="33">
        <v>8894.5069499999991</v>
      </c>
      <c r="O81" s="33">
        <v>9616.9402399999981</v>
      </c>
      <c r="P81" s="33">
        <v>9281.8466799999969</v>
      </c>
      <c r="Q81" s="33">
        <v>8686.0533899999991</v>
      </c>
      <c r="R81" s="33">
        <v>8775.8960300000017</v>
      </c>
      <c r="S81" s="33">
        <v>9178.1855300000007</v>
      </c>
      <c r="T81" s="33">
        <v>8896.6826599999986</v>
      </c>
      <c r="U81" s="33">
        <v>8226.1914799999995</v>
      </c>
      <c r="V81" s="33">
        <v>7931.3783300000005</v>
      </c>
      <c r="W81" s="33">
        <v>7937.0456099999983</v>
      </c>
      <c r="X81" s="33">
        <v>8697.890080000001</v>
      </c>
      <c r="Y81" s="33">
        <v>8807.0228200000001</v>
      </c>
      <c r="Z81" s="33">
        <v>8058.3084599999984</v>
      </c>
      <c r="AA81" s="33">
        <v>8903.8189099999981</v>
      </c>
      <c r="AB81" s="33">
        <v>9422.4977900000013</v>
      </c>
      <c r="AC81" s="33">
        <v>8913.2298200000005</v>
      </c>
      <c r="AD81" s="33">
        <v>8027.137920000001</v>
      </c>
      <c r="AE81" s="33">
        <v>8186.5061099999984</v>
      </c>
    </row>
    <row r="82" spans="1:35" s="28" customFormat="1">
      <c r="A82" s="29" t="s">
        <v>134</v>
      </c>
      <c r="B82" s="29" t="s">
        <v>69</v>
      </c>
      <c r="C82" s="33">
        <v>2989.2184031412776</v>
      </c>
      <c r="D82" s="33">
        <v>3320.279543389222</v>
      </c>
      <c r="E82" s="33">
        <v>4282.4404689497223</v>
      </c>
      <c r="F82" s="33">
        <v>4256.9623090388413</v>
      </c>
      <c r="G82" s="33">
        <v>4462.7907090902618</v>
      </c>
      <c r="H82" s="33">
        <v>4508.8184455637283</v>
      </c>
      <c r="I82" s="33">
        <v>6520.7479957451123</v>
      </c>
      <c r="J82" s="33">
        <v>6187.0638577009531</v>
      </c>
      <c r="K82" s="33">
        <v>8928.1216758273495</v>
      </c>
      <c r="L82" s="33">
        <v>9189.2480735451245</v>
      </c>
      <c r="M82" s="33">
        <v>9792.1373517634256</v>
      </c>
      <c r="N82" s="33">
        <v>9954.7117243673183</v>
      </c>
      <c r="O82" s="33">
        <v>9773.0245576796406</v>
      </c>
      <c r="P82" s="33">
        <v>10163.790997060461</v>
      </c>
      <c r="Q82" s="33">
        <v>10324.15432194166</v>
      </c>
      <c r="R82" s="33">
        <v>10599.660312624612</v>
      </c>
      <c r="S82" s="33">
        <v>10411.53466522563</v>
      </c>
      <c r="T82" s="33">
        <v>10796.298690184671</v>
      </c>
      <c r="U82" s="33">
        <v>10423.8028310421</v>
      </c>
      <c r="V82" s="33">
        <v>10896.426117944589</v>
      </c>
      <c r="W82" s="33">
        <v>10687.0412227783</v>
      </c>
      <c r="X82" s="33">
        <v>10604.4719655711</v>
      </c>
      <c r="Y82" s="33">
        <v>11019.901483604699</v>
      </c>
      <c r="Z82" s="33">
        <v>11014.523181613598</v>
      </c>
      <c r="AA82" s="33">
        <v>11335.192767865998</v>
      </c>
      <c r="AB82" s="33">
        <v>12613.267377195099</v>
      </c>
      <c r="AC82" s="33">
        <v>12503.587730666701</v>
      </c>
      <c r="AD82" s="33">
        <v>12216.100410936202</v>
      </c>
      <c r="AE82" s="33">
        <v>12620.451532581201</v>
      </c>
    </row>
    <row r="83" spans="1:35" s="28" customFormat="1">
      <c r="A83" s="29" t="s">
        <v>134</v>
      </c>
      <c r="B83" s="29" t="s">
        <v>68</v>
      </c>
      <c r="C83" s="33">
        <v>1.2803408E-6</v>
      </c>
      <c r="D83" s="33">
        <v>2.3053656000000001E-6</v>
      </c>
      <c r="E83" s="33">
        <v>2.7512813000000002E-6</v>
      </c>
      <c r="F83" s="33">
        <v>4.5337023999999997E-6</v>
      </c>
      <c r="G83" s="33">
        <v>3.9368320000000002E-6</v>
      </c>
      <c r="H83" s="33">
        <v>4.2820042999999998E-6</v>
      </c>
      <c r="I83" s="33">
        <v>4.0426235000000002E-6</v>
      </c>
      <c r="J83" s="33">
        <v>4.0847703999999996E-6</v>
      </c>
      <c r="K83" s="33">
        <v>8.0395550000000003E-6</v>
      </c>
      <c r="L83" s="33">
        <v>1.0958311E-5</v>
      </c>
      <c r="M83" s="33">
        <v>1.0915838E-5</v>
      </c>
      <c r="N83" s="33">
        <v>1.0818589999999999E-5</v>
      </c>
      <c r="O83" s="33">
        <v>1.10277939999999E-5</v>
      </c>
      <c r="P83" s="33">
        <v>9.6970099999999995E-6</v>
      </c>
      <c r="Q83" s="33">
        <v>1.030219E-5</v>
      </c>
      <c r="R83" s="33">
        <v>1.0110077E-5</v>
      </c>
      <c r="S83" s="33">
        <v>9.8823649999999997E-6</v>
      </c>
      <c r="T83" s="33">
        <v>1.0481561E-5</v>
      </c>
      <c r="U83" s="33">
        <v>1.3639345499999999E-5</v>
      </c>
      <c r="V83" s="33">
        <v>1.561836E-5</v>
      </c>
      <c r="W83" s="33">
        <v>2.1286535999999999E-5</v>
      </c>
      <c r="X83" s="33">
        <v>2.5687460000000002E-5</v>
      </c>
      <c r="Y83" s="33">
        <v>2.2248847000000001E-5</v>
      </c>
      <c r="Z83" s="33">
        <v>2.3100963999999999E-5</v>
      </c>
      <c r="AA83" s="33">
        <v>2.2542712E-5</v>
      </c>
      <c r="AB83" s="33">
        <v>2.3572827999999999E-5</v>
      </c>
      <c r="AC83" s="33">
        <v>2.3796999999999999E-5</v>
      </c>
      <c r="AD83" s="33">
        <v>2.8429862E-5</v>
      </c>
      <c r="AE83" s="33">
        <v>2.7730882999999999E-5</v>
      </c>
    </row>
    <row r="84" spans="1:35" s="28" customFormat="1">
      <c r="A84" s="29" t="s">
        <v>134</v>
      </c>
      <c r="B84" s="29" t="s">
        <v>36</v>
      </c>
      <c r="C84" s="33">
        <v>1.0578411E-5</v>
      </c>
      <c r="D84" s="33">
        <v>1.5573783E-5</v>
      </c>
      <c r="E84" s="33">
        <v>1.5398882E-5</v>
      </c>
      <c r="F84" s="33">
        <v>1.8655438999999899E-5</v>
      </c>
      <c r="G84" s="33">
        <v>2.4881981999999899E-5</v>
      </c>
      <c r="H84" s="33">
        <v>2.537277E-5</v>
      </c>
      <c r="I84" s="33">
        <v>3.1632289999999998E-5</v>
      </c>
      <c r="J84" s="33">
        <v>3.6573029999999999E-5</v>
      </c>
      <c r="K84" s="33">
        <v>4.8376030000000001E-5</v>
      </c>
      <c r="L84" s="33">
        <v>5.2207414999999999E-5</v>
      </c>
      <c r="M84" s="33">
        <v>5.6969514999999998E-5</v>
      </c>
      <c r="N84" s="33">
        <v>7.0828195E-5</v>
      </c>
      <c r="O84" s="33">
        <v>7.1890760000000004E-5</v>
      </c>
      <c r="P84" s="33">
        <v>7.6668849999999997E-5</v>
      </c>
      <c r="Q84" s="33">
        <v>8.1838060000000002E-5</v>
      </c>
      <c r="R84" s="33">
        <v>7.9080429999999998E-5</v>
      </c>
      <c r="S84" s="33">
        <v>8.8942369999999894E-5</v>
      </c>
      <c r="T84" s="33">
        <v>8.6747474000000005E-5</v>
      </c>
      <c r="U84" s="33">
        <v>1.2156823E-4</v>
      </c>
      <c r="V84" s="33">
        <v>1.31536439999999E-4</v>
      </c>
      <c r="W84" s="33">
        <v>1.4543986000000001E-4</v>
      </c>
      <c r="X84" s="33">
        <v>1.2880836E-4</v>
      </c>
      <c r="Y84" s="33">
        <v>1.4421194999999999E-4</v>
      </c>
      <c r="Z84" s="33">
        <v>1.5568290000000001E-4</v>
      </c>
      <c r="AA84" s="33">
        <v>1.5162389999999999E-4</v>
      </c>
      <c r="AB84" s="33">
        <v>1.6286170000000001E-4</v>
      </c>
      <c r="AC84" s="33">
        <v>1.6304003999999999E-4</v>
      </c>
      <c r="AD84" s="33">
        <v>1.8510542999999999E-4</v>
      </c>
      <c r="AE84" s="33">
        <v>2.2415675999999901E-4</v>
      </c>
    </row>
    <row r="85" spans="1:35" s="28" customFormat="1">
      <c r="A85" s="29" t="s">
        <v>134</v>
      </c>
      <c r="B85" s="29" t="s">
        <v>73</v>
      </c>
      <c r="C85" s="33">
        <v>0</v>
      </c>
      <c r="D85" s="33">
        <v>0</v>
      </c>
      <c r="E85" s="33">
        <v>4.4765183999999898E-5</v>
      </c>
      <c r="F85" s="33">
        <v>4.5193878000000001E-5</v>
      </c>
      <c r="G85" s="33">
        <v>4.8914524E-5</v>
      </c>
      <c r="H85" s="33">
        <v>5.3352534000000001E-5</v>
      </c>
      <c r="I85" s="33">
        <v>6.9542428000000003E-5</v>
      </c>
      <c r="J85" s="33">
        <v>7.5541043000000005E-5</v>
      </c>
      <c r="K85" s="33">
        <v>4.7418523073600003</v>
      </c>
      <c r="L85" s="33">
        <v>321.2507825989</v>
      </c>
      <c r="M85" s="33">
        <v>404.81202953649995</v>
      </c>
      <c r="N85" s="33">
        <v>1606.1552973436799</v>
      </c>
      <c r="O85" s="33">
        <v>1572.0723019123998</v>
      </c>
      <c r="P85" s="33">
        <v>1564.7579012234999</v>
      </c>
      <c r="Q85" s="33">
        <v>1613.0394146446499</v>
      </c>
      <c r="R85" s="33">
        <v>1567.34151356182</v>
      </c>
      <c r="S85" s="33">
        <v>1671.1404143442001</v>
      </c>
      <c r="T85" s="33">
        <v>1699.43710618618</v>
      </c>
      <c r="U85" s="33">
        <v>1870.7851327984999</v>
      </c>
      <c r="V85" s="33">
        <v>1804.3472516316999</v>
      </c>
      <c r="W85" s="33">
        <v>1844.64412401612</v>
      </c>
      <c r="X85" s="33">
        <v>1775.4000142309399</v>
      </c>
      <c r="Y85" s="33">
        <v>1693.4246305438699</v>
      </c>
      <c r="Z85" s="33">
        <v>1848.2396488853699</v>
      </c>
      <c r="AA85" s="33">
        <v>1779.7502399130001</v>
      </c>
      <c r="AB85" s="33">
        <v>1684.2425383790298</v>
      </c>
      <c r="AC85" s="33">
        <v>1666.0222441262499</v>
      </c>
      <c r="AD85" s="33">
        <v>1713.5140629473799</v>
      </c>
      <c r="AE85" s="33">
        <v>1664.0539742850699</v>
      </c>
    </row>
    <row r="86" spans="1:35" s="28" customFormat="1">
      <c r="A86" s="29" t="s">
        <v>134</v>
      </c>
      <c r="B86" s="29" t="s">
        <v>56</v>
      </c>
      <c r="C86" s="25">
        <v>0.34426761</v>
      </c>
      <c r="D86" s="25">
        <v>1.8530753200000001</v>
      </c>
      <c r="E86" s="25">
        <v>3.7631402399999998</v>
      </c>
      <c r="F86" s="25">
        <v>4.6558201600000002</v>
      </c>
      <c r="G86" s="25">
        <v>7.9999856999999901</v>
      </c>
      <c r="H86" s="25">
        <v>11.546547</v>
      </c>
      <c r="I86" s="25">
        <v>25.238013299999999</v>
      </c>
      <c r="J86" s="25">
        <v>32.66354599999999</v>
      </c>
      <c r="K86" s="25">
        <v>47.737656700000002</v>
      </c>
      <c r="L86" s="25">
        <v>58.4047147</v>
      </c>
      <c r="M86" s="25">
        <v>65.268678499999993</v>
      </c>
      <c r="N86" s="25">
        <v>70.221090000000004</v>
      </c>
      <c r="O86" s="25">
        <v>75.496590999999995</v>
      </c>
      <c r="P86" s="25">
        <v>74.698704000000006</v>
      </c>
      <c r="Q86" s="25">
        <v>90.596602999999902</v>
      </c>
      <c r="R86" s="25">
        <v>100.62831299999999</v>
      </c>
      <c r="S86" s="25">
        <v>89.194616999999994</v>
      </c>
      <c r="T86" s="25">
        <v>94.212418999999997</v>
      </c>
      <c r="U86" s="25">
        <v>107.452196</v>
      </c>
      <c r="V86" s="25">
        <v>112.601438</v>
      </c>
      <c r="W86" s="25">
        <v>112.64051499999991</v>
      </c>
      <c r="X86" s="25">
        <v>106.5999699999999</v>
      </c>
      <c r="Y86" s="25">
        <v>98.304900999999902</v>
      </c>
      <c r="Z86" s="25">
        <v>116.676214</v>
      </c>
      <c r="AA86" s="25">
        <v>120.51144600000001</v>
      </c>
      <c r="AB86" s="25">
        <v>102.8852379999999</v>
      </c>
      <c r="AC86" s="25">
        <v>101.92624199999999</v>
      </c>
      <c r="AD86" s="25">
        <v>107.19439200000001</v>
      </c>
      <c r="AE86" s="25">
        <v>103.264934</v>
      </c>
      <c r="AH86" s="13"/>
      <c r="AI86" s="13"/>
    </row>
    <row r="87" spans="1:35" s="28" customFormat="1">
      <c r="A87" s="34" t="s">
        <v>138</v>
      </c>
      <c r="B87" s="34"/>
      <c r="C87" s="35">
        <v>10845.193466557837</v>
      </c>
      <c r="D87" s="35">
        <v>11786.510717403306</v>
      </c>
      <c r="E87" s="35">
        <v>11951.343054045803</v>
      </c>
      <c r="F87" s="35">
        <v>12898.414976164102</v>
      </c>
      <c r="G87" s="35">
        <v>13285.300775767861</v>
      </c>
      <c r="H87" s="35">
        <v>12703.67461315774</v>
      </c>
      <c r="I87" s="35">
        <v>16718.549925216139</v>
      </c>
      <c r="J87" s="35">
        <v>16573.023608550178</v>
      </c>
      <c r="K87" s="35">
        <v>18175.104451275725</v>
      </c>
      <c r="L87" s="35">
        <v>18179.919694387194</v>
      </c>
      <c r="M87" s="35">
        <v>18885.144892445227</v>
      </c>
      <c r="N87" s="35">
        <v>18851.987522590149</v>
      </c>
      <c r="O87" s="35">
        <v>19389.964832612444</v>
      </c>
      <c r="P87" s="35">
        <v>19446.739440641511</v>
      </c>
      <c r="Q87" s="35">
        <v>19015.502239323079</v>
      </c>
      <c r="R87" s="35">
        <v>19378.246408915176</v>
      </c>
      <c r="S87" s="35">
        <v>19593.778795082624</v>
      </c>
      <c r="T87" s="35">
        <v>19692.981387211319</v>
      </c>
      <c r="U87" s="35">
        <v>18670.272670860682</v>
      </c>
      <c r="V87" s="35">
        <v>18834.821002614193</v>
      </c>
      <c r="W87" s="35">
        <v>18626.489691100236</v>
      </c>
      <c r="X87" s="35">
        <v>19302.362107223944</v>
      </c>
      <c r="Y87" s="35">
        <v>19830.011835994403</v>
      </c>
      <c r="Z87" s="35">
        <v>19077.669593404233</v>
      </c>
      <c r="AA87" s="35">
        <v>20240.694620355574</v>
      </c>
      <c r="AB87" s="35">
        <v>22037.695755457178</v>
      </c>
      <c r="AC87" s="35">
        <v>21418.493256311471</v>
      </c>
      <c r="AD87" s="35">
        <v>20260.847648930485</v>
      </c>
      <c r="AE87" s="35">
        <v>20813.888432561387</v>
      </c>
      <c r="AH87" s="13"/>
      <c r="AI87" s="13"/>
    </row>
    <row r="88" spans="1:35" s="28" customFormat="1" collapsed="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H88" s="13"/>
      <c r="AI88" s="13"/>
    </row>
    <row r="89" spans="1:35" s="28" customForma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row>
    <row r="90" spans="1:35" s="28" customFormat="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row>
    <row r="91" spans="1:35" s="28" customFormat="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c r="AF91" s="13"/>
      <c r="AG91" s="13"/>
      <c r="AH91" s="13"/>
      <c r="AI91" s="13"/>
    </row>
    <row r="92" spans="1:35" s="28" customFormat="1">
      <c r="A92" s="29" t="s">
        <v>40</v>
      </c>
      <c r="B92" s="29" t="s">
        <v>70</v>
      </c>
      <c r="C92" s="33">
        <v>168.53247204436988</v>
      </c>
      <c r="D92" s="33">
        <v>266.16194506053489</v>
      </c>
      <c r="E92" s="33">
        <v>304.32843074524993</v>
      </c>
      <c r="F92" s="33">
        <v>361.71102892826275</v>
      </c>
      <c r="G92" s="33">
        <v>340.40653356000502</v>
      </c>
      <c r="H92" s="33">
        <v>350.77458334156398</v>
      </c>
      <c r="I92" s="33">
        <v>350.2051558661679</v>
      </c>
      <c r="J92" s="33">
        <v>328.79904987863893</v>
      </c>
      <c r="K92" s="33">
        <v>302.76323740706903</v>
      </c>
      <c r="L92" s="33">
        <v>314.37759869756604</v>
      </c>
      <c r="M92" s="33">
        <v>303.54206511628001</v>
      </c>
      <c r="N92" s="33">
        <v>1146.0158445033996</v>
      </c>
      <c r="O92" s="33">
        <v>1338.844759395038</v>
      </c>
      <c r="P92" s="33">
        <v>1320.6948467304198</v>
      </c>
      <c r="Q92" s="33">
        <v>1774.38256811732</v>
      </c>
      <c r="R92" s="33">
        <v>1788.1414513582099</v>
      </c>
      <c r="S92" s="33">
        <v>2394.2356180671059</v>
      </c>
      <c r="T92" s="33">
        <v>2373.0681557852695</v>
      </c>
      <c r="U92" s="33">
        <v>3830.5828660149687</v>
      </c>
      <c r="V92" s="33">
        <v>3791.0427817786799</v>
      </c>
      <c r="W92" s="33">
        <v>5341.6344713444387</v>
      </c>
      <c r="X92" s="33">
        <v>5507.6948088395311</v>
      </c>
      <c r="Y92" s="33">
        <v>5335.1479678413816</v>
      </c>
      <c r="Z92" s="33">
        <v>6428.4066846628002</v>
      </c>
      <c r="AA92" s="33">
        <v>6359.4195929148282</v>
      </c>
      <c r="AB92" s="33">
        <v>7848.5885542836995</v>
      </c>
      <c r="AC92" s="33">
        <v>7947.4750757657403</v>
      </c>
      <c r="AD92" s="33">
        <v>8974.063165793199</v>
      </c>
      <c r="AE92" s="33">
        <v>8726.58434333886</v>
      </c>
      <c r="AF92" s="13"/>
      <c r="AG92" s="13"/>
      <c r="AH92" s="13"/>
      <c r="AI92" s="13"/>
    </row>
    <row r="93" spans="1:35" collapsed="1">
      <c r="A93" s="29" t="s">
        <v>40</v>
      </c>
      <c r="B93" s="29" t="s">
        <v>72</v>
      </c>
      <c r="C93" s="33">
        <v>648.5468699999999</v>
      </c>
      <c r="D93" s="33">
        <v>1120.4086499999999</v>
      </c>
      <c r="E93" s="33">
        <v>1385.3312067810607</v>
      </c>
      <c r="F93" s="33">
        <v>3127.5130850520563</v>
      </c>
      <c r="G93" s="33">
        <v>6745.1282510003002</v>
      </c>
      <c r="H93" s="33">
        <v>7316.3528633726828</v>
      </c>
      <c r="I93" s="33">
        <v>8434.2779857720325</v>
      </c>
      <c r="J93" s="33">
        <v>8366.4638097726256</v>
      </c>
      <c r="K93" s="33">
        <v>12860.37117273265</v>
      </c>
      <c r="L93" s="33">
        <v>13970.316376935127</v>
      </c>
      <c r="M93" s="33">
        <v>15128.133550020117</v>
      </c>
      <c r="N93" s="33">
        <v>18704.85511668992</v>
      </c>
      <c r="O93" s="33">
        <v>18904.727716412202</v>
      </c>
      <c r="P93" s="33">
        <v>18627.877854232658</v>
      </c>
      <c r="Q93" s="33">
        <v>20430.451057783197</v>
      </c>
      <c r="R93" s="33">
        <v>19758.043434875322</v>
      </c>
      <c r="S93" s="33">
        <v>23358.148647705486</v>
      </c>
      <c r="T93" s="33">
        <v>23576.834134435863</v>
      </c>
      <c r="U93" s="33">
        <v>25072.762865265671</v>
      </c>
      <c r="V93" s="33">
        <v>25128.184261682374</v>
      </c>
      <c r="W93" s="33">
        <v>29182.928739672414</v>
      </c>
      <c r="X93" s="33">
        <v>33441.37601266594</v>
      </c>
      <c r="Y93" s="33">
        <v>30833.109851070734</v>
      </c>
      <c r="Z93" s="33">
        <v>34177.272186781644</v>
      </c>
      <c r="AA93" s="33">
        <v>33317.05288196668</v>
      </c>
      <c r="AB93" s="33">
        <v>31022.440772216891</v>
      </c>
      <c r="AC93" s="33">
        <v>30287.93954747637</v>
      </c>
      <c r="AD93" s="33">
        <v>30803.371863571181</v>
      </c>
      <c r="AE93" s="33">
        <v>29373.622993301895</v>
      </c>
    </row>
    <row r="94" spans="1:35">
      <c r="A94" s="29" t="s">
        <v>40</v>
      </c>
      <c r="B94" s="29" t="s">
        <v>76</v>
      </c>
      <c r="C94" s="33">
        <v>48.010430464999999</v>
      </c>
      <c r="D94" s="33">
        <v>140.6827098499999</v>
      </c>
      <c r="E94" s="33">
        <v>362.2580788999997</v>
      </c>
      <c r="F94" s="33">
        <v>741.95191913000008</v>
      </c>
      <c r="G94" s="33">
        <v>1123.569215999999</v>
      </c>
      <c r="H94" s="33">
        <v>1570.7293510999998</v>
      </c>
      <c r="I94" s="33">
        <v>2042.0143963</v>
      </c>
      <c r="J94" s="33">
        <v>2461.2458441999988</v>
      </c>
      <c r="K94" s="33">
        <v>2929.8616319999996</v>
      </c>
      <c r="L94" s="33">
        <v>3387.5571809999992</v>
      </c>
      <c r="M94" s="33">
        <v>3811.0722949999986</v>
      </c>
      <c r="N94" s="33">
        <v>4347.3802889999988</v>
      </c>
      <c r="O94" s="33">
        <v>4831.6629350000003</v>
      </c>
      <c r="P94" s="33">
        <v>5231.0745830000005</v>
      </c>
      <c r="Q94" s="33">
        <v>6041.7506659999999</v>
      </c>
      <c r="R94" s="33">
        <v>6298.1167959999993</v>
      </c>
      <c r="S94" s="33">
        <v>6119.7236849999999</v>
      </c>
      <c r="T94" s="33">
        <v>6353.6763790000005</v>
      </c>
      <c r="U94" s="33">
        <v>6709.3092580000002</v>
      </c>
      <c r="V94" s="33">
        <v>6919.1093400000009</v>
      </c>
      <c r="W94" s="33">
        <v>7246.4215259999901</v>
      </c>
      <c r="X94" s="33">
        <v>7296.0211599999993</v>
      </c>
      <c r="Y94" s="33">
        <v>6700.4867089999998</v>
      </c>
      <c r="Z94" s="33">
        <v>7516.3095360000007</v>
      </c>
      <c r="AA94" s="33">
        <v>7383.0200219999988</v>
      </c>
      <c r="AB94" s="33">
        <v>6742.4646979999998</v>
      </c>
      <c r="AC94" s="33">
        <v>6776.1401029999988</v>
      </c>
      <c r="AD94" s="33">
        <v>6486.2265119999993</v>
      </c>
      <c r="AE94" s="33">
        <v>6218.2014680000002</v>
      </c>
    </row>
    <row r="95" spans="1:35" collapsed="1"/>
    <row r="96" spans="1:35">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3">
        <v>1.882972499999989E-5</v>
      </c>
      <c r="D97" s="33">
        <v>2.7088578999999993E-5</v>
      </c>
      <c r="E97" s="33">
        <v>2.72882659999999E-5</v>
      </c>
      <c r="F97" s="33">
        <v>3.8716859999999898E-5</v>
      </c>
      <c r="G97" s="33">
        <v>4.3227966999999996E-5</v>
      </c>
      <c r="H97" s="33">
        <v>4.6770605999999999E-5</v>
      </c>
      <c r="I97" s="33">
        <v>6.3238191999999904E-5</v>
      </c>
      <c r="J97" s="33">
        <v>6.9183358999999993E-5</v>
      </c>
      <c r="K97" s="33">
        <v>3.09047424E-4</v>
      </c>
      <c r="L97" s="33">
        <v>3.2540021599999891E-4</v>
      </c>
      <c r="M97" s="33">
        <v>3.3092116999999897E-4</v>
      </c>
      <c r="N97" s="33">
        <v>5.9144767999999895E-4</v>
      </c>
      <c r="O97" s="33">
        <v>5.7769067999999995E-4</v>
      </c>
      <c r="P97" s="33">
        <v>6.0579719000000004E-4</v>
      </c>
      <c r="Q97" s="33">
        <v>6.9414315999999994E-4</v>
      </c>
      <c r="R97" s="33">
        <v>6.6497405999999893E-4</v>
      </c>
      <c r="S97" s="33">
        <v>6.8897894999999905E-4</v>
      </c>
      <c r="T97" s="33">
        <v>6.7841480000000007E-4</v>
      </c>
      <c r="U97" s="33">
        <v>1317.0179590355301</v>
      </c>
      <c r="V97" s="33">
        <v>1310.030787273</v>
      </c>
      <c r="W97" s="33">
        <v>2826.2691</v>
      </c>
      <c r="X97" s="33">
        <v>2811.8357999999998</v>
      </c>
      <c r="Y97" s="33">
        <v>2722.2820000000002</v>
      </c>
      <c r="Z97" s="33">
        <v>3750.3723</v>
      </c>
      <c r="AA97" s="33">
        <v>3731.0032999999999</v>
      </c>
      <c r="AB97" s="33">
        <v>3634.7491</v>
      </c>
      <c r="AC97" s="33">
        <v>3607.3634999999999</v>
      </c>
      <c r="AD97" s="33">
        <v>3665.3595999999998</v>
      </c>
      <c r="AE97" s="33">
        <v>3608.7390000000005</v>
      </c>
    </row>
    <row r="98" spans="1:31">
      <c r="A98" s="29" t="s">
        <v>130</v>
      </c>
      <c r="B98" s="29" t="s">
        <v>72</v>
      </c>
      <c r="C98" s="33">
        <v>340.78450999999995</v>
      </c>
      <c r="D98" s="33">
        <v>681.78657999999996</v>
      </c>
      <c r="E98" s="33">
        <v>844.93667312440789</v>
      </c>
      <c r="F98" s="33">
        <v>2558.891417584317</v>
      </c>
      <c r="G98" s="33">
        <v>6149.8856799375426</v>
      </c>
      <c r="H98" s="33">
        <v>6600.6541136334417</v>
      </c>
      <c r="I98" s="33">
        <v>7639.5304602792166</v>
      </c>
      <c r="J98" s="33">
        <v>7628.4877202088064</v>
      </c>
      <c r="K98" s="33">
        <v>12159.917839372443</v>
      </c>
      <c r="L98" s="33">
        <v>12790.118760608686</v>
      </c>
      <c r="M98" s="33">
        <v>13869.913846702366</v>
      </c>
      <c r="N98" s="33">
        <v>14506.162979127081</v>
      </c>
      <c r="O98" s="33">
        <v>14279.529075861779</v>
      </c>
      <c r="P98" s="33">
        <v>14047.596714346135</v>
      </c>
      <c r="Q98" s="33">
        <v>15382.294187492811</v>
      </c>
      <c r="R98" s="33">
        <v>14751.258625637849</v>
      </c>
      <c r="S98" s="33">
        <v>15351.370523397578</v>
      </c>
      <c r="T98" s="33">
        <v>15359.969718969249</v>
      </c>
      <c r="U98" s="33">
        <v>16131.371604254669</v>
      </c>
      <c r="V98" s="33">
        <v>16112.13021297733</v>
      </c>
      <c r="W98" s="33">
        <v>17676.953796387046</v>
      </c>
      <c r="X98" s="33">
        <v>17980.842525915872</v>
      </c>
      <c r="Y98" s="33">
        <v>16500.046875422202</v>
      </c>
      <c r="Z98" s="33">
        <v>18744.17019393633</v>
      </c>
      <c r="AA98" s="33">
        <v>18723.424369839671</v>
      </c>
      <c r="AB98" s="33">
        <v>17942.448531002741</v>
      </c>
      <c r="AC98" s="33">
        <v>16939.109099983641</v>
      </c>
      <c r="AD98" s="33">
        <v>17621.688224990099</v>
      </c>
      <c r="AE98" s="33">
        <v>16764.088775032298</v>
      </c>
    </row>
    <row r="99" spans="1:31">
      <c r="A99" s="29" t="s">
        <v>130</v>
      </c>
      <c r="B99" s="29" t="s">
        <v>76</v>
      </c>
      <c r="C99" s="33">
        <v>9.0606530000000003</v>
      </c>
      <c r="D99" s="33">
        <v>38.614214999999994</v>
      </c>
      <c r="E99" s="33">
        <v>110.65454099999999</v>
      </c>
      <c r="F99" s="33">
        <v>216.05665999999999</v>
      </c>
      <c r="G99" s="33">
        <v>338.18405000000001</v>
      </c>
      <c r="H99" s="33">
        <v>478.95195999999999</v>
      </c>
      <c r="I99" s="33">
        <v>626.217895</v>
      </c>
      <c r="J99" s="33">
        <v>763.64043999999899</v>
      </c>
      <c r="K99" s="33">
        <v>920.89365999999995</v>
      </c>
      <c r="L99" s="33">
        <v>1063.4884699999991</v>
      </c>
      <c r="M99" s="33">
        <v>1208.84275</v>
      </c>
      <c r="N99" s="33">
        <v>1441.0075799999991</v>
      </c>
      <c r="O99" s="33">
        <v>1626.4329599999999</v>
      </c>
      <c r="P99" s="33">
        <v>1771.8136400000001</v>
      </c>
      <c r="Q99" s="33">
        <v>2024.5833</v>
      </c>
      <c r="R99" s="33">
        <v>2105.0547000000001</v>
      </c>
      <c r="S99" s="33">
        <v>2105.5763400000001</v>
      </c>
      <c r="T99" s="33">
        <v>2170.1390000000001</v>
      </c>
      <c r="U99" s="33">
        <v>2274.0139600000002</v>
      </c>
      <c r="V99" s="33">
        <v>2334.75423</v>
      </c>
      <c r="W99" s="33">
        <v>2455.1594399999999</v>
      </c>
      <c r="X99" s="33">
        <v>2557.8057699999999</v>
      </c>
      <c r="Y99" s="33">
        <v>2426.2842799999999</v>
      </c>
      <c r="Z99" s="33">
        <v>2757.0133500000002</v>
      </c>
      <c r="AA99" s="33">
        <v>2714.2287000000001</v>
      </c>
      <c r="AB99" s="33">
        <v>2595.8749600000001</v>
      </c>
      <c r="AC99" s="33">
        <v>2537.3429599999999</v>
      </c>
      <c r="AD99" s="33">
        <v>2530.4506300000003</v>
      </c>
      <c r="AE99" s="33">
        <v>2358.8558600000001</v>
      </c>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3">
        <v>1.3176679E-5</v>
      </c>
      <c r="D102" s="33">
        <v>27.147588494491004</v>
      </c>
      <c r="E102" s="33">
        <v>31.548751682989998</v>
      </c>
      <c r="F102" s="33">
        <v>36.669154916329902</v>
      </c>
      <c r="G102" s="33">
        <v>35.965929184145004</v>
      </c>
      <c r="H102" s="33">
        <v>36.468470083343995</v>
      </c>
      <c r="I102" s="33">
        <v>36.624499892034002</v>
      </c>
      <c r="J102" s="33">
        <v>34.857887300019996</v>
      </c>
      <c r="K102" s="33">
        <v>33.746576088609999</v>
      </c>
      <c r="L102" s="33">
        <v>34.607590197569998</v>
      </c>
      <c r="M102" s="33">
        <v>33.714736188940002</v>
      </c>
      <c r="N102" s="33">
        <v>744.0989669999999</v>
      </c>
      <c r="O102" s="33">
        <v>982.91688999999906</v>
      </c>
      <c r="P102" s="33">
        <v>1002.7981100000001</v>
      </c>
      <c r="Q102" s="33">
        <v>998.45678999999996</v>
      </c>
      <c r="R102" s="33">
        <v>1012.837916</v>
      </c>
      <c r="S102" s="33">
        <v>1516.4783739999998</v>
      </c>
      <c r="T102" s="33">
        <v>1514.3797239999999</v>
      </c>
      <c r="U102" s="33">
        <v>1517.1952549999999</v>
      </c>
      <c r="V102" s="33">
        <v>1506.3524</v>
      </c>
      <c r="W102" s="33">
        <v>1531.3307</v>
      </c>
      <c r="X102" s="33">
        <v>1772.9498000000001</v>
      </c>
      <c r="Y102" s="33">
        <v>1764.5762</v>
      </c>
      <c r="Z102" s="33">
        <v>1764.6560999999999</v>
      </c>
      <c r="AA102" s="33">
        <v>1708.2057</v>
      </c>
      <c r="AB102" s="33">
        <v>3371.9821999999999</v>
      </c>
      <c r="AC102" s="33">
        <v>3513.5785999999998</v>
      </c>
      <c r="AD102" s="33">
        <v>4466.6625999999997</v>
      </c>
      <c r="AE102" s="33">
        <v>4309.3249999999998</v>
      </c>
    </row>
    <row r="103" spans="1:31">
      <c r="A103" s="29" t="s">
        <v>131</v>
      </c>
      <c r="B103" s="29" t="s">
        <v>72</v>
      </c>
      <c r="C103" s="33">
        <v>307.76236</v>
      </c>
      <c r="D103" s="33">
        <v>438.62207000000001</v>
      </c>
      <c r="E103" s="33">
        <v>540.39442529360201</v>
      </c>
      <c r="F103" s="33">
        <v>568.62153242490501</v>
      </c>
      <c r="G103" s="33">
        <v>595.24243340013993</v>
      </c>
      <c r="H103" s="33">
        <v>715.6985913165139</v>
      </c>
      <c r="I103" s="33">
        <v>794.74734864154004</v>
      </c>
      <c r="J103" s="33">
        <v>737.97590663193</v>
      </c>
      <c r="K103" s="33">
        <v>694.46210271377004</v>
      </c>
      <c r="L103" s="33">
        <v>778.69785683457008</v>
      </c>
      <c r="M103" s="33">
        <v>748.76830824574995</v>
      </c>
      <c r="N103" s="33">
        <v>1579.3139000000001</v>
      </c>
      <c r="O103" s="33">
        <v>2092.962</v>
      </c>
      <c r="P103" s="33">
        <v>2078.6939400000001</v>
      </c>
      <c r="Q103" s="33">
        <v>2174.2606999999998</v>
      </c>
      <c r="R103" s="33">
        <v>2149.65074</v>
      </c>
      <c r="S103" s="33">
        <v>3914.1646299999998</v>
      </c>
      <c r="T103" s="33">
        <v>4038.9242299999996</v>
      </c>
      <c r="U103" s="33">
        <v>4376.0776400000004</v>
      </c>
      <c r="V103" s="33">
        <v>4570.2735000000002</v>
      </c>
      <c r="W103" s="33">
        <v>4858.0787</v>
      </c>
      <c r="X103" s="33">
        <v>9037.5836600000002</v>
      </c>
      <c r="Y103" s="33">
        <v>8380.9575299999997</v>
      </c>
      <c r="Z103" s="33">
        <v>8631.6799699999992</v>
      </c>
      <c r="AA103" s="33">
        <v>7917.7975999999999</v>
      </c>
      <c r="AB103" s="33">
        <v>6760.0045399999999</v>
      </c>
      <c r="AC103" s="33">
        <v>6936.9775300000001</v>
      </c>
      <c r="AD103" s="33">
        <v>6626.9150999999993</v>
      </c>
      <c r="AE103" s="33">
        <v>6172.94056</v>
      </c>
    </row>
    <row r="104" spans="1:31">
      <c r="A104" s="29" t="s">
        <v>131</v>
      </c>
      <c r="B104" s="29" t="s">
        <v>76</v>
      </c>
      <c r="C104" s="33">
        <v>12.557674899999999</v>
      </c>
      <c r="D104" s="33">
        <v>44.204524599999992</v>
      </c>
      <c r="E104" s="33">
        <v>97.836911999999813</v>
      </c>
      <c r="F104" s="33">
        <v>198.31049599999992</v>
      </c>
      <c r="G104" s="33">
        <v>297.84902299999902</v>
      </c>
      <c r="H104" s="33">
        <v>412.82052999999996</v>
      </c>
      <c r="I104" s="33">
        <v>526.62525000000005</v>
      </c>
      <c r="J104" s="33">
        <v>630.91367400000001</v>
      </c>
      <c r="K104" s="33">
        <v>758.81977999999992</v>
      </c>
      <c r="L104" s="33">
        <v>893.68119000000002</v>
      </c>
      <c r="M104" s="33">
        <v>1011.3511699999999</v>
      </c>
      <c r="N104" s="33">
        <v>1094.40716</v>
      </c>
      <c r="O104" s="33">
        <v>1207.02638</v>
      </c>
      <c r="P104" s="33">
        <v>1348.5494200000001</v>
      </c>
      <c r="Q104" s="33">
        <v>1512.2903200000001</v>
      </c>
      <c r="R104" s="33">
        <v>1568.14183</v>
      </c>
      <c r="S104" s="33">
        <v>1465.1568200000002</v>
      </c>
      <c r="T104" s="33">
        <v>1575.4077300000001</v>
      </c>
      <c r="U104" s="33">
        <v>1631.3738499999999</v>
      </c>
      <c r="V104" s="33">
        <v>1766.74864</v>
      </c>
      <c r="W104" s="33">
        <v>1882.75764</v>
      </c>
      <c r="X104" s="33">
        <v>1777.26575</v>
      </c>
      <c r="Y104" s="33">
        <v>1668.7037100000002</v>
      </c>
      <c r="Z104" s="33">
        <v>1691.2218200000002</v>
      </c>
      <c r="AA104" s="33">
        <v>1533.6611499999999</v>
      </c>
      <c r="AB104" s="33">
        <v>1292.71586</v>
      </c>
      <c r="AC104" s="33">
        <v>1396.13373</v>
      </c>
      <c r="AD104" s="33">
        <v>1012.724369999999</v>
      </c>
      <c r="AE104" s="33">
        <v>1042.3349599999999</v>
      </c>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3">
        <v>60.568501327295984</v>
      </c>
      <c r="D107" s="33">
        <v>131.74679460791589</v>
      </c>
      <c r="E107" s="33">
        <v>148.7966722045679</v>
      </c>
      <c r="F107" s="33">
        <v>202.54419629382392</v>
      </c>
      <c r="G107" s="33">
        <v>189.01361585211998</v>
      </c>
      <c r="H107" s="33">
        <v>198.35850172360398</v>
      </c>
      <c r="I107" s="33">
        <v>197.62755391490001</v>
      </c>
      <c r="J107" s="33">
        <v>183.79769144437</v>
      </c>
      <c r="K107" s="33">
        <v>165.659507230678</v>
      </c>
      <c r="L107" s="33">
        <v>175.82425195844002</v>
      </c>
      <c r="M107" s="33">
        <v>171.95780387800997</v>
      </c>
      <c r="N107" s="33">
        <v>179.82355668869999</v>
      </c>
      <c r="O107" s="33">
        <v>138.436028158499</v>
      </c>
      <c r="P107" s="33">
        <v>126.5195297292</v>
      </c>
      <c r="Q107" s="33">
        <v>142.36551175709999</v>
      </c>
      <c r="R107" s="33">
        <v>144.31337132829998</v>
      </c>
      <c r="S107" s="33">
        <v>134.75886544700001</v>
      </c>
      <c r="T107" s="33">
        <v>128.50524124769998</v>
      </c>
      <c r="U107" s="33">
        <v>143.64895404089899</v>
      </c>
      <c r="V107" s="33">
        <v>135.1634895912</v>
      </c>
      <c r="W107" s="33">
        <v>47.921050352899996</v>
      </c>
      <c r="X107" s="33">
        <v>1.1672067000000001E-3</v>
      </c>
      <c r="Y107" s="33">
        <v>1.2411296999999999E-3</v>
      </c>
      <c r="Z107" s="33">
        <v>1.3216769E-3</v>
      </c>
      <c r="AA107" s="33">
        <v>1.2583142E-3</v>
      </c>
      <c r="AB107" s="33">
        <v>1.2529175E-3</v>
      </c>
      <c r="AC107" s="33">
        <v>1.3137023E-3</v>
      </c>
      <c r="AD107" s="33">
        <v>1.3982712E-3</v>
      </c>
      <c r="AE107" s="33">
        <v>1.4645464000000001E-3</v>
      </c>
    </row>
    <row r="108" spans="1:31">
      <c r="A108" s="29" t="s">
        <v>132</v>
      </c>
      <c r="B108" s="29" t="s">
        <v>72</v>
      </c>
      <c r="C108" s="33">
        <v>0</v>
      </c>
      <c r="D108" s="33">
        <v>0</v>
      </c>
      <c r="E108" s="33">
        <v>2.8537894E-5</v>
      </c>
      <c r="F108" s="33">
        <v>5.4189189999999999E-5</v>
      </c>
      <c r="G108" s="33">
        <v>5.2935654999999999E-5</v>
      </c>
      <c r="H108" s="33">
        <v>6.3790989999999999E-5</v>
      </c>
      <c r="I108" s="33">
        <v>6.1680360000000004E-5</v>
      </c>
      <c r="J108" s="33">
        <v>6.0895676000000001E-5</v>
      </c>
      <c r="K108" s="33">
        <v>7.1525030000000006E-5</v>
      </c>
      <c r="L108" s="33">
        <v>8.6476044000000004E-5</v>
      </c>
      <c r="M108" s="33">
        <v>1.0955069E-4</v>
      </c>
      <c r="N108" s="33">
        <v>604.16999999999996</v>
      </c>
      <c r="O108" s="33">
        <v>577.90800000000002</v>
      </c>
      <c r="P108" s="33">
        <v>537.92815999999902</v>
      </c>
      <c r="Q108" s="33">
        <v>865.4973</v>
      </c>
      <c r="R108" s="33">
        <v>886.31190000000004</v>
      </c>
      <c r="S108" s="33">
        <v>2015.3325</v>
      </c>
      <c r="T108" s="33">
        <v>2050.9823999999999</v>
      </c>
      <c r="U108" s="33">
        <v>2229.4940999999999</v>
      </c>
      <c r="V108" s="33">
        <v>2167.6350000000002</v>
      </c>
      <c r="W108" s="33">
        <v>4353.7049999999999</v>
      </c>
      <c r="X108" s="33">
        <v>4198.817</v>
      </c>
      <c r="Y108" s="33">
        <v>3846.4005999999999</v>
      </c>
      <c r="Z108" s="33">
        <v>4496.0263999999997</v>
      </c>
      <c r="AA108" s="33">
        <v>4424.8505999999998</v>
      </c>
      <c r="AB108" s="33">
        <v>4240.9766</v>
      </c>
      <c r="AC108" s="33">
        <v>4303.0326999999997</v>
      </c>
      <c r="AD108" s="33">
        <v>4439.1679999999997</v>
      </c>
      <c r="AE108" s="33">
        <v>4356.5259999999998</v>
      </c>
    </row>
    <row r="109" spans="1:31">
      <c r="A109" s="29" t="s">
        <v>132</v>
      </c>
      <c r="B109" s="29" t="s">
        <v>76</v>
      </c>
      <c r="C109" s="33">
        <v>9.2919321000000004</v>
      </c>
      <c r="D109" s="33">
        <v>23.351453499999899</v>
      </c>
      <c r="E109" s="33">
        <v>85.399027000000004</v>
      </c>
      <c r="F109" s="33">
        <v>226.22741400000001</v>
      </c>
      <c r="G109" s="33">
        <v>354.13729999999998</v>
      </c>
      <c r="H109" s="33">
        <v>507.92687999999987</v>
      </c>
      <c r="I109" s="33">
        <v>660.8110200000001</v>
      </c>
      <c r="J109" s="33">
        <v>793.71049999999991</v>
      </c>
      <c r="K109" s="33">
        <v>921.37177999999994</v>
      </c>
      <c r="L109" s="33">
        <v>1050.5427</v>
      </c>
      <c r="M109" s="33">
        <v>1171.4868299999989</v>
      </c>
      <c r="N109" s="33">
        <v>1353.2867200000001</v>
      </c>
      <c r="O109" s="33">
        <v>1500.34926</v>
      </c>
      <c r="P109" s="33">
        <v>1590.9295000000002</v>
      </c>
      <c r="Q109" s="33">
        <v>1930.1360999999999</v>
      </c>
      <c r="R109" s="33">
        <v>2022.7262499999999</v>
      </c>
      <c r="S109" s="33">
        <v>1959.01377</v>
      </c>
      <c r="T109" s="33">
        <v>2007.4301499999999</v>
      </c>
      <c r="U109" s="33">
        <v>2152.9768199999999</v>
      </c>
      <c r="V109" s="33">
        <v>2161.0481399999999</v>
      </c>
      <c r="W109" s="33">
        <v>2232.0237499999898</v>
      </c>
      <c r="X109" s="33">
        <v>2295.8751000000002</v>
      </c>
      <c r="Y109" s="33">
        <v>2006.35644</v>
      </c>
      <c r="Z109" s="33">
        <v>2379.1898700000002</v>
      </c>
      <c r="AA109" s="33">
        <v>2430.6014</v>
      </c>
      <c r="AB109" s="33">
        <v>2262.3751000000002</v>
      </c>
      <c r="AC109" s="33">
        <v>2251.7383199999999</v>
      </c>
      <c r="AD109" s="33">
        <v>2327.6492199999998</v>
      </c>
      <c r="AE109" s="33">
        <v>2246.5272199999999</v>
      </c>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3">
        <v>107.9639262640559</v>
      </c>
      <c r="D112" s="33">
        <v>107.26751653876501</v>
      </c>
      <c r="E112" s="33">
        <v>123.98296145273</v>
      </c>
      <c r="F112" s="33">
        <v>122.49761704125392</v>
      </c>
      <c r="G112" s="33">
        <v>115.42691602736001</v>
      </c>
      <c r="H112" s="33">
        <v>115.94753492317001</v>
      </c>
      <c r="I112" s="33">
        <v>115.9530015778999</v>
      </c>
      <c r="J112" s="33">
        <v>110.1433589508279</v>
      </c>
      <c r="K112" s="33">
        <v>103.35678809357999</v>
      </c>
      <c r="L112" s="33">
        <v>103.94536974284</v>
      </c>
      <c r="M112" s="33">
        <v>97.869127048520014</v>
      </c>
      <c r="N112" s="33">
        <v>222.09264599999989</v>
      </c>
      <c r="O112" s="33">
        <v>217.49117899999999</v>
      </c>
      <c r="P112" s="33">
        <v>191.37651099999999</v>
      </c>
      <c r="Q112" s="33">
        <v>633.55947600000002</v>
      </c>
      <c r="R112" s="33">
        <v>630.98940600000003</v>
      </c>
      <c r="S112" s="33">
        <v>742.99758499999996</v>
      </c>
      <c r="T112" s="33">
        <v>730.18240999999989</v>
      </c>
      <c r="U112" s="33">
        <v>852.72055499999999</v>
      </c>
      <c r="V112" s="33">
        <v>839.49594999999999</v>
      </c>
      <c r="W112" s="33">
        <v>936.11344999999903</v>
      </c>
      <c r="X112" s="33">
        <v>922.90788999999995</v>
      </c>
      <c r="Y112" s="33">
        <v>848.28835699999991</v>
      </c>
      <c r="Z112" s="33">
        <v>913.37678000000005</v>
      </c>
      <c r="AA112" s="33">
        <v>920.20915599999898</v>
      </c>
      <c r="AB112" s="33">
        <v>841.85581000000002</v>
      </c>
      <c r="AC112" s="33">
        <v>826.5314699999999</v>
      </c>
      <c r="AD112" s="33">
        <v>842.03935000000001</v>
      </c>
      <c r="AE112" s="33">
        <v>808.51861499999904</v>
      </c>
    </row>
    <row r="113" spans="1:31">
      <c r="A113" s="29" t="s">
        <v>133</v>
      </c>
      <c r="B113" s="29" t="s">
        <v>72</v>
      </c>
      <c r="C113" s="33">
        <v>0</v>
      </c>
      <c r="D113" s="33">
        <v>0</v>
      </c>
      <c r="E113" s="33">
        <v>2.3679697000000001E-5</v>
      </c>
      <c r="F113" s="33">
        <v>2.4237607999999998E-5</v>
      </c>
      <c r="G113" s="33">
        <v>2.3688778999999998E-5</v>
      </c>
      <c r="H113" s="33">
        <v>2.805967E-5</v>
      </c>
      <c r="I113" s="33">
        <v>2.7842801999999999E-5</v>
      </c>
      <c r="J113" s="33">
        <v>2.8091184999999999E-5</v>
      </c>
      <c r="K113" s="33">
        <v>2.9003508E-5</v>
      </c>
      <c r="L113" s="33">
        <v>3.1545226999999998E-5</v>
      </c>
      <c r="M113" s="33">
        <v>3.3136709999999998E-5</v>
      </c>
      <c r="N113" s="33">
        <v>6.5235330000000004E-5</v>
      </c>
      <c r="O113" s="33">
        <v>6.3704969999999999E-5</v>
      </c>
      <c r="P113" s="33">
        <v>6.2952043999999895E-5</v>
      </c>
      <c r="Q113" s="33">
        <v>7.7962686000000007E-5</v>
      </c>
      <c r="R113" s="33">
        <v>7.7148400000000002E-5</v>
      </c>
      <c r="S113" s="33">
        <v>1.0142101E-4</v>
      </c>
      <c r="T113" s="33">
        <v>1.0207853E-4</v>
      </c>
      <c r="U113" s="33">
        <v>1.0576281E-4</v>
      </c>
      <c r="V113" s="33">
        <v>1.0717336399999999E-4</v>
      </c>
      <c r="W113" s="33">
        <v>1.38882E-4</v>
      </c>
      <c r="X113" s="33">
        <v>1.3389686999999901E-4</v>
      </c>
      <c r="Y113" s="33">
        <v>1.3297921E-4</v>
      </c>
      <c r="Z113" s="33">
        <v>1.8763311000000001E-4</v>
      </c>
      <c r="AA113" s="33">
        <v>1.8522001000000001E-4</v>
      </c>
      <c r="AB113" s="33">
        <v>1.8029063E-4</v>
      </c>
      <c r="AC113" s="33">
        <v>1.8528408E-4</v>
      </c>
      <c r="AD113" s="33">
        <v>1.8694658E-4</v>
      </c>
      <c r="AE113" s="33">
        <v>1.9025351999999999E-4</v>
      </c>
    </row>
    <row r="114" spans="1:31">
      <c r="A114" s="29" t="s">
        <v>133</v>
      </c>
      <c r="B114" s="29" t="s">
        <v>76</v>
      </c>
      <c r="C114" s="33">
        <v>16.686967500000002</v>
      </c>
      <c r="D114" s="33">
        <v>32.275542000000002</v>
      </c>
      <c r="E114" s="33">
        <v>63.861127999999901</v>
      </c>
      <c r="F114" s="33">
        <v>95.732509000000007</v>
      </c>
      <c r="G114" s="33">
        <v>123.835347</v>
      </c>
      <c r="H114" s="33">
        <v>157.172394</v>
      </c>
      <c r="I114" s="33">
        <v>197.964932</v>
      </c>
      <c r="J114" s="33">
        <v>233.8809</v>
      </c>
      <c r="K114" s="33">
        <v>271.39272399999999</v>
      </c>
      <c r="L114" s="33">
        <v>309.83243999999996</v>
      </c>
      <c r="M114" s="33">
        <v>340.89733999999999</v>
      </c>
      <c r="N114" s="33">
        <v>374.30291600000004</v>
      </c>
      <c r="O114" s="33">
        <v>407.45096000000001</v>
      </c>
      <c r="P114" s="33">
        <v>430.162285</v>
      </c>
      <c r="Q114" s="33">
        <v>466.00675999999999</v>
      </c>
      <c r="R114" s="33">
        <v>481.41613000000001</v>
      </c>
      <c r="S114" s="33">
        <v>482.92148999999995</v>
      </c>
      <c r="T114" s="33">
        <v>487.52214000000004</v>
      </c>
      <c r="U114" s="33">
        <v>522.07704999999999</v>
      </c>
      <c r="V114" s="33">
        <v>520.97618999999997</v>
      </c>
      <c r="W114" s="33">
        <v>541.61676999999997</v>
      </c>
      <c r="X114" s="33">
        <v>536.88608999999997</v>
      </c>
      <c r="Y114" s="33">
        <v>481.26497400000005</v>
      </c>
      <c r="Z114" s="33">
        <v>549.07872999999995</v>
      </c>
      <c r="AA114" s="33">
        <v>559.36505399999999</v>
      </c>
      <c r="AB114" s="33">
        <v>468.53336999999993</v>
      </c>
      <c r="AC114" s="33">
        <v>468.05659000000003</v>
      </c>
      <c r="AD114" s="33">
        <v>487.27634</v>
      </c>
      <c r="AE114" s="33">
        <v>446.54096999999996</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3">
        <v>1.2446614E-5</v>
      </c>
      <c r="D117" s="33">
        <v>1.8330784E-5</v>
      </c>
      <c r="E117" s="33">
        <v>1.81166959999999E-5</v>
      </c>
      <c r="F117" s="33">
        <v>2.1959994999999999E-5</v>
      </c>
      <c r="G117" s="33">
        <v>2.9268413000000001E-5</v>
      </c>
      <c r="H117" s="33">
        <v>2.984084E-5</v>
      </c>
      <c r="I117" s="33">
        <v>3.7243141999999997E-5</v>
      </c>
      <c r="J117" s="33">
        <v>4.3000061999999998E-5</v>
      </c>
      <c r="K117" s="33">
        <v>5.6946776999999999E-5</v>
      </c>
      <c r="L117" s="33">
        <v>6.1398500000000005E-5</v>
      </c>
      <c r="M117" s="33">
        <v>6.7079640000000003E-5</v>
      </c>
      <c r="N117" s="33">
        <v>8.3367019999999896E-5</v>
      </c>
      <c r="O117" s="33">
        <v>8.4545859999999895E-5</v>
      </c>
      <c r="P117" s="33">
        <v>9.0204029999999994E-5</v>
      </c>
      <c r="Q117" s="33">
        <v>9.6217059999999995E-5</v>
      </c>
      <c r="R117" s="33">
        <v>9.3055849999999906E-5</v>
      </c>
      <c r="S117" s="33">
        <v>1.04641155999999E-4</v>
      </c>
      <c r="T117" s="33">
        <v>1.0212277E-4</v>
      </c>
      <c r="U117" s="33">
        <v>1.4293853999999999E-4</v>
      </c>
      <c r="V117" s="33">
        <v>1.5491448000000001E-4</v>
      </c>
      <c r="W117" s="33">
        <v>1.7099153999999999E-4</v>
      </c>
      <c r="X117" s="33">
        <v>1.5163283E-4</v>
      </c>
      <c r="Y117" s="33">
        <v>1.6971168000000001E-4</v>
      </c>
      <c r="Z117" s="33">
        <v>1.8298589999999999E-4</v>
      </c>
      <c r="AA117" s="33">
        <v>1.7860063000000001E-4</v>
      </c>
      <c r="AB117" s="33">
        <v>1.9136619999999901E-4</v>
      </c>
      <c r="AC117" s="33">
        <v>1.9206343999999899E-4</v>
      </c>
      <c r="AD117" s="33">
        <v>2.17522E-4</v>
      </c>
      <c r="AE117" s="33">
        <v>2.6379246E-4</v>
      </c>
    </row>
    <row r="118" spans="1:31">
      <c r="A118" s="29" t="s">
        <v>134</v>
      </c>
      <c r="B118" s="29" t="s">
        <v>72</v>
      </c>
      <c r="C118" s="33">
        <v>0</v>
      </c>
      <c r="D118" s="33">
        <v>0</v>
      </c>
      <c r="E118" s="33">
        <v>5.6145460000000004E-5</v>
      </c>
      <c r="F118" s="33">
        <v>5.6616036E-5</v>
      </c>
      <c r="G118" s="33">
        <v>6.1038183999999991E-5</v>
      </c>
      <c r="H118" s="33">
        <v>6.6572067999999998E-5</v>
      </c>
      <c r="I118" s="33">
        <v>8.7328112999999997E-5</v>
      </c>
      <c r="J118" s="33">
        <v>9.3945029999999998E-5</v>
      </c>
      <c r="K118" s="33">
        <v>5.9911301179000001</v>
      </c>
      <c r="L118" s="33">
        <v>401.49964147060001</v>
      </c>
      <c r="M118" s="33">
        <v>509.45125238460002</v>
      </c>
      <c r="N118" s="33">
        <v>2015.2081723275098</v>
      </c>
      <c r="O118" s="33">
        <v>1954.32857684545</v>
      </c>
      <c r="P118" s="33">
        <v>1963.6589769344801</v>
      </c>
      <c r="Q118" s="33">
        <v>2008.3987923277</v>
      </c>
      <c r="R118" s="33">
        <v>1970.8220920890699</v>
      </c>
      <c r="S118" s="33">
        <v>2077.2808928868999</v>
      </c>
      <c r="T118" s="33">
        <v>2126.9576833880801</v>
      </c>
      <c r="U118" s="33">
        <v>2335.8194152481901</v>
      </c>
      <c r="V118" s="33">
        <v>2278.1454415316798</v>
      </c>
      <c r="W118" s="33">
        <v>2294.19110440337</v>
      </c>
      <c r="X118" s="33">
        <v>2224.1326928532003</v>
      </c>
      <c r="Y118" s="33">
        <v>2105.7047126693201</v>
      </c>
      <c r="Z118" s="33">
        <v>2305.3954352122</v>
      </c>
      <c r="AA118" s="33">
        <v>2250.9801269069999</v>
      </c>
      <c r="AB118" s="33">
        <v>2079.0109209235197</v>
      </c>
      <c r="AC118" s="33">
        <v>2108.82003220865</v>
      </c>
      <c r="AD118" s="33">
        <v>2115.6003516345004</v>
      </c>
      <c r="AE118" s="33">
        <v>2080.0674680160801</v>
      </c>
    </row>
    <row r="119" spans="1:31">
      <c r="A119" s="29" t="s">
        <v>134</v>
      </c>
      <c r="B119" s="29" t="s">
        <v>76</v>
      </c>
      <c r="C119" s="33">
        <v>0.41320296499999998</v>
      </c>
      <c r="D119" s="33">
        <v>2.2369747499999999</v>
      </c>
      <c r="E119" s="33">
        <v>4.5064708999999903</v>
      </c>
      <c r="F119" s="33">
        <v>5.6248401300000008</v>
      </c>
      <c r="G119" s="33">
        <v>9.5634960000000007</v>
      </c>
      <c r="H119" s="33">
        <v>13.8575871</v>
      </c>
      <c r="I119" s="33">
        <v>30.395299299999888</v>
      </c>
      <c r="J119" s="33">
        <v>39.100330200000002</v>
      </c>
      <c r="K119" s="33">
        <v>57.383687999999999</v>
      </c>
      <c r="L119" s="33">
        <v>70.012381000000005</v>
      </c>
      <c r="M119" s="33">
        <v>78.494204999999994</v>
      </c>
      <c r="N119" s="33">
        <v>84.375912999999997</v>
      </c>
      <c r="O119" s="33">
        <v>90.403374999999997</v>
      </c>
      <c r="P119" s="33">
        <v>89.619737999999998</v>
      </c>
      <c r="Q119" s="33">
        <v>108.73418599999999</v>
      </c>
      <c r="R119" s="33">
        <v>120.777886</v>
      </c>
      <c r="S119" s="33">
        <v>107.05526500000001</v>
      </c>
      <c r="T119" s="33">
        <v>113.177359</v>
      </c>
      <c r="U119" s="33">
        <v>128.86757800000001</v>
      </c>
      <c r="V119" s="33">
        <v>135.58214000000001</v>
      </c>
      <c r="W119" s="33">
        <v>134.86392599999999</v>
      </c>
      <c r="X119" s="33">
        <v>128.18844999999999</v>
      </c>
      <c r="Y119" s="33">
        <v>117.87730500000001</v>
      </c>
      <c r="Z119" s="33">
        <v>139.80576600000001</v>
      </c>
      <c r="AA119" s="33">
        <v>145.16371799999999</v>
      </c>
      <c r="AB119" s="33">
        <v>122.9654079999989</v>
      </c>
      <c r="AC119" s="33">
        <v>122.868502999999</v>
      </c>
      <c r="AD119" s="33">
        <v>128.12595199999998</v>
      </c>
      <c r="AE119" s="33">
        <v>123.942458</v>
      </c>
    </row>
    <row r="122" spans="1:31">
      <c r="A122" s="26" t="s">
        <v>136</v>
      </c>
    </row>
    <row r="123" spans="1:31">
      <c r="A123" s="19" t="s">
        <v>128</v>
      </c>
      <c r="B123" s="19" t="s">
        <v>129</v>
      </c>
      <c r="C123" s="19" t="s">
        <v>80</v>
      </c>
      <c r="D123" s="19" t="s">
        <v>89</v>
      </c>
      <c r="E123" s="19" t="s">
        <v>90</v>
      </c>
      <c r="F123" s="19" t="s">
        <v>91</v>
      </c>
      <c r="G123" s="19" t="s">
        <v>92</v>
      </c>
      <c r="H123" s="19" t="s">
        <v>93</v>
      </c>
      <c r="I123" s="19" t="s">
        <v>94</v>
      </c>
      <c r="J123" s="19" t="s">
        <v>95</v>
      </c>
      <c r="K123" s="19" t="s">
        <v>96</v>
      </c>
      <c r="L123" s="19" t="s">
        <v>97</v>
      </c>
      <c r="M123" s="19" t="s">
        <v>98</v>
      </c>
      <c r="N123" s="19" t="s">
        <v>99</v>
      </c>
      <c r="O123" s="19" t="s">
        <v>100</v>
      </c>
      <c r="P123" s="19" t="s">
        <v>101</v>
      </c>
      <c r="Q123" s="19" t="s">
        <v>102</v>
      </c>
      <c r="R123" s="19" t="s">
        <v>103</v>
      </c>
      <c r="S123" s="19" t="s">
        <v>104</v>
      </c>
      <c r="T123" s="19" t="s">
        <v>105</v>
      </c>
      <c r="U123" s="19" t="s">
        <v>106</v>
      </c>
      <c r="V123" s="19" t="s">
        <v>107</v>
      </c>
      <c r="W123" s="19" t="s">
        <v>108</v>
      </c>
      <c r="X123" s="19" t="s">
        <v>109</v>
      </c>
      <c r="Y123" s="19" t="s">
        <v>110</v>
      </c>
      <c r="Z123" s="19" t="s">
        <v>111</v>
      </c>
      <c r="AA123" s="19" t="s">
        <v>112</v>
      </c>
      <c r="AB123" s="19" t="s">
        <v>113</v>
      </c>
      <c r="AC123" s="19" t="s">
        <v>114</v>
      </c>
      <c r="AD123" s="19" t="s">
        <v>115</v>
      </c>
      <c r="AE123" s="19" t="s">
        <v>116</v>
      </c>
    </row>
    <row r="124" spans="1:31">
      <c r="A124" s="29" t="s">
        <v>40</v>
      </c>
      <c r="B124" s="29" t="s">
        <v>24</v>
      </c>
      <c r="C124" s="33">
        <v>19609.820524798753</v>
      </c>
      <c r="D124" s="33">
        <v>22593.02581538949</v>
      </c>
      <c r="E124" s="33">
        <v>25795.440529221392</v>
      </c>
      <c r="F124" s="33">
        <v>28515.647989408993</v>
      </c>
      <c r="G124" s="33">
        <v>30896.268913726803</v>
      </c>
      <c r="H124" s="33">
        <v>36193.482707354939</v>
      </c>
      <c r="I124" s="33">
        <v>39710.144623191954</v>
      </c>
      <c r="J124" s="33">
        <v>38725.984701624904</v>
      </c>
      <c r="K124" s="33">
        <v>43631.990621909186</v>
      </c>
      <c r="L124" s="33">
        <v>48413.251200431951</v>
      </c>
      <c r="M124" s="33">
        <v>52307.938097032616</v>
      </c>
      <c r="N124" s="33">
        <v>56014.182328491297</v>
      </c>
      <c r="O124" s="33">
        <v>58003.92001024339</v>
      </c>
      <c r="P124" s="33">
        <v>58926.417366580266</v>
      </c>
      <c r="Q124" s="33">
        <v>65866.101334952735</v>
      </c>
      <c r="R124" s="33">
        <v>68092.082337759988</v>
      </c>
      <c r="S124" s="33">
        <v>63807.389096906387</v>
      </c>
      <c r="T124" s="33">
        <v>69181.156659901229</v>
      </c>
      <c r="U124" s="33">
        <v>74209.076598701708</v>
      </c>
      <c r="V124" s="33">
        <v>78074.278965345511</v>
      </c>
      <c r="W124" s="33">
        <v>80449.260138346421</v>
      </c>
      <c r="X124" s="33">
        <v>80681.864023744085</v>
      </c>
      <c r="Y124" s="33">
        <v>80496.349668902156</v>
      </c>
      <c r="Z124" s="33">
        <v>88733.667211950335</v>
      </c>
      <c r="AA124" s="33">
        <v>91059.096006789143</v>
      </c>
      <c r="AB124" s="33">
        <v>84167.160307204715</v>
      </c>
      <c r="AC124" s="33">
        <v>90920.65386458888</v>
      </c>
      <c r="AD124" s="33">
        <v>97349.545013143375</v>
      </c>
      <c r="AE124" s="33">
        <v>101355.04649412778</v>
      </c>
    </row>
    <row r="125" spans="1:31" collapsed="1">
      <c r="A125" s="29" t="s">
        <v>40</v>
      </c>
      <c r="B125" s="29" t="s">
        <v>77</v>
      </c>
      <c r="C125" s="33">
        <v>287.73691275426609</v>
      </c>
      <c r="D125" s="33">
        <v>515.40787073588285</v>
      </c>
      <c r="E125" s="33">
        <v>884.83406588973048</v>
      </c>
      <c r="F125" s="33">
        <v>1254.7849748144738</v>
      </c>
      <c r="G125" s="33">
        <v>1593.4650659952131</v>
      </c>
      <c r="H125" s="33">
        <v>1866.0164059986998</v>
      </c>
      <c r="I125" s="33">
        <v>2141.760206632694</v>
      </c>
      <c r="J125" s="33">
        <v>2361.8162965853339</v>
      </c>
      <c r="K125" s="33">
        <v>2552.4657322368294</v>
      </c>
      <c r="L125" s="33">
        <v>2810.5931129098599</v>
      </c>
      <c r="M125" s="33">
        <v>3083.7037668790745</v>
      </c>
      <c r="N125" s="33">
        <v>3382.269755081526</v>
      </c>
      <c r="O125" s="33">
        <v>3716.9767982453018</v>
      </c>
      <c r="P125" s="33">
        <v>3982.877085965144</v>
      </c>
      <c r="Q125" s="33">
        <v>4236.6884073985748</v>
      </c>
      <c r="R125" s="33">
        <v>4189.6005468433723</v>
      </c>
      <c r="S125" s="33">
        <v>4164.9550386451247</v>
      </c>
      <c r="T125" s="33">
        <v>4139.2710786534481</v>
      </c>
      <c r="U125" s="33">
        <v>4136.7706898771457</v>
      </c>
      <c r="V125" s="33">
        <v>4095.7536186569719</v>
      </c>
      <c r="W125" s="33">
        <v>4080.5611695041625</v>
      </c>
      <c r="X125" s="33">
        <v>4061.1181196429652</v>
      </c>
      <c r="Y125" s="33">
        <v>4052.4213580448532</v>
      </c>
      <c r="Z125" s="33">
        <v>4004.517632231526</v>
      </c>
      <c r="AA125" s="33">
        <v>3963.4951713576256</v>
      </c>
      <c r="AB125" s="33">
        <v>3836.8522372622392</v>
      </c>
      <c r="AC125" s="33">
        <v>3731.3040564041066</v>
      </c>
      <c r="AD125" s="33">
        <v>3603.5117044224648</v>
      </c>
      <c r="AE125" s="33">
        <v>3483.2237242953734</v>
      </c>
    </row>
    <row r="126" spans="1:31" collapsed="1">
      <c r="A126" s="29" t="s">
        <v>40</v>
      </c>
      <c r="B126" s="29" t="s">
        <v>78</v>
      </c>
      <c r="C126" s="33">
        <v>244.39855218300195</v>
      </c>
      <c r="D126" s="33">
        <v>437.83511100160956</v>
      </c>
      <c r="E126" s="33">
        <v>751.51685023187736</v>
      </c>
      <c r="F126" s="33">
        <v>1066.2117721221434</v>
      </c>
      <c r="G126" s="33">
        <v>1353.535995967894</v>
      </c>
      <c r="H126" s="33">
        <v>1585.0053865919087</v>
      </c>
      <c r="I126" s="33">
        <v>1820.0294973418661</v>
      </c>
      <c r="J126" s="33">
        <v>2006.0316135415947</v>
      </c>
      <c r="K126" s="33">
        <v>2167.827870375686</v>
      </c>
      <c r="L126" s="33">
        <v>2387.2175252604402</v>
      </c>
      <c r="M126" s="33">
        <v>2618.8192551523357</v>
      </c>
      <c r="N126" s="33">
        <v>2873.0492508742686</v>
      </c>
      <c r="O126" s="33">
        <v>3158.6308122963815</v>
      </c>
      <c r="P126" s="33">
        <v>3383.0910177141354</v>
      </c>
      <c r="Q126" s="33">
        <v>3598.8653545999446</v>
      </c>
      <c r="R126" s="33">
        <v>3557.9991105661338</v>
      </c>
      <c r="S126" s="33">
        <v>3537.7465030085968</v>
      </c>
      <c r="T126" s="33">
        <v>3515.3024822125371</v>
      </c>
      <c r="U126" s="33">
        <v>3513.3349930000199</v>
      </c>
      <c r="V126" s="33">
        <v>3480.064449957843</v>
      </c>
      <c r="W126" s="33">
        <v>3466.5362884251758</v>
      </c>
      <c r="X126" s="33">
        <v>3449.386447727883</v>
      </c>
      <c r="Y126" s="33">
        <v>3443.129058732085</v>
      </c>
      <c r="Z126" s="33">
        <v>3400.9046564581881</v>
      </c>
      <c r="AA126" s="33">
        <v>3367.1337146603978</v>
      </c>
      <c r="AB126" s="33">
        <v>3259.9543613195342</v>
      </c>
      <c r="AC126" s="33">
        <v>3169.3735571215093</v>
      </c>
      <c r="AD126" s="33">
        <v>3061.4142901630357</v>
      </c>
      <c r="AE126" s="33">
        <v>2957.9154762473622</v>
      </c>
    </row>
    <row r="128" spans="1:31">
      <c r="A128" s="19" t="s">
        <v>128</v>
      </c>
      <c r="B128" s="19" t="s">
        <v>129</v>
      </c>
      <c r="C128" s="19" t="s">
        <v>80</v>
      </c>
      <c r="D128" s="19" t="s">
        <v>89</v>
      </c>
      <c r="E128" s="19" t="s">
        <v>90</v>
      </c>
      <c r="F128" s="19" t="s">
        <v>91</v>
      </c>
      <c r="G128" s="19" t="s">
        <v>92</v>
      </c>
      <c r="H128" s="19" t="s">
        <v>93</v>
      </c>
      <c r="I128" s="19" t="s">
        <v>94</v>
      </c>
      <c r="J128" s="19" t="s">
        <v>95</v>
      </c>
      <c r="K128" s="19" t="s">
        <v>96</v>
      </c>
      <c r="L128" s="19" t="s">
        <v>97</v>
      </c>
      <c r="M128" s="19" t="s">
        <v>98</v>
      </c>
      <c r="N128" s="19" t="s">
        <v>99</v>
      </c>
      <c r="O128" s="19" t="s">
        <v>100</v>
      </c>
      <c r="P128" s="19" t="s">
        <v>101</v>
      </c>
      <c r="Q128" s="19" t="s">
        <v>102</v>
      </c>
      <c r="R128" s="19" t="s">
        <v>103</v>
      </c>
      <c r="S128" s="19" t="s">
        <v>104</v>
      </c>
      <c r="T128" s="19" t="s">
        <v>105</v>
      </c>
      <c r="U128" s="19" t="s">
        <v>106</v>
      </c>
      <c r="V128" s="19" t="s">
        <v>107</v>
      </c>
      <c r="W128" s="19" t="s">
        <v>108</v>
      </c>
      <c r="X128" s="19" t="s">
        <v>109</v>
      </c>
      <c r="Y128" s="19" t="s">
        <v>110</v>
      </c>
      <c r="Z128" s="19" t="s">
        <v>111</v>
      </c>
      <c r="AA128" s="19" t="s">
        <v>112</v>
      </c>
      <c r="AB128" s="19" t="s">
        <v>113</v>
      </c>
      <c r="AC128" s="19" t="s">
        <v>114</v>
      </c>
      <c r="AD128" s="19" t="s">
        <v>115</v>
      </c>
      <c r="AE128" s="19" t="s">
        <v>116</v>
      </c>
    </row>
    <row r="129" spans="1:31">
      <c r="A129" s="29" t="s">
        <v>130</v>
      </c>
      <c r="B129" s="29" t="s">
        <v>24</v>
      </c>
      <c r="C129" s="25">
        <v>5840.3921095261285</v>
      </c>
      <c r="D129" s="25">
        <v>6848.5857851676201</v>
      </c>
      <c r="E129" s="25">
        <v>7568.6907309200897</v>
      </c>
      <c r="F129" s="25">
        <v>8523.6303782349605</v>
      </c>
      <c r="G129" s="25">
        <v>9260.6378658641006</v>
      </c>
      <c r="H129" s="25">
        <v>11220.51553852562</v>
      </c>
      <c r="I129" s="25">
        <v>12200.04355338293</v>
      </c>
      <c r="J129" s="25">
        <v>11840.568266161839</v>
      </c>
      <c r="K129" s="25">
        <v>13148.031712476379</v>
      </c>
      <c r="L129" s="25">
        <v>14967.899162005449</v>
      </c>
      <c r="M129" s="25">
        <v>16704.443926411892</v>
      </c>
      <c r="N129" s="25">
        <v>17428.944707672737</v>
      </c>
      <c r="O129" s="25">
        <v>18411.568835787592</v>
      </c>
      <c r="P129" s="25">
        <v>18706.437080883661</v>
      </c>
      <c r="Q129" s="25">
        <v>21549.80948255958</v>
      </c>
      <c r="R129" s="25">
        <v>22022.328899635671</v>
      </c>
      <c r="S129" s="25">
        <v>20511.78968151053</v>
      </c>
      <c r="T129" s="25">
        <v>21846.137956977469</v>
      </c>
      <c r="U129" s="25">
        <v>23896.48756332359</v>
      </c>
      <c r="V129" s="25">
        <v>25827.632976557081</v>
      </c>
      <c r="W129" s="25">
        <v>25866.633962248161</v>
      </c>
      <c r="X129" s="25">
        <v>26322.658967029471</v>
      </c>
      <c r="Y129" s="25">
        <v>26189.115850600429</v>
      </c>
      <c r="Z129" s="25">
        <v>29655.965120395271</v>
      </c>
      <c r="AA129" s="25">
        <v>30038.817272152271</v>
      </c>
      <c r="AB129" s="25">
        <v>27505.50493109665</v>
      </c>
      <c r="AC129" s="25">
        <v>29065.966556606851</v>
      </c>
      <c r="AD129" s="25">
        <v>31621.801150546489</v>
      </c>
      <c r="AE129" s="25">
        <v>33685.242024408151</v>
      </c>
    </row>
    <row r="130" spans="1:31">
      <c r="A130" s="29" t="s">
        <v>130</v>
      </c>
      <c r="B130" s="29" t="s">
        <v>77</v>
      </c>
      <c r="C130" s="33">
        <v>100.58281710910751</v>
      </c>
      <c r="D130" s="33">
        <v>193.1589085588455</v>
      </c>
      <c r="E130" s="33">
        <v>291.10654456740201</v>
      </c>
      <c r="F130" s="33">
        <v>396.213918386459</v>
      </c>
      <c r="G130" s="33">
        <v>501.90241513395</v>
      </c>
      <c r="H130" s="33">
        <v>585.40249528884499</v>
      </c>
      <c r="I130" s="33">
        <v>672.77160983419003</v>
      </c>
      <c r="J130" s="33">
        <v>746.57528838014503</v>
      </c>
      <c r="K130" s="33">
        <v>809.24615791511496</v>
      </c>
      <c r="L130" s="33">
        <v>898.89602584434999</v>
      </c>
      <c r="M130" s="33">
        <v>990.65309636759503</v>
      </c>
      <c r="N130" s="33">
        <v>1097.5089204624849</v>
      </c>
      <c r="O130" s="33">
        <v>1203.957169733045</v>
      </c>
      <c r="P130" s="33">
        <v>1289.4710901718099</v>
      </c>
      <c r="Q130" s="33">
        <v>1377.5795031290049</v>
      </c>
      <c r="R130" s="33">
        <v>1364.1938231480101</v>
      </c>
      <c r="S130" s="33">
        <v>1359.3640117130249</v>
      </c>
      <c r="T130" s="33">
        <v>1353.4315302653301</v>
      </c>
      <c r="U130" s="33">
        <v>1358.2135330066651</v>
      </c>
      <c r="V130" s="33">
        <v>1347.5027647827701</v>
      </c>
      <c r="W130" s="33">
        <v>1347.997830696105</v>
      </c>
      <c r="X130" s="33">
        <v>1344.7628960542652</v>
      </c>
      <c r="Y130" s="33">
        <v>1341.927045290945</v>
      </c>
      <c r="Z130" s="33">
        <v>1330.3631493911698</v>
      </c>
      <c r="AA130" s="33">
        <v>1318.1665059661848</v>
      </c>
      <c r="AB130" s="33">
        <v>1275.3935429294099</v>
      </c>
      <c r="AC130" s="33">
        <v>1239.7391591472601</v>
      </c>
      <c r="AD130" s="33">
        <v>1196.3678171691849</v>
      </c>
      <c r="AE130" s="33">
        <v>1156.4911894207</v>
      </c>
    </row>
    <row r="131" spans="1:31">
      <c r="A131" s="29" t="s">
        <v>130</v>
      </c>
      <c r="B131" s="29" t="s">
        <v>78</v>
      </c>
      <c r="C131" s="33">
        <v>85.410216801166499</v>
      </c>
      <c r="D131" s="33">
        <v>164.06932347488402</v>
      </c>
      <c r="E131" s="33">
        <v>247.29409481191601</v>
      </c>
      <c r="F131" s="33">
        <v>336.77311413288101</v>
      </c>
      <c r="G131" s="33">
        <v>426.51979870605453</v>
      </c>
      <c r="H131" s="33">
        <v>497.18382034683196</v>
      </c>
      <c r="I131" s="33">
        <v>571.82752171897505</v>
      </c>
      <c r="J131" s="33">
        <v>634.16396278381001</v>
      </c>
      <c r="K131" s="33">
        <v>687.24308460616999</v>
      </c>
      <c r="L131" s="33">
        <v>763.51792943573003</v>
      </c>
      <c r="M131" s="33">
        <v>841.06944710540506</v>
      </c>
      <c r="N131" s="33">
        <v>932.08545687674996</v>
      </c>
      <c r="O131" s="33">
        <v>1022.915764251705</v>
      </c>
      <c r="P131" s="33">
        <v>1095.5481060790999</v>
      </c>
      <c r="Q131" s="33">
        <v>1169.7831059408149</v>
      </c>
      <c r="R131" s="33">
        <v>1158.630858617305</v>
      </c>
      <c r="S131" s="33">
        <v>1154.235188848495</v>
      </c>
      <c r="T131" s="33">
        <v>1150.0294416389449</v>
      </c>
      <c r="U131" s="33">
        <v>1153.2682791213949</v>
      </c>
      <c r="V131" s="33">
        <v>1144.4845349683751</v>
      </c>
      <c r="W131" s="33">
        <v>1145.2489641780851</v>
      </c>
      <c r="X131" s="33">
        <v>1142.9919884948699</v>
      </c>
      <c r="Y131" s="33">
        <v>1140.5826252040849</v>
      </c>
      <c r="Z131" s="33">
        <v>1129.407562284465</v>
      </c>
      <c r="AA131" s="33">
        <v>1119.82276217651</v>
      </c>
      <c r="AB131" s="33">
        <v>1083.9476464576701</v>
      </c>
      <c r="AC131" s="33">
        <v>1053.3342291679351</v>
      </c>
      <c r="AD131" s="33">
        <v>1016.48851031494</v>
      </c>
      <c r="AE131" s="33">
        <v>981.96600183104999</v>
      </c>
    </row>
    <row r="133" spans="1:31">
      <c r="A133" s="19" t="s">
        <v>128</v>
      </c>
      <c r="B133" s="19" t="s">
        <v>129</v>
      </c>
      <c r="C133" s="19" t="s">
        <v>80</v>
      </c>
      <c r="D133" s="19" t="s">
        <v>89</v>
      </c>
      <c r="E133" s="19" t="s">
        <v>90</v>
      </c>
      <c r="F133" s="19" t="s">
        <v>91</v>
      </c>
      <c r="G133" s="19" t="s">
        <v>92</v>
      </c>
      <c r="H133" s="19" t="s">
        <v>93</v>
      </c>
      <c r="I133" s="19" t="s">
        <v>94</v>
      </c>
      <c r="J133" s="19" t="s">
        <v>95</v>
      </c>
      <c r="K133" s="19" t="s">
        <v>96</v>
      </c>
      <c r="L133" s="19" t="s">
        <v>97</v>
      </c>
      <c r="M133" s="19" t="s">
        <v>98</v>
      </c>
      <c r="N133" s="19" t="s">
        <v>99</v>
      </c>
      <c r="O133" s="19" t="s">
        <v>100</v>
      </c>
      <c r="P133" s="19" t="s">
        <v>101</v>
      </c>
      <c r="Q133" s="19" t="s">
        <v>102</v>
      </c>
      <c r="R133" s="19" t="s">
        <v>103</v>
      </c>
      <c r="S133" s="19" t="s">
        <v>104</v>
      </c>
      <c r="T133" s="19" t="s">
        <v>105</v>
      </c>
      <c r="U133" s="19" t="s">
        <v>106</v>
      </c>
      <c r="V133" s="19" t="s">
        <v>107</v>
      </c>
      <c r="W133" s="19" t="s">
        <v>108</v>
      </c>
      <c r="X133" s="19" t="s">
        <v>109</v>
      </c>
      <c r="Y133" s="19" t="s">
        <v>110</v>
      </c>
      <c r="Z133" s="19" t="s">
        <v>111</v>
      </c>
      <c r="AA133" s="19" t="s">
        <v>112</v>
      </c>
      <c r="AB133" s="19" t="s">
        <v>113</v>
      </c>
      <c r="AC133" s="19" t="s">
        <v>114</v>
      </c>
      <c r="AD133" s="19" t="s">
        <v>115</v>
      </c>
      <c r="AE133" s="19" t="s">
        <v>116</v>
      </c>
    </row>
    <row r="134" spans="1:31">
      <c r="A134" s="29" t="s">
        <v>131</v>
      </c>
      <c r="B134" s="29" t="s">
        <v>24</v>
      </c>
      <c r="C134" s="25">
        <v>5969.3902084891197</v>
      </c>
      <c r="D134" s="25">
        <v>6978.0983621853293</v>
      </c>
      <c r="E134" s="25">
        <v>7706.5945134791709</v>
      </c>
      <c r="F134" s="25">
        <v>8304.5519187279006</v>
      </c>
      <c r="G134" s="25">
        <v>9311.8179760340699</v>
      </c>
      <c r="H134" s="25">
        <v>10739.56155344832</v>
      </c>
      <c r="I134" s="25">
        <v>11742.373032706892</v>
      </c>
      <c r="J134" s="25">
        <v>10679.37559169023</v>
      </c>
      <c r="K134" s="25">
        <v>12453.050436443789</v>
      </c>
      <c r="L134" s="25">
        <v>13739.22051775133</v>
      </c>
      <c r="M134" s="25">
        <v>15349.065650939579</v>
      </c>
      <c r="N134" s="25">
        <v>16175.815343390799</v>
      </c>
      <c r="O134" s="25">
        <v>16542.175996491191</v>
      </c>
      <c r="P134" s="25">
        <v>17496.420165388201</v>
      </c>
      <c r="Q134" s="25">
        <v>19379.26663198007</v>
      </c>
      <c r="R134" s="25">
        <v>20059.13190183089</v>
      </c>
      <c r="S134" s="25">
        <v>17627.639741902891</v>
      </c>
      <c r="T134" s="25">
        <v>19804.64101872551</v>
      </c>
      <c r="U134" s="25">
        <v>21119.9602723875</v>
      </c>
      <c r="V134" s="25">
        <v>22953.599527396949</v>
      </c>
      <c r="W134" s="25">
        <v>23292.484485983703</v>
      </c>
      <c r="X134" s="25">
        <v>23042.700561143702</v>
      </c>
      <c r="Y134" s="25">
        <v>23920.27058115472</v>
      </c>
      <c r="Z134" s="25">
        <v>26062.117362780271</v>
      </c>
      <c r="AA134" s="25">
        <v>26829.54028746931</v>
      </c>
      <c r="AB134" s="25">
        <v>23237.570748645579</v>
      </c>
      <c r="AC134" s="25">
        <v>26038.77737440604</v>
      </c>
      <c r="AD134" s="25">
        <v>27730.282477203909</v>
      </c>
      <c r="AE134" s="25">
        <v>29886.573220772021</v>
      </c>
    </row>
    <row r="135" spans="1:31">
      <c r="A135" s="29" t="s">
        <v>131</v>
      </c>
      <c r="B135" s="29" t="s">
        <v>77</v>
      </c>
      <c r="C135" s="33">
        <v>56.242850093662497</v>
      </c>
      <c r="D135" s="33">
        <v>136.370387511432</v>
      </c>
      <c r="E135" s="33">
        <v>221.91403595638249</v>
      </c>
      <c r="F135" s="33">
        <v>314.59989267921446</v>
      </c>
      <c r="G135" s="33">
        <v>403.05946062421799</v>
      </c>
      <c r="H135" s="33">
        <v>466.63424376010846</v>
      </c>
      <c r="I135" s="33">
        <v>534.06534857475503</v>
      </c>
      <c r="J135" s="33">
        <v>596.54048186397495</v>
      </c>
      <c r="K135" s="33">
        <v>649.752934215545</v>
      </c>
      <c r="L135" s="33">
        <v>718.37751611900001</v>
      </c>
      <c r="M135" s="33">
        <v>792.88135350608502</v>
      </c>
      <c r="N135" s="33">
        <v>877.55771448755002</v>
      </c>
      <c r="O135" s="33">
        <v>964.18944078826496</v>
      </c>
      <c r="P135" s="33">
        <v>1032.56017232513</v>
      </c>
      <c r="Q135" s="33">
        <v>1100.2361424560499</v>
      </c>
      <c r="R135" s="33">
        <v>1082.6174977493249</v>
      </c>
      <c r="S135" s="33">
        <v>1073.4900666804299</v>
      </c>
      <c r="T135" s="33">
        <v>1066.27268629074</v>
      </c>
      <c r="U135" s="33">
        <v>1063.9109301872252</v>
      </c>
      <c r="V135" s="33">
        <v>1054.644392829895</v>
      </c>
      <c r="W135" s="33">
        <v>1049.15128923416</v>
      </c>
      <c r="X135" s="33">
        <v>1044.3507645454399</v>
      </c>
      <c r="Y135" s="33">
        <v>1042.7963181438399</v>
      </c>
      <c r="Z135" s="33">
        <v>1030.99485810852</v>
      </c>
      <c r="AA135" s="33">
        <v>1021.2672477951049</v>
      </c>
      <c r="AB135" s="33">
        <v>990.01691356277001</v>
      </c>
      <c r="AC135" s="33">
        <v>962.76025371551498</v>
      </c>
      <c r="AD135" s="33">
        <v>929.61482192993003</v>
      </c>
      <c r="AE135" s="33">
        <v>900.36011828708502</v>
      </c>
    </row>
    <row r="136" spans="1:31">
      <c r="A136" s="29" t="s">
        <v>131</v>
      </c>
      <c r="B136" s="29" t="s">
        <v>78</v>
      </c>
      <c r="C136" s="33">
        <v>47.793100020885454</v>
      </c>
      <c r="D136" s="33">
        <v>115.9103081727025</v>
      </c>
      <c r="E136" s="33">
        <v>188.42778067016599</v>
      </c>
      <c r="F136" s="33">
        <v>267.36707398605301</v>
      </c>
      <c r="G136" s="33">
        <v>342.24955185556399</v>
      </c>
      <c r="H136" s="33">
        <v>396.50315398406946</v>
      </c>
      <c r="I136" s="33">
        <v>453.77135266113254</v>
      </c>
      <c r="J136" s="33">
        <v>506.84904228210002</v>
      </c>
      <c r="K136" s="33">
        <v>552.08166618347002</v>
      </c>
      <c r="L136" s="33">
        <v>610.43663561391509</v>
      </c>
      <c r="M136" s="33">
        <v>673.19479323577502</v>
      </c>
      <c r="N136" s="33">
        <v>745.04495789146006</v>
      </c>
      <c r="O136" s="33">
        <v>819.44777878952004</v>
      </c>
      <c r="P136" s="33">
        <v>877.23907796668993</v>
      </c>
      <c r="Q136" s="33">
        <v>934.64072244262502</v>
      </c>
      <c r="R136" s="33">
        <v>919.12829329490501</v>
      </c>
      <c r="S136" s="33">
        <v>912.27970465850501</v>
      </c>
      <c r="T136" s="33">
        <v>905.30950876998509</v>
      </c>
      <c r="U136" s="33">
        <v>903.59331521605998</v>
      </c>
      <c r="V136" s="33">
        <v>896.41867400360002</v>
      </c>
      <c r="W136" s="33">
        <v>891.54806703186</v>
      </c>
      <c r="X136" s="33">
        <v>886.766575282095</v>
      </c>
      <c r="Y136" s="33">
        <v>886.34667524766508</v>
      </c>
      <c r="Z136" s="33">
        <v>875.64146440505499</v>
      </c>
      <c r="AA136" s="33">
        <v>867.73913314819004</v>
      </c>
      <c r="AB136" s="33">
        <v>841.45093851470506</v>
      </c>
      <c r="AC136" s="33">
        <v>817.57811919021503</v>
      </c>
      <c r="AD136" s="33">
        <v>790.029704185485</v>
      </c>
      <c r="AE136" s="33">
        <v>765.08198606109499</v>
      </c>
    </row>
    <row r="138" spans="1:31">
      <c r="A138" s="19" t="s">
        <v>128</v>
      </c>
      <c r="B138" s="19" t="s">
        <v>129</v>
      </c>
      <c r="C138" s="19" t="s">
        <v>80</v>
      </c>
      <c r="D138" s="19" t="s">
        <v>89</v>
      </c>
      <c r="E138" s="19" t="s">
        <v>90</v>
      </c>
      <c r="F138" s="19" t="s">
        <v>91</v>
      </c>
      <c r="G138" s="19" t="s">
        <v>92</v>
      </c>
      <c r="H138" s="19" t="s">
        <v>93</v>
      </c>
      <c r="I138" s="19" t="s">
        <v>94</v>
      </c>
      <c r="J138" s="19" t="s">
        <v>95</v>
      </c>
      <c r="K138" s="19" t="s">
        <v>96</v>
      </c>
      <c r="L138" s="19" t="s">
        <v>97</v>
      </c>
      <c r="M138" s="19" t="s">
        <v>98</v>
      </c>
      <c r="N138" s="19" t="s">
        <v>99</v>
      </c>
      <c r="O138" s="19" t="s">
        <v>100</v>
      </c>
      <c r="P138" s="19" t="s">
        <v>101</v>
      </c>
      <c r="Q138" s="19" t="s">
        <v>102</v>
      </c>
      <c r="R138" s="19" t="s">
        <v>103</v>
      </c>
      <c r="S138" s="19" t="s">
        <v>104</v>
      </c>
      <c r="T138" s="19" t="s">
        <v>105</v>
      </c>
      <c r="U138" s="19" t="s">
        <v>106</v>
      </c>
      <c r="V138" s="19" t="s">
        <v>107</v>
      </c>
      <c r="W138" s="19" t="s">
        <v>108</v>
      </c>
      <c r="X138" s="19" t="s">
        <v>109</v>
      </c>
      <c r="Y138" s="19" t="s">
        <v>110</v>
      </c>
      <c r="Z138" s="19" t="s">
        <v>111</v>
      </c>
      <c r="AA138" s="19" t="s">
        <v>112</v>
      </c>
      <c r="AB138" s="19" t="s">
        <v>113</v>
      </c>
      <c r="AC138" s="19" t="s">
        <v>114</v>
      </c>
      <c r="AD138" s="19" t="s">
        <v>115</v>
      </c>
      <c r="AE138" s="19" t="s">
        <v>116</v>
      </c>
    </row>
    <row r="139" spans="1:31">
      <c r="A139" s="29" t="s">
        <v>132</v>
      </c>
      <c r="B139" s="29" t="s">
        <v>24</v>
      </c>
      <c r="C139" s="25">
        <v>4714.6600286831308</v>
      </c>
      <c r="D139" s="25">
        <v>5401.111898515127</v>
      </c>
      <c r="E139" s="25">
        <v>6729.5041696521403</v>
      </c>
      <c r="F139" s="25">
        <v>7622.35929129531</v>
      </c>
      <c r="G139" s="25">
        <v>8154.7270711943102</v>
      </c>
      <c r="H139" s="25">
        <v>9640.4108714234189</v>
      </c>
      <c r="I139" s="25">
        <v>10744.217408973491</v>
      </c>
      <c r="J139" s="25">
        <v>11140.377875394001</v>
      </c>
      <c r="K139" s="25">
        <v>12492.40512871707</v>
      </c>
      <c r="L139" s="25">
        <v>13821.87748025677</v>
      </c>
      <c r="M139" s="25">
        <v>14113.150520499141</v>
      </c>
      <c r="N139" s="25">
        <v>15787.111335841841</v>
      </c>
      <c r="O139" s="25">
        <v>16301.066191329861</v>
      </c>
      <c r="P139" s="25">
        <v>16086.168040095279</v>
      </c>
      <c r="Q139" s="25">
        <v>17792.752289108441</v>
      </c>
      <c r="R139" s="25">
        <v>18477.372846607381</v>
      </c>
      <c r="S139" s="25">
        <v>18243.154772918359</v>
      </c>
      <c r="T139" s="25">
        <v>19618.149999365342</v>
      </c>
      <c r="U139" s="25">
        <v>20981.14615760832</v>
      </c>
      <c r="V139" s="25">
        <v>20868.686725700791</v>
      </c>
      <c r="W139" s="25">
        <v>22468.509694389169</v>
      </c>
      <c r="X139" s="25">
        <v>22545.67317473275</v>
      </c>
      <c r="Y139" s="25">
        <v>21856.43981808185</v>
      </c>
      <c r="Z139" s="25">
        <v>23900.002845363957</v>
      </c>
      <c r="AA139" s="25">
        <v>24625.893553684262</v>
      </c>
      <c r="AB139" s="25">
        <v>24087.16738393471</v>
      </c>
      <c r="AC139" s="25">
        <v>25874.884569309961</v>
      </c>
      <c r="AD139" s="25">
        <v>27659.718210843759</v>
      </c>
      <c r="AE139" s="25">
        <v>27267.166559578342</v>
      </c>
    </row>
    <row r="140" spans="1:31">
      <c r="A140" s="29" t="s">
        <v>132</v>
      </c>
      <c r="B140" s="29" t="s">
        <v>77</v>
      </c>
      <c r="C140" s="33">
        <v>63.706353758334998</v>
      </c>
      <c r="D140" s="33">
        <v>83.535371884822496</v>
      </c>
      <c r="E140" s="33">
        <v>232.43778735446901</v>
      </c>
      <c r="F140" s="33">
        <v>366.05255883312202</v>
      </c>
      <c r="G140" s="33">
        <v>485.67293929624554</v>
      </c>
      <c r="H140" s="33">
        <v>593.18143881654498</v>
      </c>
      <c r="I140" s="33">
        <v>693.28820276737008</v>
      </c>
      <c r="J140" s="33">
        <v>758.04535062694504</v>
      </c>
      <c r="K140" s="33">
        <v>813.39779290139495</v>
      </c>
      <c r="L140" s="33">
        <v>889.13376986312505</v>
      </c>
      <c r="M140" s="33">
        <v>969.78893636083501</v>
      </c>
      <c r="N140" s="33">
        <v>1045.6273289865248</v>
      </c>
      <c r="O140" s="33">
        <v>1156.33551260948</v>
      </c>
      <c r="P140" s="33">
        <v>1246.666709692475</v>
      </c>
      <c r="Q140" s="33">
        <v>1327.5945813293449</v>
      </c>
      <c r="R140" s="33">
        <v>1319.532170989035</v>
      </c>
      <c r="S140" s="33">
        <v>1315.5875199217751</v>
      </c>
      <c r="T140" s="33">
        <v>1305.81984352779</v>
      </c>
      <c r="U140" s="33">
        <v>1303.9338912486999</v>
      </c>
      <c r="V140" s="33">
        <v>1288.8103582194999</v>
      </c>
      <c r="W140" s="33">
        <v>1281.5177757132051</v>
      </c>
      <c r="X140" s="33">
        <v>1274.04557287788</v>
      </c>
      <c r="Y140" s="33">
        <v>1271.634345086095</v>
      </c>
      <c r="Z140" s="33">
        <v>1255.112791618345</v>
      </c>
      <c r="AA140" s="33">
        <v>1242.4704397201501</v>
      </c>
      <c r="AB140" s="33">
        <v>1204.1400572166401</v>
      </c>
      <c r="AC140" s="33">
        <v>1172.092659379955</v>
      </c>
      <c r="AD140" s="33">
        <v>1134.3676618776301</v>
      </c>
      <c r="AE140" s="33">
        <v>1095.50092767143</v>
      </c>
    </row>
    <row r="141" spans="1:31">
      <c r="A141" s="29" t="s">
        <v>132</v>
      </c>
      <c r="B141" s="29" t="s">
        <v>78</v>
      </c>
      <c r="C141" s="33">
        <v>54.114773856163005</v>
      </c>
      <c r="D141" s="33">
        <v>70.931096943377995</v>
      </c>
      <c r="E141" s="33">
        <v>197.39531739783249</v>
      </c>
      <c r="F141" s="33">
        <v>310.970507808685</v>
      </c>
      <c r="G141" s="33">
        <v>412.38448505401601</v>
      </c>
      <c r="H141" s="33">
        <v>503.69507407379001</v>
      </c>
      <c r="I141" s="33">
        <v>589.17821201229003</v>
      </c>
      <c r="J141" s="33">
        <v>643.68784975862502</v>
      </c>
      <c r="K141" s="33">
        <v>690.57787186049995</v>
      </c>
      <c r="L141" s="33">
        <v>754.97223226737503</v>
      </c>
      <c r="M141" s="33">
        <v>823.87155947089002</v>
      </c>
      <c r="N141" s="33">
        <v>888.712026899335</v>
      </c>
      <c r="O141" s="33">
        <v>982.68795968627501</v>
      </c>
      <c r="P141" s="33">
        <v>1058.45718407249</v>
      </c>
      <c r="Q141" s="33">
        <v>1128.14845923805</v>
      </c>
      <c r="R141" s="33">
        <v>1120.552872969625</v>
      </c>
      <c r="S141" s="33">
        <v>1117.3367594003651</v>
      </c>
      <c r="T141" s="33">
        <v>1108.5959852523799</v>
      </c>
      <c r="U141" s="33">
        <v>1107.7797586278898</v>
      </c>
      <c r="V141" s="33">
        <v>1095.36265536165</v>
      </c>
      <c r="W141" s="33">
        <v>1088.313867519855</v>
      </c>
      <c r="X141" s="33">
        <v>1081.66408863163</v>
      </c>
      <c r="Y141" s="33">
        <v>1079.755548906325</v>
      </c>
      <c r="Z141" s="33">
        <v>1066.3239801836</v>
      </c>
      <c r="AA141" s="33">
        <v>1055.4156748886098</v>
      </c>
      <c r="AB141" s="33">
        <v>1022.5106196274751</v>
      </c>
      <c r="AC141" s="33">
        <v>995.36697982024998</v>
      </c>
      <c r="AD141" s="33">
        <v>963.56184230613496</v>
      </c>
      <c r="AE141" s="33">
        <v>930.01305094909503</v>
      </c>
    </row>
    <row r="143" spans="1:31">
      <c r="A143" s="19" t="s">
        <v>128</v>
      </c>
      <c r="B143" s="19" t="s">
        <v>129</v>
      </c>
      <c r="C143" s="19" t="s">
        <v>80</v>
      </c>
      <c r="D143" s="19" t="s">
        <v>89</v>
      </c>
      <c r="E143" s="19" t="s">
        <v>90</v>
      </c>
      <c r="F143" s="19" t="s">
        <v>91</v>
      </c>
      <c r="G143" s="19" t="s">
        <v>92</v>
      </c>
      <c r="H143" s="19" t="s">
        <v>93</v>
      </c>
      <c r="I143" s="19" t="s">
        <v>94</v>
      </c>
      <c r="J143" s="19" t="s">
        <v>95</v>
      </c>
      <c r="K143" s="19" t="s">
        <v>96</v>
      </c>
      <c r="L143" s="19" t="s">
        <v>97</v>
      </c>
      <c r="M143" s="19" t="s">
        <v>98</v>
      </c>
      <c r="N143" s="19" t="s">
        <v>99</v>
      </c>
      <c r="O143" s="19" t="s">
        <v>100</v>
      </c>
      <c r="P143" s="19" t="s">
        <v>101</v>
      </c>
      <c r="Q143" s="19" t="s">
        <v>102</v>
      </c>
      <c r="R143" s="19" t="s">
        <v>103</v>
      </c>
      <c r="S143" s="19" t="s">
        <v>104</v>
      </c>
      <c r="T143" s="19" t="s">
        <v>105</v>
      </c>
      <c r="U143" s="19" t="s">
        <v>106</v>
      </c>
      <c r="V143" s="19" t="s">
        <v>107</v>
      </c>
      <c r="W143" s="19" t="s">
        <v>108</v>
      </c>
      <c r="X143" s="19" t="s">
        <v>109</v>
      </c>
      <c r="Y143" s="19" t="s">
        <v>110</v>
      </c>
      <c r="Z143" s="19" t="s">
        <v>111</v>
      </c>
      <c r="AA143" s="19" t="s">
        <v>112</v>
      </c>
      <c r="AB143" s="19" t="s">
        <v>113</v>
      </c>
      <c r="AC143" s="19" t="s">
        <v>114</v>
      </c>
      <c r="AD143" s="19" t="s">
        <v>115</v>
      </c>
      <c r="AE143" s="19" t="s">
        <v>116</v>
      </c>
    </row>
    <row r="144" spans="1:31">
      <c r="A144" s="29" t="s">
        <v>133</v>
      </c>
      <c r="B144" s="29" t="s">
        <v>24</v>
      </c>
      <c r="C144" s="25">
        <v>2818.5279799899808</v>
      </c>
      <c r="D144" s="25">
        <v>3066.2401536142593</v>
      </c>
      <c r="E144" s="25">
        <v>3432.4233504559288</v>
      </c>
      <c r="F144" s="25">
        <v>3643.8284178302579</v>
      </c>
      <c r="G144" s="25">
        <v>3713.135767305329</v>
      </c>
      <c r="H144" s="25">
        <v>4061.5736027173398</v>
      </c>
      <c r="I144" s="25">
        <v>4431.6913132446298</v>
      </c>
      <c r="J144" s="25">
        <v>4443.6233562296402</v>
      </c>
      <c r="K144" s="25">
        <v>4871.0817123822098</v>
      </c>
      <c r="L144" s="25">
        <v>5157.1547184982001</v>
      </c>
      <c r="M144" s="25">
        <v>5377.2638652783698</v>
      </c>
      <c r="N144" s="25">
        <v>5776.25359726431</v>
      </c>
      <c r="O144" s="25">
        <v>5841.5307030009299</v>
      </c>
      <c r="P144" s="25">
        <v>5728.6246211231191</v>
      </c>
      <c r="Q144" s="25">
        <v>6131.6550200377606</v>
      </c>
      <c r="R144" s="25">
        <v>6480.9676774729896</v>
      </c>
      <c r="S144" s="25">
        <v>6348.5891865822496</v>
      </c>
      <c r="T144" s="25">
        <v>6792.2711768255904</v>
      </c>
      <c r="U144" s="25">
        <v>7032.0583940591105</v>
      </c>
      <c r="V144" s="25">
        <v>7208.99990844289</v>
      </c>
      <c r="W144" s="25">
        <v>7534.4853990750498</v>
      </c>
      <c r="X144" s="25">
        <v>7444.1909712773895</v>
      </c>
      <c r="Y144" s="25">
        <v>7224.9321854178397</v>
      </c>
      <c r="Z144" s="25">
        <v>7683.4260370165402</v>
      </c>
      <c r="AA144" s="25">
        <v>8089.9369853931103</v>
      </c>
      <c r="AB144" s="25">
        <v>7867.0909950539008</v>
      </c>
      <c r="AC144" s="25">
        <v>8425.16739254614</v>
      </c>
      <c r="AD144" s="25">
        <v>8743.8600942044104</v>
      </c>
      <c r="AE144" s="25">
        <v>8910.1287648327489</v>
      </c>
    </row>
    <row r="145" spans="1:31">
      <c r="A145" s="29" t="s">
        <v>133</v>
      </c>
      <c r="B145" s="29" t="s">
        <v>77</v>
      </c>
      <c r="C145" s="33">
        <v>59.529391595005499</v>
      </c>
      <c r="D145" s="33">
        <v>88.261502460539006</v>
      </c>
      <c r="E145" s="33">
        <v>118.534748483866</v>
      </c>
      <c r="F145" s="33">
        <v>149.73100545787798</v>
      </c>
      <c r="G145" s="33">
        <v>168.26975243377652</v>
      </c>
      <c r="H145" s="33">
        <v>181.06107205522048</v>
      </c>
      <c r="I145" s="33">
        <v>196.5109359779355</v>
      </c>
      <c r="J145" s="33">
        <v>211.08447593450501</v>
      </c>
      <c r="K145" s="33">
        <v>226.64744787740699</v>
      </c>
      <c r="L145" s="33">
        <v>245.11380401849701</v>
      </c>
      <c r="M145" s="33">
        <v>265.36232198524453</v>
      </c>
      <c r="N145" s="33">
        <v>289.723926787972</v>
      </c>
      <c r="O145" s="33">
        <v>313.5421214821335</v>
      </c>
      <c r="P145" s="33">
        <v>329.08279489898655</v>
      </c>
      <c r="Q145" s="33">
        <v>340.61268729972801</v>
      </c>
      <c r="R145" s="33">
        <v>333.34467414474454</v>
      </c>
      <c r="S145" s="33">
        <v>326.73994593477249</v>
      </c>
      <c r="T145" s="33">
        <v>324.24931996345504</v>
      </c>
      <c r="U145" s="33">
        <v>321.21632088041298</v>
      </c>
      <c r="V145" s="33">
        <v>315.75615108013147</v>
      </c>
      <c r="W145" s="33">
        <v>313.12659377479548</v>
      </c>
      <c r="X145" s="33">
        <v>309.49973145079599</v>
      </c>
      <c r="Y145" s="33">
        <v>307.61201974868749</v>
      </c>
      <c r="Z145" s="33">
        <v>300.77841750159848</v>
      </c>
      <c r="AA145" s="33">
        <v>295.09784279632549</v>
      </c>
      <c r="AB145" s="33">
        <v>283.63229843997948</v>
      </c>
      <c r="AC145" s="33">
        <v>275.47447321987153</v>
      </c>
      <c r="AD145" s="33">
        <v>264.92532877349845</v>
      </c>
      <c r="AE145" s="33">
        <v>255.38041375923152</v>
      </c>
    </row>
    <row r="146" spans="1:31">
      <c r="A146" s="29" t="s">
        <v>133</v>
      </c>
      <c r="B146" s="29" t="s">
        <v>78</v>
      </c>
      <c r="C146" s="33">
        <v>50.563386334657501</v>
      </c>
      <c r="D146" s="33">
        <v>74.959682116508006</v>
      </c>
      <c r="E146" s="33">
        <v>100.69989770889251</v>
      </c>
      <c r="F146" s="33">
        <v>127.16072678375201</v>
      </c>
      <c r="G146" s="33">
        <v>143.01426170730551</v>
      </c>
      <c r="H146" s="33">
        <v>153.85291724204998</v>
      </c>
      <c r="I146" s="33">
        <v>166.90480653762799</v>
      </c>
      <c r="J146" s="33">
        <v>179.2175089025495</v>
      </c>
      <c r="K146" s="33">
        <v>192.55529832839952</v>
      </c>
      <c r="L146" s="33">
        <v>208.12152088928198</v>
      </c>
      <c r="M146" s="33">
        <v>225.49156676363901</v>
      </c>
      <c r="N146" s="33">
        <v>246.14312437629701</v>
      </c>
      <c r="O146" s="33">
        <v>266.50277579760552</v>
      </c>
      <c r="P146" s="33">
        <v>279.5571356940265</v>
      </c>
      <c r="Q146" s="33">
        <v>289.23264378356896</v>
      </c>
      <c r="R146" s="33">
        <v>283.33297904968248</v>
      </c>
      <c r="S146" s="33">
        <v>277.61854072046253</v>
      </c>
      <c r="T146" s="33">
        <v>275.35057792091351</v>
      </c>
      <c r="U146" s="33">
        <v>272.71678533172604</v>
      </c>
      <c r="V146" s="33">
        <v>268.13546012830699</v>
      </c>
      <c r="W146" s="33">
        <v>266.04070296573599</v>
      </c>
      <c r="X146" s="33">
        <v>262.84218137359602</v>
      </c>
      <c r="Y146" s="33">
        <v>261.31484926700551</v>
      </c>
      <c r="Z146" s="33">
        <v>255.43852565383901</v>
      </c>
      <c r="AA146" s="33">
        <v>250.6820330593585</v>
      </c>
      <c r="AB146" s="33">
        <v>240.95888690185501</v>
      </c>
      <c r="AC146" s="33">
        <v>234.11006912040699</v>
      </c>
      <c r="AD146" s="33">
        <v>224.89816706657402</v>
      </c>
      <c r="AE146" s="33">
        <v>216.76863758420902</v>
      </c>
    </row>
    <row r="148" spans="1:31">
      <c r="A148" s="19" t="s">
        <v>128</v>
      </c>
      <c r="B148" s="19" t="s">
        <v>129</v>
      </c>
      <c r="C148" s="19" t="s">
        <v>80</v>
      </c>
      <c r="D148" s="19" t="s">
        <v>89</v>
      </c>
      <c r="E148" s="19" t="s">
        <v>90</v>
      </c>
      <c r="F148" s="19" t="s">
        <v>91</v>
      </c>
      <c r="G148" s="19" t="s">
        <v>92</v>
      </c>
      <c r="H148" s="19" t="s">
        <v>93</v>
      </c>
      <c r="I148" s="19" t="s">
        <v>94</v>
      </c>
      <c r="J148" s="19" t="s">
        <v>95</v>
      </c>
      <c r="K148" s="19" t="s">
        <v>96</v>
      </c>
      <c r="L148" s="19" t="s">
        <v>97</v>
      </c>
      <c r="M148" s="19" t="s">
        <v>98</v>
      </c>
      <c r="N148" s="19" t="s">
        <v>99</v>
      </c>
      <c r="O148" s="19" t="s">
        <v>100</v>
      </c>
      <c r="P148" s="19" t="s">
        <v>101</v>
      </c>
      <c r="Q148" s="19" t="s">
        <v>102</v>
      </c>
      <c r="R148" s="19" t="s">
        <v>103</v>
      </c>
      <c r="S148" s="19" t="s">
        <v>104</v>
      </c>
      <c r="T148" s="19" t="s">
        <v>105</v>
      </c>
      <c r="U148" s="19" t="s">
        <v>106</v>
      </c>
      <c r="V148" s="19" t="s">
        <v>107</v>
      </c>
      <c r="W148" s="19" t="s">
        <v>108</v>
      </c>
      <c r="X148" s="19" t="s">
        <v>109</v>
      </c>
      <c r="Y148" s="19" t="s">
        <v>110</v>
      </c>
      <c r="Z148" s="19" t="s">
        <v>111</v>
      </c>
      <c r="AA148" s="19" t="s">
        <v>112</v>
      </c>
      <c r="AB148" s="19" t="s">
        <v>113</v>
      </c>
      <c r="AC148" s="19" t="s">
        <v>114</v>
      </c>
      <c r="AD148" s="19" t="s">
        <v>115</v>
      </c>
      <c r="AE148" s="19" t="s">
        <v>116</v>
      </c>
    </row>
    <row r="149" spans="1:31">
      <c r="A149" s="29" t="s">
        <v>134</v>
      </c>
      <c r="B149" s="29" t="s">
        <v>24</v>
      </c>
      <c r="C149" s="25">
        <v>266.85019811039433</v>
      </c>
      <c r="D149" s="25">
        <v>298.98961590715248</v>
      </c>
      <c r="E149" s="25">
        <v>358.22776471406394</v>
      </c>
      <c r="F149" s="25">
        <v>421.2779833205658</v>
      </c>
      <c r="G149" s="25">
        <v>455.95023332899768</v>
      </c>
      <c r="H149" s="25">
        <v>531.42114124023965</v>
      </c>
      <c r="I149" s="25">
        <v>591.81931488401199</v>
      </c>
      <c r="J149" s="25">
        <v>622.039612149194</v>
      </c>
      <c r="K149" s="25">
        <v>667.421631889737</v>
      </c>
      <c r="L149" s="25">
        <v>727.09932192020597</v>
      </c>
      <c r="M149" s="25">
        <v>764.01413390363598</v>
      </c>
      <c r="N149" s="25">
        <v>846.05734432161501</v>
      </c>
      <c r="O149" s="25">
        <v>907.578283633821</v>
      </c>
      <c r="P149" s="25">
        <v>908.76745909001397</v>
      </c>
      <c r="Q149" s="25">
        <v>1012.617911266881</v>
      </c>
      <c r="R149" s="25">
        <v>1052.2810122130679</v>
      </c>
      <c r="S149" s="25">
        <v>1076.2157139923559</v>
      </c>
      <c r="T149" s="25">
        <v>1119.956508007308</v>
      </c>
      <c r="U149" s="25">
        <v>1179.4242113231699</v>
      </c>
      <c r="V149" s="25">
        <v>1215.359827247803</v>
      </c>
      <c r="W149" s="25">
        <v>1287.146596650329</v>
      </c>
      <c r="X149" s="25">
        <v>1326.6403495607769</v>
      </c>
      <c r="Y149" s="25">
        <v>1305.5912336473079</v>
      </c>
      <c r="Z149" s="25">
        <v>1432.1558463942879</v>
      </c>
      <c r="AA149" s="25">
        <v>1474.9079080901911</v>
      </c>
      <c r="AB149" s="25">
        <v>1469.8262484738691</v>
      </c>
      <c r="AC149" s="25">
        <v>1515.8579717198859</v>
      </c>
      <c r="AD149" s="25">
        <v>1593.8830803448029</v>
      </c>
      <c r="AE149" s="25">
        <v>1605.9359245365258</v>
      </c>
    </row>
    <row r="150" spans="1:31">
      <c r="A150" s="29" t="s">
        <v>134</v>
      </c>
      <c r="B150" s="29" t="s">
        <v>77</v>
      </c>
      <c r="C150" s="33">
        <v>7.6755001981555999</v>
      </c>
      <c r="D150" s="33">
        <v>14.081700320243801</v>
      </c>
      <c r="E150" s="33">
        <v>20.840949527610999</v>
      </c>
      <c r="F150" s="33">
        <v>28.187599457800349</v>
      </c>
      <c r="G150" s="33">
        <v>34.560498507022849</v>
      </c>
      <c r="H150" s="33">
        <v>39.737156077980949</v>
      </c>
      <c r="I150" s="33">
        <v>45.124109478443849</v>
      </c>
      <c r="J150" s="33">
        <v>49.570699779763807</v>
      </c>
      <c r="K150" s="33">
        <v>53.421399327367503</v>
      </c>
      <c r="L150" s="33">
        <v>59.071997064887995</v>
      </c>
      <c r="M150" s="33">
        <v>65.018058659315003</v>
      </c>
      <c r="N150" s="33">
        <v>71.851864356994497</v>
      </c>
      <c r="O150" s="33">
        <v>78.95255363237851</v>
      </c>
      <c r="P150" s="33">
        <v>85.096318876742998</v>
      </c>
      <c r="Q150" s="33">
        <v>90.665493184447001</v>
      </c>
      <c r="R150" s="33">
        <v>89.912380812257496</v>
      </c>
      <c r="S150" s="33">
        <v>89.773494395121489</v>
      </c>
      <c r="T150" s="33">
        <v>89.497698606133</v>
      </c>
      <c r="U150" s="33">
        <v>89.496014554142505</v>
      </c>
      <c r="V150" s="33">
        <v>89.039951744675506</v>
      </c>
      <c r="W150" s="33">
        <v>88.767680085896998</v>
      </c>
      <c r="X150" s="33">
        <v>88.459154714584002</v>
      </c>
      <c r="Y150" s="33">
        <v>88.451629775285497</v>
      </c>
      <c r="Z150" s="33">
        <v>87.268415611892507</v>
      </c>
      <c r="AA150" s="33">
        <v>86.493135079860494</v>
      </c>
      <c r="AB150" s="33">
        <v>83.669425113439502</v>
      </c>
      <c r="AC150" s="33">
        <v>81.237510941504993</v>
      </c>
      <c r="AD150" s="33">
        <v>78.236074672222003</v>
      </c>
      <c r="AE150" s="33">
        <v>75.49107515692701</v>
      </c>
    </row>
    <row r="151" spans="1:31">
      <c r="A151" s="29" t="s">
        <v>134</v>
      </c>
      <c r="B151" s="29" t="s">
        <v>78</v>
      </c>
      <c r="C151" s="33">
        <v>6.5170751701295</v>
      </c>
      <c r="D151" s="33">
        <v>11.964700294137</v>
      </c>
      <c r="E151" s="33">
        <v>17.699759643070401</v>
      </c>
      <c r="F151" s="33">
        <v>23.940349410772303</v>
      </c>
      <c r="G151" s="33">
        <v>29.36789864495395</v>
      </c>
      <c r="H151" s="33">
        <v>33.770420945167501</v>
      </c>
      <c r="I151" s="33">
        <v>38.3476044118404</v>
      </c>
      <c r="J151" s="33">
        <v>42.113249814510304</v>
      </c>
      <c r="K151" s="33">
        <v>45.369949397146705</v>
      </c>
      <c r="L151" s="33">
        <v>50.169207054137999</v>
      </c>
      <c r="M151" s="33">
        <v>55.191888576626503</v>
      </c>
      <c r="N151" s="33">
        <v>61.063684830427</v>
      </c>
      <c r="O151" s="33">
        <v>67.07653377127599</v>
      </c>
      <c r="P151" s="33">
        <v>72.289513901829508</v>
      </c>
      <c r="Q151" s="33">
        <v>77.060423194885004</v>
      </c>
      <c r="R151" s="33">
        <v>76.3541066346165</v>
      </c>
      <c r="S151" s="33">
        <v>76.27630938076949</v>
      </c>
      <c r="T151" s="33">
        <v>76.016968630313499</v>
      </c>
      <c r="U151" s="33">
        <v>75.976854702949495</v>
      </c>
      <c r="V151" s="33">
        <v>75.663125495910492</v>
      </c>
      <c r="W151" s="33">
        <v>75.384686729639512</v>
      </c>
      <c r="X151" s="33">
        <v>75.121613945692502</v>
      </c>
      <c r="Y151" s="33">
        <v>75.129360107004501</v>
      </c>
      <c r="Z151" s="33">
        <v>74.093123931229002</v>
      </c>
      <c r="AA151" s="33">
        <v>73.474111387729494</v>
      </c>
      <c r="AB151" s="33">
        <v>71.086269817829006</v>
      </c>
      <c r="AC151" s="33">
        <v>68.984159822701997</v>
      </c>
      <c r="AD151" s="33">
        <v>66.436066289901504</v>
      </c>
      <c r="AE151" s="33">
        <v>64.085799821913</v>
      </c>
    </row>
  </sheetData>
  <sheetProtection algorithmName="SHA-512" hashValue="fJ0Qw1q/hiM2bE1ONWyoA8L+uW6j+nCRSteidfnw3dH+y9bS1sCGxIV/0qop48hk74uSeNw1YX/22n6nwBVy+A==" saltValue="ZtQBPZ5bgsJNZTDM1Gp7tQ==" spinCount="100000" sheet="1" objects="1" scenarios="1"/>
  <mergeCells count="6">
    <mergeCell ref="A17:B17"/>
    <mergeCell ref="A31:B31"/>
    <mergeCell ref="A45:B45"/>
    <mergeCell ref="A59:B59"/>
    <mergeCell ref="A73:B73"/>
    <mergeCell ref="A87:B87"/>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E600"/>
  </sheetPr>
  <dimension ref="A1:E24"/>
  <sheetViews>
    <sheetView showGridLines="0" zoomScale="85" zoomScaleNormal="85" workbookViewId="0"/>
  </sheetViews>
  <sheetFormatPr defaultColWidth="9.140625" defaultRowHeight="15"/>
  <cols>
    <col min="1" max="1" width="9.140625" customWidth="1"/>
    <col min="2" max="2" width="100.7109375" customWidth="1"/>
    <col min="3" max="3" width="9.140625" customWidth="1"/>
  </cols>
  <sheetData>
    <row r="1" spans="1:5">
      <c r="A1" s="2" t="s">
        <v>1</v>
      </c>
    </row>
    <row r="3" spans="1:5" ht="60">
      <c r="A3" s="3"/>
      <c r="B3" s="4" t="s">
        <v>2</v>
      </c>
      <c r="D3" s="5"/>
      <c r="E3" s="5"/>
    </row>
    <row r="4" spans="1:5" ht="88.5" customHeight="1">
      <c r="A4" s="3"/>
      <c r="B4" s="4" t="s">
        <v>3</v>
      </c>
    </row>
    <row r="5" spans="1:5" ht="60">
      <c r="A5" s="3"/>
      <c r="B5" s="4" t="s">
        <v>4</v>
      </c>
    </row>
    <row r="6" spans="1:5" ht="75">
      <c r="A6" s="3"/>
      <c r="B6" s="4" t="s">
        <v>5</v>
      </c>
    </row>
    <row r="7" spans="1:5" ht="60">
      <c r="A7" s="3"/>
      <c r="B7" s="4" t="s">
        <v>6</v>
      </c>
    </row>
    <row r="8" spans="1:5" ht="60">
      <c r="A8" s="3"/>
      <c r="B8" s="4" t="s">
        <v>7</v>
      </c>
    </row>
    <row r="9" spans="1:5" ht="60">
      <c r="A9" s="3"/>
      <c r="B9" s="4" t="s">
        <v>8</v>
      </c>
    </row>
    <row r="10" spans="1:5" ht="75">
      <c r="A10" s="3"/>
      <c r="B10" s="4" t="s">
        <v>9</v>
      </c>
    </row>
    <row r="11" spans="1:5" ht="120">
      <c r="A11" s="3"/>
      <c r="B11" s="4" t="s">
        <v>10</v>
      </c>
    </row>
    <row r="12" spans="1:5" ht="60">
      <c r="A12" s="3"/>
      <c r="B12" s="4" t="s">
        <v>11</v>
      </c>
    </row>
    <row r="13" spans="1:5" ht="123.75" customHeight="1">
      <c r="A13" s="3"/>
      <c r="B13" s="4" t="s">
        <v>12</v>
      </c>
    </row>
    <row r="14" spans="1:5" ht="90">
      <c r="A14" s="3"/>
      <c r="B14" s="4" t="s">
        <v>13</v>
      </c>
    </row>
    <row r="15" spans="1:5">
      <c r="A15" s="3"/>
      <c r="B15" s="4" t="s">
        <v>14</v>
      </c>
    </row>
    <row r="16" spans="1:5">
      <c r="A16" s="3"/>
      <c r="B16" s="4"/>
    </row>
    <row r="17" spans="1:2">
      <c r="A17" s="3"/>
      <c r="B17" s="4"/>
    </row>
    <row r="18" spans="1:2">
      <c r="A18" s="3"/>
      <c r="B18" s="4"/>
    </row>
    <row r="19" spans="1:2">
      <c r="A19" s="3"/>
      <c r="B19" s="4"/>
    </row>
    <row r="20" spans="1:2">
      <c r="A20" s="3"/>
      <c r="B20" s="4"/>
    </row>
    <row r="21" spans="1:2">
      <c r="A21" s="3"/>
      <c r="B21" s="6"/>
    </row>
    <row r="22" spans="1:2">
      <c r="A22" s="3"/>
      <c r="B22" s="6"/>
    </row>
    <row r="23" spans="1:2">
      <c r="A23" s="3"/>
      <c r="B23" s="6"/>
    </row>
    <row r="24" spans="1:2">
      <c r="A24" s="3"/>
      <c r="B24" s="6"/>
    </row>
  </sheetData>
  <sheetProtection algorithmName="SHA-512" hashValue="hJYk/raRJMmewrHV1HywQiZa4KXC6tIyQ20oZESEESB6Ws0HtguiAnahlSBmitrmA+M6AJd3vwba0eNU5Tcm/w==" saltValue="yxKLnPXT93RBaxExf5j8AQ==" spinCount="100000" sheet="1" objects="1" scenarios="1"/>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6">
    <tabColor rgb="FFFFC000"/>
  </sheetPr>
  <dimension ref="A1:AI151"/>
  <sheetViews>
    <sheetView zoomScale="85" zoomScaleNormal="85" workbookViewId="0"/>
  </sheetViews>
  <sheetFormatPr defaultColWidth="9.140625" defaultRowHeight="15"/>
  <cols>
    <col min="1" max="1" width="16" style="13" customWidth="1"/>
    <col min="2" max="2" width="30.5703125" style="13" customWidth="1"/>
    <col min="3" max="32" width="9.42578125" style="13" customWidth="1"/>
    <col min="33" max="33" width="11.5703125" style="13" bestFit="1" customWidth="1"/>
    <col min="34" max="16384" width="9.140625" style="13"/>
  </cols>
  <sheetData>
    <row r="1" spans="1:35" s="28" customFormat="1" ht="23.25" customHeight="1">
      <c r="A1" s="27" t="s">
        <v>159</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5" s="28" customFormat="1">
      <c r="A2" s="28" t="s">
        <v>140</v>
      </c>
    </row>
    <row r="3" spans="1:35" s="28" customFormat="1"/>
    <row r="4" spans="1:35">
      <c r="A4" s="18" t="s">
        <v>127</v>
      </c>
      <c r="B4" s="1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5">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5">
      <c r="A6" s="29" t="s">
        <v>40</v>
      </c>
      <c r="B6" s="29" t="s">
        <v>64</v>
      </c>
      <c r="C6" s="33">
        <v>18366</v>
      </c>
      <c r="D6" s="33">
        <v>17891</v>
      </c>
      <c r="E6" s="33">
        <v>16416</v>
      </c>
      <c r="F6" s="33">
        <v>12013.54499547536</v>
      </c>
      <c r="G6" s="33">
        <v>9911.9695092120292</v>
      </c>
      <c r="H6" s="33">
        <v>9608.6740383806391</v>
      </c>
      <c r="I6" s="33">
        <v>9473.739638851479</v>
      </c>
      <c r="J6" s="33">
        <v>9473.7391239365152</v>
      </c>
      <c r="K6" s="33">
        <v>7952.9390839667039</v>
      </c>
      <c r="L6" s="33">
        <v>7952.9390839514899</v>
      </c>
      <c r="M6" s="33">
        <v>7952.9390839587304</v>
      </c>
      <c r="N6" s="33">
        <v>5872.12302393955</v>
      </c>
      <c r="O6" s="33">
        <v>5398.34205417673</v>
      </c>
      <c r="P6" s="33">
        <v>5398.3420542506001</v>
      </c>
      <c r="Q6" s="33">
        <v>5017.1532902884801</v>
      </c>
      <c r="R6" s="33">
        <v>4645.1394840683097</v>
      </c>
      <c r="S6" s="33">
        <v>4645.1385902839502</v>
      </c>
      <c r="T6" s="33">
        <v>4645.1385902934799</v>
      </c>
      <c r="U6" s="33">
        <v>4645.1385902959801</v>
      </c>
      <c r="V6" s="33">
        <v>4645.1385602911096</v>
      </c>
      <c r="W6" s="33">
        <v>3874.3443902864096</v>
      </c>
      <c r="X6" s="33">
        <v>2440.3443902841796</v>
      </c>
      <c r="Y6" s="33">
        <v>1839.5138999999999</v>
      </c>
      <c r="Z6" s="33">
        <v>1581.2058</v>
      </c>
      <c r="AA6" s="33">
        <v>1581.2058</v>
      </c>
      <c r="AB6" s="33">
        <v>1581.2058</v>
      </c>
      <c r="AC6" s="33">
        <v>1266.0001448272701</v>
      </c>
      <c r="AD6" s="33">
        <v>1266.0001448385201</v>
      </c>
      <c r="AE6" s="33">
        <v>1266.0001448319699</v>
      </c>
    </row>
    <row r="7" spans="1:35">
      <c r="A7" s="29" t="s">
        <v>40</v>
      </c>
      <c r="B7" s="29" t="s">
        <v>71</v>
      </c>
      <c r="C7" s="33">
        <v>4790</v>
      </c>
      <c r="D7" s="33">
        <v>4790</v>
      </c>
      <c r="E7" s="33">
        <v>4790</v>
      </c>
      <c r="F7" s="33">
        <v>2361.6985699999991</v>
      </c>
      <c r="G7" s="33">
        <v>2280.217709999999</v>
      </c>
      <c r="H7" s="33">
        <v>1984.065239999999</v>
      </c>
      <c r="I7" s="33">
        <v>0</v>
      </c>
      <c r="J7" s="33">
        <v>0</v>
      </c>
      <c r="K7" s="33">
        <v>0</v>
      </c>
      <c r="L7" s="33">
        <v>0</v>
      </c>
      <c r="M7" s="33">
        <v>0</v>
      </c>
      <c r="N7" s="33">
        <v>0</v>
      </c>
      <c r="O7" s="33">
        <v>0</v>
      </c>
      <c r="P7" s="33">
        <v>0</v>
      </c>
      <c r="Q7" s="33">
        <v>0</v>
      </c>
      <c r="R7" s="33">
        <v>0</v>
      </c>
      <c r="S7" s="33">
        <v>0</v>
      </c>
      <c r="T7" s="33">
        <v>0</v>
      </c>
      <c r="U7" s="33">
        <v>0</v>
      </c>
      <c r="V7" s="33">
        <v>0</v>
      </c>
      <c r="W7" s="33">
        <v>0</v>
      </c>
      <c r="X7" s="33">
        <v>0</v>
      </c>
      <c r="Y7" s="33">
        <v>0</v>
      </c>
      <c r="Z7" s="33">
        <v>0</v>
      </c>
      <c r="AA7" s="33">
        <v>0</v>
      </c>
      <c r="AB7" s="33">
        <v>0</v>
      </c>
      <c r="AC7" s="33">
        <v>0</v>
      </c>
      <c r="AD7" s="33">
        <v>0</v>
      </c>
      <c r="AE7" s="33">
        <v>0</v>
      </c>
    </row>
    <row r="8" spans="1:35">
      <c r="A8" s="29" t="s">
        <v>40</v>
      </c>
      <c r="B8" s="29" t="s">
        <v>20</v>
      </c>
      <c r="C8" s="33">
        <v>3054.8999938964839</v>
      </c>
      <c r="D8" s="33">
        <v>3054.8999938964839</v>
      </c>
      <c r="E8" s="33">
        <v>2874.8999938964839</v>
      </c>
      <c r="F8" s="33">
        <v>2874.8999938964839</v>
      </c>
      <c r="G8" s="33">
        <v>2874.8999938964839</v>
      </c>
      <c r="H8" s="33">
        <v>2874.8999938964839</v>
      </c>
      <c r="I8" s="33">
        <v>2874.8999938964839</v>
      </c>
      <c r="J8" s="33">
        <v>2874.8999938964839</v>
      </c>
      <c r="K8" s="33">
        <v>2874.8999938964839</v>
      </c>
      <c r="L8" s="33">
        <v>2874.8999938964839</v>
      </c>
      <c r="M8" s="33">
        <v>2874.8999938964839</v>
      </c>
      <c r="N8" s="33">
        <v>2874.8999938964839</v>
      </c>
      <c r="O8" s="33">
        <v>2874.8999938964839</v>
      </c>
      <c r="P8" s="33">
        <v>2874.8999938964839</v>
      </c>
      <c r="Q8" s="33">
        <v>2874.8999938964839</v>
      </c>
      <c r="R8" s="33">
        <v>2489.8999938964839</v>
      </c>
      <c r="S8" s="33">
        <v>1960.8999938964839</v>
      </c>
      <c r="T8" s="33">
        <v>1960.8999938964839</v>
      </c>
      <c r="U8" s="33">
        <v>1817.5</v>
      </c>
      <c r="V8" s="33">
        <v>1817.5</v>
      </c>
      <c r="W8" s="33">
        <v>1817.5</v>
      </c>
      <c r="X8" s="33">
        <v>1817.5</v>
      </c>
      <c r="Y8" s="33">
        <v>1377.5</v>
      </c>
      <c r="Z8" s="33">
        <v>1192.5</v>
      </c>
      <c r="AA8" s="33">
        <v>548</v>
      </c>
      <c r="AB8" s="33">
        <v>388</v>
      </c>
      <c r="AC8" s="33">
        <v>388</v>
      </c>
      <c r="AD8" s="33">
        <v>388</v>
      </c>
      <c r="AE8" s="33">
        <v>388</v>
      </c>
    </row>
    <row r="9" spans="1:35">
      <c r="A9" s="29" t="s">
        <v>40</v>
      </c>
      <c r="B9" s="29" t="s">
        <v>32</v>
      </c>
      <c r="C9" s="33">
        <v>1384</v>
      </c>
      <c r="D9" s="33">
        <v>1384</v>
      </c>
      <c r="E9" s="33">
        <v>1384</v>
      </c>
      <c r="F9" s="33">
        <v>1384</v>
      </c>
      <c r="G9" s="33">
        <v>1384</v>
      </c>
      <c r="H9" s="33">
        <v>1384</v>
      </c>
      <c r="I9" s="33">
        <v>1384</v>
      </c>
      <c r="J9" s="33">
        <v>1384</v>
      </c>
      <c r="K9" s="33">
        <v>1384</v>
      </c>
      <c r="L9" s="33">
        <v>1384</v>
      </c>
      <c r="M9" s="33">
        <v>1384</v>
      </c>
      <c r="N9" s="33">
        <v>1384</v>
      </c>
      <c r="O9" s="33">
        <v>1384</v>
      </c>
      <c r="P9" s="33">
        <v>1384</v>
      </c>
      <c r="Q9" s="33">
        <v>584</v>
      </c>
      <c r="R9" s="33">
        <v>584</v>
      </c>
      <c r="S9" s="33">
        <v>584</v>
      </c>
      <c r="T9" s="33">
        <v>584</v>
      </c>
      <c r="U9" s="33">
        <v>84</v>
      </c>
      <c r="V9" s="33">
        <v>84</v>
      </c>
      <c r="W9" s="33">
        <v>84</v>
      </c>
      <c r="X9" s="33">
        <v>84</v>
      </c>
      <c r="Y9" s="33">
        <v>84</v>
      </c>
      <c r="Z9" s="33">
        <v>84</v>
      </c>
      <c r="AA9" s="33">
        <v>84</v>
      </c>
      <c r="AB9" s="33">
        <v>0</v>
      </c>
      <c r="AC9" s="33">
        <v>0</v>
      </c>
      <c r="AD9" s="33">
        <v>0</v>
      </c>
      <c r="AE9" s="33">
        <v>0</v>
      </c>
    </row>
    <row r="10" spans="1:35">
      <c r="A10" s="29" t="s">
        <v>40</v>
      </c>
      <c r="B10" s="29" t="s">
        <v>66</v>
      </c>
      <c r="C10" s="33">
        <v>6863.139991760253</v>
      </c>
      <c r="D10" s="33">
        <v>6863.139991760253</v>
      </c>
      <c r="E10" s="33">
        <v>6863.139991760253</v>
      </c>
      <c r="F10" s="33">
        <v>6863.139991760253</v>
      </c>
      <c r="G10" s="33">
        <v>6863.139991760253</v>
      </c>
      <c r="H10" s="33">
        <v>6863.139991760253</v>
      </c>
      <c r="I10" s="33">
        <v>6863.139991760253</v>
      </c>
      <c r="J10" s="33">
        <v>6863.139991760253</v>
      </c>
      <c r="K10" s="33">
        <v>6863.139991760253</v>
      </c>
      <c r="L10" s="33">
        <v>6480.639991760253</v>
      </c>
      <c r="M10" s="33">
        <v>6480.639991760253</v>
      </c>
      <c r="N10" s="33">
        <v>6211.2999954223633</v>
      </c>
      <c r="O10" s="33">
        <v>5749.2999954223633</v>
      </c>
      <c r="P10" s="33">
        <v>5632.2999954223633</v>
      </c>
      <c r="Q10" s="33">
        <v>5502.2999954223633</v>
      </c>
      <c r="R10" s="33">
        <v>5502.2999954223633</v>
      </c>
      <c r="S10" s="33">
        <v>6536.0684654223633</v>
      </c>
      <c r="T10" s="33">
        <v>6536.0684654223633</v>
      </c>
      <c r="U10" s="33">
        <v>6991.4929054223621</v>
      </c>
      <c r="V10" s="33">
        <v>6871.4929054223621</v>
      </c>
      <c r="W10" s="33">
        <v>8153.0488654223627</v>
      </c>
      <c r="X10" s="33">
        <v>8189.852425422363</v>
      </c>
      <c r="Y10" s="33">
        <v>9781.2480954223629</v>
      </c>
      <c r="Z10" s="33">
        <v>10240.575895422362</v>
      </c>
      <c r="AA10" s="33">
        <v>10240.575895422362</v>
      </c>
      <c r="AB10" s="33">
        <v>12117.542895422363</v>
      </c>
      <c r="AC10" s="33">
        <v>11533.542895422363</v>
      </c>
      <c r="AD10" s="33">
        <v>12359.747995422362</v>
      </c>
      <c r="AE10" s="33">
        <v>12752.624611010902</v>
      </c>
    </row>
    <row r="11" spans="1:35">
      <c r="A11" s="29" t="s">
        <v>40</v>
      </c>
      <c r="B11" s="29" t="s">
        <v>65</v>
      </c>
      <c r="C11" s="33">
        <v>7365.2999954223633</v>
      </c>
      <c r="D11" s="33">
        <v>7365.2999954223633</v>
      </c>
      <c r="E11" s="33">
        <v>7365.2999954223633</v>
      </c>
      <c r="F11" s="33">
        <v>7365.2999954223633</v>
      </c>
      <c r="G11" s="33">
        <v>7365.2999954223633</v>
      </c>
      <c r="H11" s="33">
        <v>7365.2999954223633</v>
      </c>
      <c r="I11" s="33">
        <v>7615.2999954223633</v>
      </c>
      <c r="J11" s="33">
        <v>7615.2999954223633</v>
      </c>
      <c r="K11" s="33">
        <v>7615.2999954223633</v>
      </c>
      <c r="L11" s="33">
        <v>7615.2999954223633</v>
      </c>
      <c r="M11" s="33">
        <v>7615.2999954223633</v>
      </c>
      <c r="N11" s="33">
        <v>7615.2999954223633</v>
      </c>
      <c r="O11" s="33">
        <v>7615.2999954223633</v>
      </c>
      <c r="P11" s="33">
        <v>7615.2999954223633</v>
      </c>
      <c r="Q11" s="33">
        <v>7615.2999954223633</v>
      </c>
      <c r="R11" s="33">
        <v>7615.2999954223633</v>
      </c>
      <c r="S11" s="33">
        <v>7528.8999938964844</v>
      </c>
      <c r="T11" s="33">
        <v>7528.8999938964844</v>
      </c>
      <c r="U11" s="33">
        <v>7528.8999938964844</v>
      </c>
      <c r="V11" s="33">
        <v>7528.8999938964844</v>
      </c>
      <c r="W11" s="33">
        <v>7528.8999938964844</v>
      </c>
      <c r="X11" s="33">
        <v>7462.8999938964844</v>
      </c>
      <c r="Y11" s="33">
        <v>7462.8999938964844</v>
      </c>
      <c r="Z11" s="33">
        <v>7462.8999938964844</v>
      </c>
      <c r="AA11" s="33">
        <v>7462.8999938964844</v>
      </c>
      <c r="AB11" s="33">
        <v>7462.8999938964844</v>
      </c>
      <c r="AC11" s="33">
        <v>7462.8999938964844</v>
      </c>
      <c r="AD11" s="33">
        <v>7462.8999938964844</v>
      </c>
      <c r="AE11" s="33">
        <v>7462.8999938964844</v>
      </c>
    </row>
    <row r="12" spans="1:35">
      <c r="A12" s="29" t="s">
        <v>40</v>
      </c>
      <c r="B12" s="29" t="s">
        <v>69</v>
      </c>
      <c r="C12" s="33">
        <v>14290.318165420103</v>
      </c>
      <c r="D12" s="33">
        <v>16194.792141485568</v>
      </c>
      <c r="E12" s="33">
        <v>17939.86923228392</v>
      </c>
      <c r="F12" s="33">
        <v>22730.842480117586</v>
      </c>
      <c r="G12" s="33">
        <v>22783.086480119622</v>
      </c>
      <c r="H12" s="33">
        <v>23573.491770123175</v>
      </c>
      <c r="I12" s="33">
        <v>26533.67924512555</v>
      </c>
      <c r="J12" s="33">
        <v>28826.16276495724</v>
      </c>
      <c r="K12" s="33">
        <v>31252.43683496564</v>
      </c>
      <c r="L12" s="33">
        <v>31256.153334994142</v>
      </c>
      <c r="M12" s="33">
        <v>31563.584530762633</v>
      </c>
      <c r="N12" s="33">
        <v>36349.666568185341</v>
      </c>
      <c r="O12" s="33">
        <v>38079.359448097384</v>
      </c>
      <c r="P12" s="33">
        <v>39135.545688146311</v>
      </c>
      <c r="Q12" s="33">
        <v>39184.140381364719</v>
      </c>
      <c r="R12" s="33">
        <v>39204.736148875607</v>
      </c>
      <c r="S12" s="33">
        <v>42322.070872469296</v>
      </c>
      <c r="T12" s="33">
        <v>43349.9057622006</v>
      </c>
      <c r="U12" s="33">
        <v>43125.418098170012</v>
      </c>
      <c r="V12" s="33">
        <v>42437.626934956068</v>
      </c>
      <c r="W12" s="33">
        <v>45135.802482739782</v>
      </c>
      <c r="X12" s="33">
        <v>47730.568333915522</v>
      </c>
      <c r="Y12" s="33">
        <v>47362.853408990522</v>
      </c>
      <c r="Z12" s="33">
        <v>47075.702003022263</v>
      </c>
      <c r="AA12" s="33">
        <v>47595.653078247517</v>
      </c>
      <c r="AB12" s="33">
        <v>51258.744277936712</v>
      </c>
      <c r="AC12" s="33">
        <v>52097.615678080998</v>
      </c>
      <c r="AD12" s="33">
        <v>53039.178112159032</v>
      </c>
      <c r="AE12" s="33">
        <v>54642.185250204631</v>
      </c>
    </row>
    <row r="13" spans="1:35">
      <c r="A13" s="29" t="s">
        <v>40</v>
      </c>
      <c r="B13" s="29" t="s">
        <v>68</v>
      </c>
      <c r="C13" s="33">
        <v>5599.9709892272858</v>
      </c>
      <c r="D13" s="33">
        <v>6959.1559867858805</v>
      </c>
      <c r="E13" s="33">
        <v>6959.1559867858805</v>
      </c>
      <c r="F13" s="33">
        <v>6959.1559867858805</v>
      </c>
      <c r="G13" s="33">
        <v>7502.8137867858795</v>
      </c>
      <c r="H13" s="33">
        <v>7502.8137867858795</v>
      </c>
      <c r="I13" s="33">
        <v>7658.9432567858803</v>
      </c>
      <c r="J13" s="33">
        <v>7823.6295517858798</v>
      </c>
      <c r="K13" s="33">
        <v>11141.56300678588</v>
      </c>
      <c r="L13" s="33">
        <v>11156.39772432576</v>
      </c>
      <c r="M13" s="33">
        <v>11815.542382638721</v>
      </c>
      <c r="N13" s="33">
        <v>14524.485738131731</v>
      </c>
      <c r="O13" s="33">
        <v>15062.948586785882</v>
      </c>
      <c r="P13" s="33">
        <v>15062.948586785882</v>
      </c>
      <c r="Q13" s="33">
        <v>15062.948586785882</v>
      </c>
      <c r="R13" s="33">
        <v>15129.35348678588</v>
      </c>
      <c r="S13" s="33">
        <v>19693.770106785869</v>
      </c>
      <c r="T13" s="33">
        <v>20225.56950373411</v>
      </c>
      <c r="U13" s="33">
        <v>22056.361273734117</v>
      </c>
      <c r="V13" s="33">
        <v>24407.021273734121</v>
      </c>
      <c r="W13" s="33">
        <v>27868.381814644519</v>
      </c>
      <c r="X13" s="33">
        <v>33990.624860747404</v>
      </c>
      <c r="Y13" s="33">
        <v>34421.596160768699</v>
      </c>
      <c r="Z13" s="33">
        <v>34002.976165665241</v>
      </c>
      <c r="AA13" s="33">
        <v>33907.665164881961</v>
      </c>
      <c r="AB13" s="33">
        <v>39260.71127748779</v>
      </c>
      <c r="AC13" s="33">
        <v>39150.311275961911</v>
      </c>
      <c r="AD13" s="33">
        <v>38417.511272910153</v>
      </c>
      <c r="AE13" s="33">
        <v>38859.763349583736</v>
      </c>
      <c r="AF13" s="28"/>
      <c r="AG13" s="28"/>
      <c r="AH13" s="28"/>
      <c r="AI13" s="28"/>
    </row>
    <row r="14" spans="1:35">
      <c r="A14" s="29" t="s">
        <v>40</v>
      </c>
      <c r="B14" s="29" t="s">
        <v>36</v>
      </c>
      <c r="C14" s="33">
        <v>260.329999923706</v>
      </c>
      <c r="D14" s="33">
        <v>600.32999992370605</v>
      </c>
      <c r="E14" s="33">
        <v>600.32999992370605</v>
      </c>
      <c r="F14" s="33">
        <v>600.32999992370605</v>
      </c>
      <c r="G14" s="33">
        <v>600.32999992370605</v>
      </c>
      <c r="H14" s="33">
        <v>600.32999992370605</v>
      </c>
      <c r="I14" s="33">
        <v>600.32999992370605</v>
      </c>
      <c r="J14" s="33">
        <v>600.32999992370605</v>
      </c>
      <c r="K14" s="33">
        <v>600.32999992370605</v>
      </c>
      <c r="L14" s="33">
        <v>570.32999992370605</v>
      </c>
      <c r="M14" s="33">
        <v>570.32999992370605</v>
      </c>
      <c r="N14" s="33">
        <v>1088.7897400841462</v>
      </c>
      <c r="O14" s="33">
        <v>1188.1847102669001</v>
      </c>
      <c r="P14" s="33">
        <v>1163.1847102808599</v>
      </c>
      <c r="Q14" s="33">
        <v>1449.7715051212999</v>
      </c>
      <c r="R14" s="33">
        <v>1449.7715051704599</v>
      </c>
      <c r="S14" s="33">
        <v>1920.7329065579299</v>
      </c>
      <c r="T14" s="33">
        <v>1920.73290662611</v>
      </c>
      <c r="U14" s="33">
        <v>2864.4963219243191</v>
      </c>
      <c r="V14" s="33">
        <v>2844.4963919898282</v>
      </c>
      <c r="W14" s="33">
        <v>3420.454831622028</v>
      </c>
      <c r="X14" s="33">
        <v>3307.6668299684679</v>
      </c>
      <c r="Y14" s="33">
        <v>3307.6668299725479</v>
      </c>
      <c r="Z14" s="33">
        <v>3607.0242281380988</v>
      </c>
      <c r="AA14" s="33">
        <v>3607.0241538706</v>
      </c>
      <c r="AB14" s="33">
        <v>4962.3154531907003</v>
      </c>
      <c r="AC14" s="33">
        <v>4962.3154510378008</v>
      </c>
      <c r="AD14" s="33">
        <v>5853.74414805784</v>
      </c>
      <c r="AE14" s="33">
        <v>5853.7440695838004</v>
      </c>
      <c r="AF14" s="28"/>
      <c r="AG14" s="28"/>
      <c r="AH14" s="28"/>
      <c r="AI14" s="28"/>
    </row>
    <row r="15" spans="1:35">
      <c r="A15" s="29" t="s">
        <v>40</v>
      </c>
      <c r="B15" s="29" t="s">
        <v>73</v>
      </c>
      <c r="C15" s="33">
        <v>810</v>
      </c>
      <c r="D15" s="33">
        <v>810</v>
      </c>
      <c r="E15" s="33">
        <v>810</v>
      </c>
      <c r="F15" s="33">
        <v>810</v>
      </c>
      <c r="G15" s="33">
        <v>2850</v>
      </c>
      <c r="H15" s="33">
        <v>2850</v>
      </c>
      <c r="I15" s="33">
        <v>2850</v>
      </c>
      <c r="J15" s="33">
        <v>2850</v>
      </c>
      <c r="K15" s="33">
        <v>4852.1271456906697</v>
      </c>
      <c r="L15" s="33">
        <v>4985.5829557171101</v>
      </c>
      <c r="M15" s="33">
        <v>5021.9555358459802</v>
      </c>
      <c r="N15" s="33">
        <v>6048.8493665245296</v>
      </c>
      <c r="O15" s="33">
        <v>6308.12097653607</v>
      </c>
      <c r="P15" s="33">
        <v>6308.1209765385101</v>
      </c>
      <c r="Q15" s="33">
        <v>6407.3652765448796</v>
      </c>
      <c r="R15" s="33">
        <v>6407.3652765628694</v>
      </c>
      <c r="S15" s="33">
        <v>7675.8956465760293</v>
      </c>
      <c r="T15" s="33">
        <v>7675.8956465949295</v>
      </c>
      <c r="U15" s="33">
        <v>7702.2426866495007</v>
      </c>
      <c r="V15" s="33">
        <v>7702.2426866606002</v>
      </c>
      <c r="W15" s="33">
        <v>9110.7084367140196</v>
      </c>
      <c r="X15" s="33">
        <v>10654.904036763148</v>
      </c>
      <c r="Y15" s="33">
        <v>10654.904036765329</v>
      </c>
      <c r="Z15" s="33">
        <v>10697.519436781275</v>
      </c>
      <c r="AA15" s="33">
        <v>10697.519436829631</v>
      </c>
      <c r="AB15" s="33">
        <v>10697.519437048935</v>
      </c>
      <c r="AC15" s="33">
        <v>10697.51943706738</v>
      </c>
      <c r="AD15" s="33">
        <v>10964.031437156071</v>
      </c>
      <c r="AE15" s="33">
        <v>10964.031437196099</v>
      </c>
      <c r="AF15" s="28"/>
      <c r="AG15" s="28"/>
      <c r="AH15" s="28"/>
      <c r="AI15" s="28"/>
    </row>
    <row r="16" spans="1:35">
      <c r="A16" s="29" t="s">
        <v>40</v>
      </c>
      <c r="B16" s="29" t="s">
        <v>56</v>
      </c>
      <c r="C16" s="33">
        <v>95.565001159906174</v>
      </c>
      <c r="D16" s="33">
        <v>222.30399817228289</v>
      </c>
      <c r="E16" s="33">
        <v>472.72400641441254</v>
      </c>
      <c r="F16" s="33">
        <v>827.38901638984419</v>
      </c>
      <c r="G16" s="33">
        <v>1275.4639947414385</v>
      </c>
      <c r="H16" s="33">
        <v>1796.002980709073</v>
      </c>
      <c r="I16" s="33">
        <v>2438.3960294723474</v>
      </c>
      <c r="J16" s="33">
        <v>3184.4369697570778</v>
      </c>
      <c r="K16" s="33">
        <v>4042.5660362243557</v>
      </c>
      <c r="L16" s="33">
        <v>4718.5470113754145</v>
      </c>
      <c r="M16" s="33">
        <v>5463.8920488357453</v>
      </c>
      <c r="N16" s="33">
        <v>6261.2278814315578</v>
      </c>
      <c r="O16" s="33">
        <v>7107.5971488952464</v>
      </c>
      <c r="P16" s="33">
        <v>7905.5148887634123</v>
      </c>
      <c r="Q16" s="33">
        <v>8730.1271591186469</v>
      </c>
      <c r="R16" s="33">
        <v>9162.6489810943513</v>
      </c>
      <c r="S16" s="33">
        <v>9618.3372249603162</v>
      </c>
      <c r="T16" s="33">
        <v>10079.154048919669</v>
      </c>
      <c r="U16" s="33">
        <v>10567.066068649285</v>
      </c>
      <c r="V16" s="33">
        <v>11065.494928359969</v>
      </c>
      <c r="W16" s="33">
        <v>11575.234004974354</v>
      </c>
      <c r="X16" s="33">
        <v>12098.768871307355</v>
      </c>
      <c r="Y16" s="33">
        <v>12640.389154434191</v>
      </c>
      <c r="Z16" s="33">
        <v>13204.069122314442</v>
      </c>
      <c r="AA16" s="33">
        <v>13783.858104705803</v>
      </c>
      <c r="AB16" s="33">
        <v>14380.364139556885</v>
      </c>
      <c r="AC16" s="33">
        <v>14988.57563400268</v>
      </c>
      <c r="AD16" s="33">
        <v>15603.09802246093</v>
      </c>
      <c r="AE16" s="33">
        <v>16225.747894287102</v>
      </c>
      <c r="AF16" s="28"/>
      <c r="AG16" s="28"/>
      <c r="AH16" s="28"/>
      <c r="AI16" s="28"/>
    </row>
    <row r="17" spans="1:35">
      <c r="A17" s="34" t="s">
        <v>138</v>
      </c>
      <c r="B17" s="34"/>
      <c r="C17" s="35">
        <v>61713.629135726493</v>
      </c>
      <c r="D17" s="35">
        <v>64502.288109350549</v>
      </c>
      <c r="E17" s="35">
        <v>64592.365200148903</v>
      </c>
      <c r="F17" s="35">
        <v>62552.582013457926</v>
      </c>
      <c r="G17" s="35">
        <v>60965.427467196634</v>
      </c>
      <c r="H17" s="35">
        <v>61156.384816368802</v>
      </c>
      <c r="I17" s="35">
        <v>62403.702121842012</v>
      </c>
      <c r="J17" s="35">
        <v>64860.87142175874</v>
      </c>
      <c r="K17" s="35">
        <v>69084.278906797321</v>
      </c>
      <c r="L17" s="35">
        <v>68720.330124350483</v>
      </c>
      <c r="M17" s="35">
        <v>69686.905978439187</v>
      </c>
      <c r="N17" s="35">
        <v>74831.775314997838</v>
      </c>
      <c r="O17" s="35">
        <v>76164.150073801196</v>
      </c>
      <c r="P17" s="35">
        <v>77103.336313923995</v>
      </c>
      <c r="Q17" s="35">
        <v>75840.742243180284</v>
      </c>
      <c r="R17" s="35">
        <v>75170.729104471015</v>
      </c>
      <c r="S17" s="35">
        <v>83270.84802275445</v>
      </c>
      <c r="T17" s="35">
        <v>84830.482309443527</v>
      </c>
      <c r="U17" s="35">
        <v>86248.810861518956</v>
      </c>
      <c r="V17" s="35">
        <v>87791.679668300145</v>
      </c>
      <c r="W17" s="35">
        <v>94461.977546989569</v>
      </c>
      <c r="X17" s="35">
        <v>101715.79000426596</v>
      </c>
      <c r="Y17" s="35">
        <v>102329.61155907807</v>
      </c>
      <c r="Z17" s="35">
        <v>101639.85985800634</v>
      </c>
      <c r="AA17" s="35">
        <v>101419.99993244832</v>
      </c>
      <c r="AB17" s="35">
        <v>112069.10424474334</v>
      </c>
      <c r="AC17" s="35">
        <v>111898.36998818904</v>
      </c>
      <c r="AD17" s="35">
        <v>112933.33751922655</v>
      </c>
      <c r="AE17" s="35">
        <v>115371.47334952773</v>
      </c>
      <c r="AF17" s="28"/>
      <c r="AG17" s="28"/>
      <c r="AH17" s="28"/>
      <c r="AI17" s="28"/>
    </row>
    <row r="18" spans="1:35">
      <c r="AF18" s="28"/>
      <c r="AG18" s="28"/>
      <c r="AH18" s="28"/>
      <c r="AI18" s="28"/>
    </row>
    <row r="19" spans="1:35">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c r="AF19" s="28"/>
      <c r="AG19" s="28"/>
      <c r="AH19" s="28"/>
      <c r="AI19" s="28"/>
    </row>
    <row r="20" spans="1:35">
      <c r="A20" s="29" t="s">
        <v>130</v>
      </c>
      <c r="B20" s="29" t="s">
        <v>64</v>
      </c>
      <c r="C20" s="33">
        <v>10240</v>
      </c>
      <c r="D20" s="33">
        <v>9765</v>
      </c>
      <c r="E20" s="33">
        <v>8290</v>
      </c>
      <c r="F20" s="33">
        <v>7376.4930400000003</v>
      </c>
      <c r="G20" s="33">
        <v>5274.9175538613299</v>
      </c>
      <c r="H20" s="33">
        <v>5205.7244538602799</v>
      </c>
      <c r="I20" s="33">
        <v>5205.7244538877303</v>
      </c>
      <c r="J20" s="33">
        <v>5205.7244539365156</v>
      </c>
      <c r="K20" s="33">
        <v>3812.004823966704</v>
      </c>
      <c r="L20" s="33">
        <v>3812.0048239514899</v>
      </c>
      <c r="M20" s="33">
        <v>3812.00482395873</v>
      </c>
      <c r="N20" s="33">
        <v>1731.18876393955</v>
      </c>
      <c r="O20" s="33">
        <v>1731.1887639035499</v>
      </c>
      <c r="P20" s="33">
        <v>1731.18876396157</v>
      </c>
      <c r="Q20" s="33">
        <v>1350</v>
      </c>
      <c r="R20" s="33">
        <v>1350</v>
      </c>
      <c r="S20" s="33">
        <v>1350</v>
      </c>
      <c r="T20" s="33">
        <v>1350</v>
      </c>
      <c r="U20" s="33">
        <v>1350</v>
      </c>
      <c r="V20" s="33">
        <v>1350</v>
      </c>
      <c r="W20" s="33">
        <v>690</v>
      </c>
      <c r="X20" s="33">
        <v>0</v>
      </c>
      <c r="Y20" s="33">
        <v>0</v>
      </c>
      <c r="Z20" s="33">
        <v>0</v>
      </c>
      <c r="AA20" s="33">
        <v>0</v>
      </c>
      <c r="AB20" s="33">
        <v>0</v>
      </c>
      <c r="AC20" s="33">
        <v>0</v>
      </c>
      <c r="AD20" s="33">
        <v>0</v>
      </c>
      <c r="AE20" s="33">
        <v>0</v>
      </c>
      <c r="AF20" s="28"/>
      <c r="AG20" s="28"/>
      <c r="AH20" s="28"/>
      <c r="AI20" s="28"/>
    </row>
    <row r="21" spans="1:35" s="28" customFormat="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5" s="28" customFormat="1">
      <c r="A22" s="29" t="s">
        <v>130</v>
      </c>
      <c r="B22" s="29" t="s">
        <v>20</v>
      </c>
      <c r="C22" s="33">
        <v>625</v>
      </c>
      <c r="D22" s="33">
        <v>625</v>
      </c>
      <c r="E22" s="33">
        <v>625</v>
      </c>
      <c r="F22" s="33">
        <v>625</v>
      </c>
      <c r="G22" s="33">
        <v>625</v>
      </c>
      <c r="H22" s="33">
        <v>625</v>
      </c>
      <c r="I22" s="33">
        <v>625</v>
      </c>
      <c r="J22" s="33">
        <v>625</v>
      </c>
      <c r="K22" s="33">
        <v>625</v>
      </c>
      <c r="L22" s="33">
        <v>625</v>
      </c>
      <c r="M22" s="33">
        <v>625</v>
      </c>
      <c r="N22" s="33">
        <v>625</v>
      </c>
      <c r="O22" s="33">
        <v>625</v>
      </c>
      <c r="P22" s="33">
        <v>625</v>
      </c>
      <c r="Q22" s="33">
        <v>625</v>
      </c>
      <c r="R22" s="33">
        <v>625</v>
      </c>
      <c r="S22" s="33">
        <v>625</v>
      </c>
      <c r="T22" s="33">
        <v>625</v>
      </c>
      <c r="U22" s="33">
        <v>625</v>
      </c>
      <c r="V22" s="33">
        <v>625</v>
      </c>
      <c r="W22" s="33">
        <v>625</v>
      </c>
      <c r="X22" s="33">
        <v>625</v>
      </c>
      <c r="Y22" s="33">
        <v>185</v>
      </c>
      <c r="Z22" s="33">
        <v>0</v>
      </c>
      <c r="AA22" s="33">
        <v>0</v>
      </c>
      <c r="AB22" s="33">
        <v>0</v>
      </c>
      <c r="AC22" s="33">
        <v>0</v>
      </c>
      <c r="AD22" s="33">
        <v>0</v>
      </c>
      <c r="AE22" s="33">
        <v>0</v>
      </c>
    </row>
    <row r="23" spans="1:35" s="28" customFormat="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5" s="28" customFormat="1">
      <c r="A24" s="29" t="s">
        <v>130</v>
      </c>
      <c r="B24" s="29" t="s">
        <v>66</v>
      </c>
      <c r="C24" s="33">
        <v>1438</v>
      </c>
      <c r="D24" s="33">
        <v>1438</v>
      </c>
      <c r="E24" s="33">
        <v>1438</v>
      </c>
      <c r="F24" s="33">
        <v>1438</v>
      </c>
      <c r="G24" s="33">
        <v>1438</v>
      </c>
      <c r="H24" s="33">
        <v>1438</v>
      </c>
      <c r="I24" s="33">
        <v>1438</v>
      </c>
      <c r="J24" s="33">
        <v>1438</v>
      </c>
      <c r="K24" s="33">
        <v>1438</v>
      </c>
      <c r="L24" s="33">
        <v>1438</v>
      </c>
      <c r="M24" s="33">
        <v>1438</v>
      </c>
      <c r="N24" s="33">
        <v>1438</v>
      </c>
      <c r="O24" s="33">
        <v>1438</v>
      </c>
      <c r="P24" s="33">
        <v>1438</v>
      </c>
      <c r="Q24" s="33">
        <v>1388</v>
      </c>
      <c r="R24" s="33">
        <v>1388</v>
      </c>
      <c r="S24" s="33">
        <v>2327.4652000000001</v>
      </c>
      <c r="T24" s="33">
        <v>2327.4652000000001</v>
      </c>
      <c r="U24" s="33">
        <v>2327.4652000000001</v>
      </c>
      <c r="V24" s="33">
        <v>2327.4652000000001</v>
      </c>
      <c r="W24" s="33">
        <v>2327.4652000000001</v>
      </c>
      <c r="X24" s="33">
        <v>2327.4652000000001</v>
      </c>
      <c r="Y24" s="33">
        <v>3280.7258000000002</v>
      </c>
      <c r="Z24" s="33">
        <v>3229.4475000000002</v>
      </c>
      <c r="AA24" s="33">
        <v>3229.4475000000002</v>
      </c>
      <c r="AB24" s="33">
        <v>3229.4475000000002</v>
      </c>
      <c r="AC24" s="33">
        <v>3229.4475000000002</v>
      </c>
      <c r="AD24" s="33">
        <v>3267.9521</v>
      </c>
      <c r="AE24" s="33">
        <v>3267.9521</v>
      </c>
    </row>
    <row r="25" spans="1:35" s="28" customFormat="1">
      <c r="A25" s="29" t="s">
        <v>130</v>
      </c>
      <c r="B25" s="29" t="s">
        <v>65</v>
      </c>
      <c r="C25" s="33">
        <v>2585</v>
      </c>
      <c r="D25" s="33">
        <v>2585</v>
      </c>
      <c r="E25" s="33">
        <v>2585</v>
      </c>
      <c r="F25" s="33">
        <v>2585</v>
      </c>
      <c r="G25" s="33">
        <v>2585</v>
      </c>
      <c r="H25" s="33">
        <v>2585</v>
      </c>
      <c r="I25" s="33">
        <v>2585</v>
      </c>
      <c r="J25" s="33">
        <v>2585</v>
      </c>
      <c r="K25" s="33">
        <v>2585</v>
      </c>
      <c r="L25" s="33">
        <v>2585</v>
      </c>
      <c r="M25" s="33">
        <v>2585</v>
      </c>
      <c r="N25" s="33">
        <v>2585</v>
      </c>
      <c r="O25" s="33">
        <v>2585</v>
      </c>
      <c r="P25" s="33">
        <v>2585</v>
      </c>
      <c r="Q25" s="33">
        <v>2585</v>
      </c>
      <c r="R25" s="33">
        <v>2585</v>
      </c>
      <c r="S25" s="33">
        <v>2585</v>
      </c>
      <c r="T25" s="33">
        <v>2585</v>
      </c>
      <c r="U25" s="33">
        <v>2585</v>
      </c>
      <c r="V25" s="33">
        <v>2585</v>
      </c>
      <c r="W25" s="33">
        <v>2585</v>
      </c>
      <c r="X25" s="33">
        <v>2585</v>
      </c>
      <c r="Y25" s="33">
        <v>2585</v>
      </c>
      <c r="Z25" s="33">
        <v>2585</v>
      </c>
      <c r="AA25" s="33">
        <v>2585</v>
      </c>
      <c r="AB25" s="33">
        <v>2585</v>
      </c>
      <c r="AC25" s="33">
        <v>2585</v>
      </c>
      <c r="AD25" s="33">
        <v>2585</v>
      </c>
      <c r="AE25" s="33">
        <v>2585</v>
      </c>
    </row>
    <row r="26" spans="1:35" s="28" customFormat="1">
      <c r="A26" s="29" t="s">
        <v>130</v>
      </c>
      <c r="B26" s="29" t="s">
        <v>69</v>
      </c>
      <c r="C26" s="33">
        <v>3286.9144195422323</v>
      </c>
      <c r="D26" s="33">
        <v>3507.2283995422322</v>
      </c>
      <c r="E26" s="33">
        <v>4835.2384995422326</v>
      </c>
      <c r="F26" s="33">
        <v>6773.2045095422327</v>
      </c>
      <c r="G26" s="33">
        <v>6773.2045095422327</v>
      </c>
      <c r="H26" s="33">
        <v>7311.0801995422325</v>
      </c>
      <c r="I26" s="33">
        <v>8167.1832995422328</v>
      </c>
      <c r="J26" s="33">
        <v>8480.904599542233</v>
      </c>
      <c r="K26" s="33">
        <v>10240.572699542234</v>
      </c>
      <c r="L26" s="33">
        <v>10240.572699542234</v>
      </c>
      <c r="M26" s="33">
        <v>10240.572699542234</v>
      </c>
      <c r="N26" s="33">
        <v>12940.490935636622</v>
      </c>
      <c r="O26" s="33">
        <v>12940.490935704833</v>
      </c>
      <c r="P26" s="33">
        <v>12940.490935710292</v>
      </c>
      <c r="Q26" s="33">
        <v>12940.490935780632</v>
      </c>
      <c r="R26" s="33">
        <v>12898.334564907273</v>
      </c>
      <c r="S26" s="33">
        <v>12628.334564935403</v>
      </c>
      <c r="T26" s="33">
        <v>13525.855385446594</v>
      </c>
      <c r="U26" s="33">
        <v>13525.855385455694</v>
      </c>
      <c r="V26" s="33">
        <v>13165.355385462595</v>
      </c>
      <c r="W26" s="33">
        <v>14392.950995709232</v>
      </c>
      <c r="X26" s="33">
        <v>14892.949944577633</v>
      </c>
      <c r="Y26" s="33">
        <v>14597.969941220701</v>
      </c>
      <c r="Z26" s="33">
        <v>14597.969941220701</v>
      </c>
      <c r="AA26" s="33">
        <v>15317.880141220701</v>
      </c>
      <c r="AB26" s="33">
        <v>16376.582223377443</v>
      </c>
      <c r="AC26" s="33">
        <v>17455.453623410147</v>
      </c>
      <c r="AD26" s="33">
        <v>17553.106718168943</v>
      </c>
      <c r="AE26" s="33">
        <v>17697.314435727538</v>
      </c>
    </row>
    <row r="27" spans="1:35" s="28" customFormat="1">
      <c r="A27" s="29" t="s">
        <v>130</v>
      </c>
      <c r="B27" s="29" t="s">
        <v>68</v>
      </c>
      <c r="C27" s="33">
        <v>2130.362995147701</v>
      </c>
      <c r="D27" s="33">
        <v>2600.362995147701</v>
      </c>
      <c r="E27" s="33">
        <v>2600.362995147701</v>
      </c>
      <c r="F27" s="33">
        <v>2600.362995147701</v>
      </c>
      <c r="G27" s="33">
        <v>3144.0207951477009</v>
      </c>
      <c r="H27" s="33">
        <v>3144.0207951477009</v>
      </c>
      <c r="I27" s="33">
        <v>3144.0207951477009</v>
      </c>
      <c r="J27" s="33">
        <v>3308.7070901477009</v>
      </c>
      <c r="K27" s="33">
        <v>6626.6405451477012</v>
      </c>
      <c r="L27" s="33">
        <v>6626.6405451477012</v>
      </c>
      <c r="M27" s="33">
        <v>6626.6405451477012</v>
      </c>
      <c r="N27" s="33">
        <v>7212.982145147701</v>
      </c>
      <c r="O27" s="33">
        <v>7439.5054451477017</v>
      </c>
      <c r="P27" s="33">
        <v>7439.5054451477017</v>
      </c>
      <c r="Q27" s="33">
        <v>7439.5054451477017</v>
      </c>
      <c r="R27" s="33">
        <v>7626.9103451477013</v>
      </c>
      <c r="S27" s="33">
        <v>10163.0554651477</v>
      </c>
      <c r="T27" s="33">
        <v>10694.854862095943</v>
      </c>
      <c r="U27" s="33">
        <v>11355.017262095942</v>
      </c>
      <c r="V27" s="33">
        <v>12891.892862095943</v>
      </c>
      <c r="W27" s="33">
        <v>14910.596562095941</v>
      </c>
      <c r="X27" s="33">
        <v>17690.237460570068</v>
      </c>
      <c r="Y27" s="33">
        <v>18077.211560570067</v>
      </c>
      <c r="Z27" s="33">
        <v>18077.211560570067</v>
      </c>
      <c r="AA27" s="33">
        <v>18077.211560570067</v>
      </c>
      <c r="AB27" s="33">
        <v>20119.037260570069</v>
      </c>
      <c r="AC27" s="33">
        <v>20119.037260570069</v>
      </c>
      <c r="AD27" s="33">
        <v>20069.037260570069</v>
      </c>
      <c r="AE27" s="33">
        <v>19447.47725538208</v>
      </c>
    </row>
    <row r="28" spans="1:35" s="28" customFormat="1">
      <c r="A28" s="29" t="s">
        <v>130</v>
      </c>
      <c r="B28" s="29" t="s">
        <v>36</v>
      </c>
      <c r="C28" s="33">
        <v>0</v>
      </c>
      <c r="D28" s="33">
        <v>0</v>
      </c>
      <c r="E28" s="33">
        <v>0</v>
      </c>
      <c r="F28" s="33">
        <v>0</v>
      </c>
      <c r="G28" s="33">
        <v>0</v>
      </c>
      <c r="H28" s="33">
        <v>0</v>
      </c>
      <c r="I28" s="33">
        <v>0</v>
      </c>
      <c r="J28" s="33">
        <v>0</v>
      </c>
      <c r="K28" s="33">
        <v>0</v>
      </c>
      <c r="L28" s="33">
        <v>0</v>
      </c>
      <c r="M28" s="33">
        <v>0</v>
      </c>
      <c r="N28" s="33">
        <v>1.4705873999999901E-4</v>
      </c>
      <c r="O28" s="33">
        <v>1.4710946000000001E-4</v>
      </c>
      <c r="P28" s="33">
        <v>1.4711676E-4</v>
      </c>
      <c r="Q28" s="33">
        <v>1.7181409999999901E-4</v>
      </c>
      <c r="R28" s="33">
        <v>1.7183990999999999E-4</v>
      </c>
      <c r="S28" s="33">
        <v>1.7235800000000001E-4</v>
      </c>
      <c r="T28" s="33">
        <v>1.7238647999999999E-4</v>
      </c>
      <c r="U28" s="33">
        <v>877.04222749125995</v>
      </c>
      <c r="V28" s="33">
        <v>877.04229751916898</v>
      </c>
      <c r="W28" s="33">
        <v>1406.0689999999981</v>
      </c>
      <c r="X28" s="33">
        <v>1406.0689999999981</v>
      </c>
      <c r="Y28" s="33">
        <v>1406.0689999999981</v>
      </c>
      <c r="Z28" s="33">
        <v>1705.4263999999989</v>
      </c>
      <c r="AA28" s="33">
        <v>1705.42633</v>
      </c>
      <c r="AB28" s="33">
        <v>1705.42633</v>
      </c>
      <c r="AC28" s="33">
        <v>1705.42633</v>
      </c>
      <c r="AD28" s="33">
        <v>1705.42633</v>
      </c>
      <c r="AE28" s="33">
        <v>1705.42623</v>
      </c>
    </row>
    <row r="29" spans="1:35" s="28" customFormat="1">
      <c r="A29" s="29" t="s">
        <v>130</v>
      </c>
      <c r="B29" s="29" t="s">
        <v>73</v>
      </c>
      <c r="C29" s="33">
        <v>240</v>
      </c>
      <c r="D29" s="33">
        <v>240</v>
      </c>
      <c r="E29" s="33">
        <v>240</v>
      </c>
      <c r="F29" s="33">
        <v>240</v>
      </c>
      <c r="G29" s="33">
        <v>2280</v>
      </c>
      <c r="H29" s="33">
        <v>2280</v>
      </c>
      <c r="I29" s="33">
        <v>2280</v>
      </c>
      <c r="J29" s="33">
        <v>2280</v>
      </c>
      <c r="K29" s="33">
        <v>4279.9998999999998</v>
      </c>
      <c r="L29" s="33">
        <v>4279.9998999999998</v>
      </c>
      <c r="M29" s="33">
        <v>4279.9998999999998</v>
      </c>
      <c r="N29" s="33">
        <v>4279.9998999999998</v>
      </c>
      <c r="O29" s="33">
        <v>4279.9998999999998</v>
      </c>
      <c r="P29" s="33">
        <v>4279.9998999999998</v>
      </c>
      <c r="Q29" s="33">
        <v>4279.9998999999998</v>
      </c>
      <c r="R29" s="33">
        <v>4279.9998999999998</v>
      </c>
      <c r="S29" s="33">
        <v>4279.9998999999998</v>
      </c>
      <c r="T29" s="33">
        <v>4279.9998999999998</v>
      </c>
      <c r="U29" s="33">
        <v>4302.6311999999998</v>
      </c>
      <c r="V29" s="33">
        <v>4302.6311999999998</v>
      </c>
      <c r="W29" s="33">
        <v>4880</v>
      </c>
      <c r="X29" s="33">
        <v>4880</v>
      </c>
      <c r="Y29" s="33">
        <v>4880</v>
      </c>
      <c r="Z29" s="33">
        <v>4880.0001000120246</v>
      </c>
      <c r="AA29" s="33">
        <v>4880.0001000300899</v>
      </c>
      <c r="AB29" s="33">
        <v>4880.0001000797056</v>
      </c>
      <c r="AC29" s="33">
        <v>4880.0001000893799</v>
      </c>
      <c r="AD29" s="33">
        <v>4880.00010013275</v>
      </c>
      <c r="AE29" s="33">
        <v>4880.00010016127</v>
      </c>
    </row>
    <row r="30" spans="1:35" s="28" customFormat="1">
      <c r="A30" s="29" t="s">
        <v>130</v>
      </c>
      <c r="B30" s="29" t="s">
        <v>56</v>
      </c>
      <c r="C30" s="33">
        <v>33.809000492095876</v>
      </c>
      <c r="D30" s="33">
        <v>82.708997726440401</v>
      </c>
      <c r="E30" s="33">
        <v>156.7610015869133</v>
      </c>
      <c r="F30" s="33">
        <v>263.89000701904251</v>
      </c>
      <c r="G30" s="33">
        <v>405.04799652099609</v>
      </c>
      <c r="H30" s="33">
        <v>567.05899810790902</v>
      </c>
      <c r="I30" s="33">
        <v>769.63403320312409</v>
      </c>
      <c r="J30" s="33">
        <v>1010.102981567382</v>
      </c>
      <c r="K30" s="33">
        <v>1287.846038818356</v>
      </c>
      <c r="L30" s="33">
        <v>1513.001998901364</v>
      </c>
      <c r="M30" s="33">
        <v>1757.9950256347629</v>
      </c>
      <c r="N30" s="33">
        <v>2022.752929687492</v>
      </c>
      <c r="O30" s="33">
        <v>2303.8510437011641</v>
      </c>
      <c r="P30" s="33">
        <v>2570.3709106445258</v>
      </c>
      <c r="Q30" s="33">
        <v>2845.8051147460928</v>
      </c>
      <c r="R30" s="33">
        <v>2993.400024414062</v>
      </c>
      <c r="S30" s="33">
        <v>3149.60205078125</v>
      </c>
      <c r="T30" s="33">
        <v>3306.082000732416</v>
      </c>
      <c r="U30" s="33">
        <v>3472.6760864257813</v>
      </c>
      <c r="V30" s="33">
        <v>3642.4990844726508</v>
      </c>
      <c r="W30" s="33">
        <v>3815.6539916992128</v>
      </c>
      <c r="X30" s="33">
        <v>3993.2119750976508</v>
      </c>
      <c r="Y30" s="33">
        <v>4175.7440795898383</v>
      </c>
      <c r="Z30" s="33">
        <v>4364.7819213867133</v>
      </c>
      <c r="AA30" s="33">
        <v>4557.4061279296875</v>
      </c>
      <c r="AB30" s="33">
        <v>4750.507080078125</v>
      </c>
      <c r="AC30" s="33">
        <v>4944.2018432617178</v>
      </c>
      <c r="AD30" s="33">
        <v>5141.238037109375</v>
      </c>
      <c r="AE30" s="33">
        <v>5338.71484375</v>
      </c>
    </row>
    <row r="31" spans="1:35" s="28" customFormat="1">
      <c r="A31" s="34" t="s">
        <v>138</v>
      </c>
      <c r="B31" s="34"/>
      <c r="C31" s="35">
        <v>20305.277414689936</v>
      </c>
      <c r="D31" s="35">
        <v>20520.591394689935</v>
      </c>
      <c r="E31" s="35">
        <v>20373.601494689934</v>
      </c>
      <c r="F31" s="35">
        <v>21398.060544689935</v>
      </c>
      <c r="G31" s="35">
        <v>19840.142858551266</v>
      </c>
      <c r="H31" s="35">
        <v>20308.825448550215</v>
      </c>
      <c r="I31" s="35">
        <v>21164.928548577667</v>
      </c>
      <c r="J31" s="35">
        <v>21643.336143626449</v>
      </c>
      <c r="K31" s="35">
        <v>25327.218068656639</v>
      </c>
      <c r="L31" s="35">
        <v>25327.218068641425</v>
      </c>
      <c r="M31" s="35">
        <v>25327.218068648664</v>
      </c>
      <c r="N31" s="35">
        <v>26532.661844723872</v>
      </c>
      <c r="O31" s="35">
        <v>26759.185144756084</v>
      </c>
      <c r="P31" s="35">
        <v>26759.185144819563</v>
      </c>
      <c r="Q31" s="35">
        <v>26327.996380928333</v>
      </c>
      <c r="R31" s="35">
        <v>26473.244910054975</v>
      </c>
      <c r="S31" s="35">
        <v>29678.855230083103</v>
      </c>
      <c r="T31" s="35">
        <v>31108.175447542533</v>
      </c>
      <c r="U31" s="35">
        <v>31768.337847551637</v>
      </c>
      <c r="V31" s="35">
        <v>32944.713447558541</v>
      </c>
      <c r="W31" s="35">
        <v>35531.012757805176</v>
      </c>
      <c r="X31" s="35">
        <v>38120.652605147698</v>
      </c>
      <c r="Y31" s="35">
        <v>38725.907301790765</v>
      </c>
      <c r="Z31" s="35">
        <v>38489.629001790767</v>
      </c>
      <c r="AA31" s="35">
        <v>39209.539201790772</v>
      </c>
      <c r="AB31" s="35">
        <v>42310.066983947516</v>
      </c>
      <c r="AC31" s="35">
        <v>43388.938383980218</v>
      </c>
      <c r="AD31" s="35">
        <v>43475.096078739014</v>
      </c>
      <c r="AE31" s="35">
        <v>42997.74379110962</v>
      </c>
    </row>
    <row r="32" spans="1:35" s="28" customFormat="1"/>
    <row r="33" spans="1:31" s="28" customFormat="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s="28" customFormat="1">
      <c r="A34" s="29" t="s">
        <v>131</v>
      </c>
      <c r="B34" s="29" t="s">
        <v>64</v>
      </c>
      <c r="C34" s="33">
        <v>8126</v>
      </c>
      <c r="D34" s="33">
        <v>8126</v>
      </c>
      <c r="E34" s="33">
        <v>8126</v>
      </c>
      <c r="F34" s="33">
        <v>4637.0519554753591</v>
      </c>
      <c r="G34" s="33">
        <v>4637.0519553506992</v>
      </c>
      <c r="H34" s="33">
        <v>4402.9495845203601</v>
      </c>
      <c r="I34" s="33">
        <v>4268.0151849637496</v>
      </c>
      <c r="J34" s="33">
        <v>4268.0146699999996</v>
      </c>
      <c r="K34" s="33">
        <v>4140.93426</v>
      </c>
      <c r="L34" s="33">
        <v>4140.93426</v>
      </c>
      <c r="M34" s="33">
        <v>4140.93426</v>
      </c>
      <c r="N34" s="33">
        <v>4140.93426</v>
      </c>
      <c r="O34" s="33">
        <v>3667.1532902731801</v>
      </c>
      <c r="P34" s="33">
        <v>3667.1532902890299</v>
      </c>
      <c r="Q34" s="33">
        <v>3667.1532902884801</v>
      </c>
      <c r="R34" s="33">
        <v>3295.1394840683101</v>
      </c>
      <c r="S34" s="33">
        <v>3295.1385902839497</v>
      </c>
      <c r="T34" s="33">
        <v>3295.1385902934799</v>
      </c>
      <c r="U34" s="33">
        <v>3295.1385902959801</v>
      </c>
      <c r="V34" s="33">
        <v>3295.1385602911096</v>
      </c>
      <c r="W34" s="33">
        <v>3184.3443902864096</v>
      </c>
      <c r="X34" s="33">
        <v>2440.3443902841796</v>
      </c>
      <c r="Y34" s="33">
        <v>1839.5138999999999</v>
      </c>
      <c r="Z34" s="33">
        <v>1581.2058</v>
      </c>
      <c r="AA34" s="33">
        <v>1581.2058</v>
      </c>
      <c r="AB34" s="33">
        <v>1581.2058</v>
      </c>
      <c r="AC34" s="33">
        <v>1266.0001448272701</v>
      </c>
      <c r="AD34" s="33">
        <v>1266.0001448385201</v>
      </c>
      <c r="AE34" s="33">
        <v>1266.0001448319699</v>
      </c>
    </row>
    <row r="35" spans="1:31" s="28" customFormat="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s="28" customFormat="1">
      <c r="A36" s="29" t="s">
        <v>131</v>
      </c>
      <c r="B36" s="29" t="s">
        <v>20</v>
      </c>
      <c r="C36" s="33">
        <v>1512.8999938964839</v>
      </c>
      <c r="D36" s="33">
        <v>1512.8999938964839</v>
      </c>
      <c r="E36" s="33">
        <v>1512.8999938964839</v>
      </c>
      <c r="F36" s="33">
        <v>1512.8999938964839</v>
      </c>
      <c r="G36" s="33">
        <v>1512.8999938964839</v>
      </c>
      <c r="H36" s="33">
        <v>1512.8999938964839</v>
      </c>
      <c r="I36" s="33">
        <v>1512.8999938964839</v>
      </c>
      <c r="J36" s="33">
        <v>1512.8999938964839</v>
      </c>
      <c r="K36" s="33">
        <v>1512.8999938964839</v>
      </c>
      <c r="L36" s="33">
        <v>1512.8999938964839</v>
      </c>
      <c r="M36" s="33">
        <v>1512.8999938964839</v>
      </c>
      <c r="N36" s="33">
        <v>1512.8999938964839</v>
      </c>
      <c r="O36" s="33">
        <v>1512.8999938964839</v>
      </c>
      <c r="P36" s="33">
        <v>1512.8999938964839</v>
      </c>
      <c r="Q36" s="33">
        <v>1512.8999938964839</v>
      </c>
      <c r="R36" s="33">
        <v>1127.8999938964839</v>
      </c>
      <c r="S36" s="33">
        <v>1127.8999938964839</v>
      </c>
      <c r="T36" s="33">
        <v>1127.8999938964839</v>
      </c>
      <c r="U36" s="33">
        <v>984.5</v>
      </c>
      <c r="V36" s="33">
        <v>984.5</v>
      </c>
      <c r="W36" s="33">
        <v>984.5</v>
      </c>
      <c r="X36" s="33">
        <v>984.5</v>
      </c>
      <c r="Y36" s="33">
        <v>984.5</v>
      </c>
      <c r="Z36" s="33">
        <v>984.5</v>
      </c>
      <c r="AA36" s="33">
        <v>340</v>
      </c>
      <c r="AB36" s="33">
        <v>180</v>
      </c>
      <c r="AC36" s="33">
        <v>180</v>
      </c>
      <c r="AD36" s="33">
        <v>180</v>
      </c>
      <c r="AE36" s="33">
        <v>180</v>
      </c>
    </row>
    <row r="37" spans="1:31" s="28" customFormat="1">
      <c r="A37" s="29" t="s">
        <v>131</v>
      </c>
      <c r="B37" s="29" t="s">
        <v>32</v>
      </c>
      <c r="C37" s="33">
        <v>84</v>
      </c>
      <c r="D37" s="33">
        <v>84</v>
      </c>
      <c r="E37" s="33">
        <v>84</v>
      </c>
      <c r="F37" s="33">
        <v>84</v>
      </c>
      <c r="G37" s="33">
        <v>84</v>
      </c>
      <c r="H37" s="33">
        <v>84</v>
      </c>
      <c r="I37" s="33">
        <v>84</v>
      </c>
      <c r="J37" s="33">
        <v>84</v>
      </c>
      <c r="K37" s="33">
        <v>84</v>
      </c>
      <c r="L37" s="33">
        <v>84</v>
      </c>
      <c r="M37" s="33">
        <v>84</v>
      </c>
      <c r="N37" s="33">
        <v>84</v>
      </c>
      <c r="O37" s="33">
        <v>84</v>
      </c>
      <c r="P37" s="33">
        <v>84</v>
      </c>
      <c r="Q37" s="33">
        <v>84</v>
      </c>
      <c r="R37" s="33">
        <v>84</v>
      </c>
      <c r="S37" s="33">
        <v>84</v>
      </c>
      <c r="T37" s="33">
        <v>84</v>
      </c>
      <c r="U37" s="33">
        <v>84</v>
      </c>
      <c r="V37" s="33">
        <v>84</v>
      </c>
      <c r="W37" s="33">
        <v>84</v>
      </c>
      <c r="X37" s="33">
        <v>84</v>
      </c>
      <c r="Y37" s="33">
        <v>84</v>
      </c>
      <c r="Z37" s="33">
        <v>84</v>
      </c>
      <c r="AA37" s="33">
        <v>84</v>
      </c>
      <c r="AB37" s="33">
        <v>0</v>
      </c>
      <c r="AC37" s="33">
        <v>0</v>
      </c>
      <c r="AD37" s="33">
        <v>0</v>
      </c>
      <c r="AE37" s="33">
        <v>0</v>
      </c>
    </row>
    <row r="38" spans="1:31" s="28" customFormat="1">
      <c r="A38" s="29" t="s">
        <v>131</v>
      </c>
      <c r="B38" s="29" t="s">
        <v>66</v>
      </c>
      <c r="C38" s="33">
        <v>1910</v>
      </c>
      <c r="D38" s="33">
        <v>1910</v>
      </c>
      <c r="E38" s="33">
        <v>1910</v>
      </c>
      <c r="F38" s="33">
        <v>1910</v>
      </c>
      <c r="G38" s="33">
        <v>1910</v>
      </c>
      <c r="H38" s="33">
        <v>1910</v>
      </c>
      <c r="I38" s="33">
        <v>1910</v>
      </c>
      <c r="J38" s="33">
        <v>1910</v>
      </c>
      <c r="K38" s="33">
        <v>1910</v>
      </c>
      <c r="L38" s="33">
        <v>1910</v>
      </c>
      <c r="M38" s="33">
        <v>1910</v>
      </c>
      <c r="N38" s="33">
        <v>1910</v>
      </c>
      <c r="O38" s="33">
        <v>1618</v>
      </c>
      <c r="P38" s="33">
        <v>1501</v>
      </c>
      <c r="Q38" s="33">
        <v>1501</v>
      </c>
      <c r="R38" s="33">
        <v>1501</v>
      </c>
      <c r="S38" s="33">
        <v>1501</v>
      </c>
      <c r="T38" s="33">
        <v>1501</v>
      </c>
      <c r="U38" s="33">
        <v>2396.4244399999998</v>
      </c>
      <c r="V38" s="33">
        <v>2396.4244399999998</v>
      </c>
      <c r="W38" s="33">
        <v>2396.4244399999998</v>
      </c>
      <c r="X38" s="33">
        <v>2527.2280000000001</v>
      </c>
      <c r="Y38" s="33">
        <v>2527.2280000000001</v>
      </c>
      <c r="Z38" s="33">
        <v>2395.2280000000001</v>
      </c>
      <c r="AA38" s="33">
        <v>2395.2280000000001</v>
      </c>
      <c r="AB38" s="33">
        <v>4272.1949999999997</v>
      </c>
      <c r="AC38" s="33">
        <v>4272.1949999999997</v>
      </c>
      <c r="AD38" s="33">
        <v>5059.8954999999996</v>
      </c>
      <c r="AE38" s="33">
        <v>4540.8954999999996</v>
      </c>
    </row>
    <row r="39" spans="1:31" s="28" customFormat="1">
      <c r="A39" s="29" t="s">
        <v>131</v>
      </c>
      <c r="B39" s="29" t="s">
        <v>65</v>
      </c>
      <c r="C39" s="33">
        <v>152.40000152587891</v>
      </c>
      <c r="D39" s="33">
        <v>152.40000152587891</v>
      </c>
      <c r="E39" s="33">
        <v>152.40000152587891</v>
      </c>
      <c r="F39" s="33">
        <v>152.40000152587891</v>
      </c>
      <c r="G39" s="33">
        <v>152.40000152587891</v>
      </c>
      <c r="H39" s="33">
        <v>152.40000152587891</v>
      </c>
      <c r="I39" s="33">
        <v>152.40000152587891</v>
      </c>
      <c r="J39" s="33">
        <v>152.40000152587891</v>
      </c>
      <c r="K39" s="33">
        <v>152.40000152587891</v>
      </c>
      <c r="L39" s="33">
        <v>152.40000152587891</v>
      </c>
      <c r="M39" s="33">
        <v>152.40000152587891</v>
      </c>
      <c r="N39" s="33">
        <v>152.40000152587891</v>
      </c>
      <c r="O39" s="33">
        <v>152.40000152587891</v>
      </c>
      <c r="P39" s="33">
        <v>152.40000152587891</v>
      </c>
      <c r="Q39" s="33">
        <v>152.40000152587891</v>
      </c>
      <c r="R39" s="33">
        <v>152.40000152587891</v>
      </c>
      <c r="S39" s="33">
        <v>66</v>
      </c>
      <c r="T39" s="33">
        <v>66</v>
      </c>
      <c r="U39" s="33">
        <v>66</v>
      </c>
      <c r="V39" s="33">
        <v>66</v>
      </c>
      <c r="W39" s="33">
        <v>66</v>
      </c>
      <c r="X39" s="33">
        <v>0</v>
      </c>
      <c r="Y39" s="33">
        <v>0</v>
      </c>
      <c r="Z39" s="33">
        <v>0</v>
      </c>
      <c r="AA39" s="33">
        <v>0</v>
      </c>
      <c r="AB39" s="33">
        <v>0</v>
      </c>
      <c r="AC39" s="33">
        <v>0</v>
      </c>
      <c r="AD39" s="33">
        <v>0</v>
      </c>
      <c r="AE39" s="33">
        <v>0</v>
      </c>
    </row>
    <row r="40" spans="1:31" s="28" customFormat="1">
      <c r="A40" s="29" t="s">
        <v>131</v>
      </c>
      <c r="B40" s="29" t="s">
        <v>69</v>
      </c>
      <c r="C40" s="33">
        <v>4376.6080207824689</v>
      </c>
      <c r="D40" s="33">
        <v>4876.6080207824689</v>
      </c>
      <c r="E40" s="33">
        <v>4876.6080207824689</v>
      </c>
      <c r="F40" s="33">
        <v>6097.5499507824688</v>
      </c>
      <c r="G40" s="33">
        <v>6149.7939507824685</v>
      </c>
      <c r="H40" s="33">
        <v>6149.7939507824685</v>
      </c>
      <c r="I40" s="33">
        <v>6149.7939507824685</v>
      </c>
      <c r="J40" s="33">
        <v>6997.5501286107892</v>
      </c>
      <c r="K40" s="33">
        <v>6997.5501286168292</v>
      </c>
      <c r="L40" s="33">
        <v>6997.5501286193885</v>
      </c>
      <c r="M40" s="33">
        <v>7297.5501286211193</v>
      </c>
      <c r="N40" s="33">
        <v>7911.9785686230589</v>
      </c>
      <c r="O40" s="33">
        <v>9263.2725853399079</v>
      </c>
      <c r="P40" s="33">
        <v>9263.2725853540178</v>
      </c>
      <c r="Q40" s="33">
        <v>9397.1129353645829</v>
      </c>
      <c r="R40" s="33">
        <v>9644.6650755602532</v>
      </c>
      <c r="S40" s="33">
        <v>10496.90907600382</v>
      </c>
      <c r="T40" s="33">
        <v>10496.909076019558</v>
      </c>
      <c r="U40" s="33">
        <v>10496.909076022648</v>
      </c>
      <c r="V40" s="33">
        <v>10496.909076026282</v>
      </c>
      <c r="W40" s="33">
        <v>11145.868776033964</v>
      </c>
      <c r="X40" s="33">
        <v>12641.475416259627</v>
      </c>
      <c r="Y40" s="33">
        <v>12460.957410900317</v>
      </c>
      <c r="Z40" s="33">
        <v>12608.194896260295</v>
      </c>
      <c r="AA40" s="33">
        <v>13207.116796317479</v>
      </c>
      <c r="AB40" s="33">
        <v>14026.038218617425</v>
      </c>
      <c r="AC40" s="33">
        <v>14026.03821865282</v>
      </c>
      <c r="AD40" s="33">
        <v>14759.48926865515</v>
      </c>
      <c r="AE40" s="33">
        <v>16826.038218657566</v>
      </c>
    </row>
    <row r="41" spans="1:31" s="28" customFormat="1">
      <c r="A41" s="29" t="s">
        <v>131</v>
      </c>
      <c r="B41" s="29" t="s">
        <v>68</v>
      </c>
      <c r="C41" s="33">
        <v>2017.6349983215291</v>
      </c>
      <c r="D41" s="33">
        <v>2827.6199989318811</v>
      </c>
      <c r="E41" s="33">
        <v>2827.6199989318811</v>
      </c>
      <c r="F41" s="33">
        <v>2827.6199989318811</v>
      </c>
      <c r="G41" s="33">
        <v>2827.6199989318811</v>
      </c>
      <c r="H41" s="33">
        <v>2827.6199989318811</v>
      </c>
      <c r="I41" s="33">
        <v>2827.6199989318811</v>
      </c>
      <c r="J41" s="33">
        <v>2827.6199989318811</v>
      </c>
      <c r="K41" s="33">
        <v>2827.6199989318811</v>
      </c>
      <c r="L41" s="33">
        <v>2827.6199989318811</v>
      </c>
      <c r="M41" s="33">
        <v>2887.7400847847211</v>
      </c>
      <c r="N41" s="33">
        <v>3327.6199402777311</v>
      </c>
      <c r="O41" s="33">
        <v>3639.5594889318809</v>
      </c>
      <c r="P41" s="33">
        <v>3639.5594889318809</v>
      </c>
      <c r="Q41" s="33">
        <v>3639.5594889318809</v>
      </c>
      <c r="R41" s="33">
        <v>3518.5594889318809</v>
      </c>
      <c r="S41" s="33">
        <v>5093.4928189318707</v>
      </c>
      <c r="T41" s="33">
        <v>5093.4928189318707</v>
      </c>
      <c r="U41" s="33">
        <v>5417.4694189318807</v>
      </c>
      <c r="V41" s="33">
        <v>6231.2538189318811</v>
      </c>
      <c r="W41" s="33">
        <v>6987.09795984228</v>
      </c>
      <c r="X41" s="33">
        <v>10329.700107471035</v>
      </c>
      <c r="Y41" s="33">
        <v>10162.700107492336</v>
      </c>
      <c r="Z41" s="33">
        <v>9961.6001090319442</v>
      </c>
      <c r="AA41" s="33">
        <v>9897.3921088895295</v>
      </c>
      <c r="AB41" s="33">
        <v>11531.294621495359</v>
      </c>
      <c r="AC41" s="33">
        <v>11420.89461996948</v>
      </c>
      <c r="AD41" s="33">
        <v>10889.994618443601</v>
      </c>
      <c r="AE41" s="33">
        <v>11132.640517253418</v>
      </c>
    </row>
    <row r="42" spans="1:31" s="28" customFormat="1">
      <c r="A42" s="29" t="s">
        <v>131</v>
      </c>
      <c r="B42" s="29" t="s">
        <v>36</v>
      </c>
      <c r="C42" s="33">
        <v>0</v>
      </c>
      <c r="D42" s="33">
        <v>20</v>
      </c>
      <c r="E42" s="33">
        <v>20</v>
      </c>
      <c r="F42" s="33">
        <v>20</v>
      </c>
      <c r="G42" s="33">
        <v>20</v>
      </c>
      <c r="H42" s="33">
        <v>20</v>
      </c>
      <c r="I42" s="33">
        <v>20</v>
      </c>
      <c r="J42" s="33">
        <v>20</v>
      </c>
      <c r="K42" s="33">
        <v>20</v>
      </c>
      <c r="L42" s="33">
        <v>20</v>
      </c>
      <c r="M42" s="33">
        <v>20</v>
      </c>
      <c r="N42" s="33">
        <v>458.13873000000001</v>
      </c>
      <c r="O42" s="33">
        <v>612.86369999999999</v>
      </c>
      <c r="P42" s="33">
        <v>612.86369999999999</v>
      </c>
      <c r="Q42" s="33">
        <v>612.86369999999999</v>
      </c>
      <c r="R42" s="33">
        <v>612.86369999999999</v>
      </c>
      <c r="S42" s="33">
        <v>998.1825</v>
      </c>
      <c r="T42" s="33">
        <v>998.1825</v>
      </c>
      <c r="U42" s="33">
        <v>998.1825</v>
      </c>
      <c r="V42" s="33">
        <v>978.1825</v>
      </c>
      <c r="W42" s="33">
        <v>978.1825</v>
      </c>
      <c r="X42" s="33">
        <v>1165.3945000000001</v>
      </c>
      <c r="Y42" s="33">
        <v>1165.3945000000001</v>
      </c>
      <c r="Z42" s="33">
        <v>1165.3945000000001</v>
      </c>
      <c r="AA42" s="33">
        <v>1165.3945000000001</v>
      </c>
      <c r="AB42" s="33">
        <v>2520.6858000000002</v>
      </c>
      <c r="AC42" s="33">
        <v>2520.6858000000002</v>
      </c>
      <c r="AD42" s="33">
        <v>3412.1145000000001</v>
      </c>
      <c r="AE42" s="33">
        <v>3412.1145000000001</v>
      </c>
    </row>
    <row r="43" spans="1:31" s="28" customFormat="1">
      <c r="A43" s="29" t="s">
        <v>131</v>
      </c>
      <c r="B43" s="29" t="s">
        <v>73</v>
      </c>
      <c r="C43" s="33">
        <v>570</v>
      </c>
      <c r="D43" s="33">
        <v>570</v>
      </c>
      <c r="E43" s="33">
        <v>570</v>
      </c>
      <c r="F43" s="33">
        <v>570</v>
      </c>
      <c r="G43" s="33">
        <v>570</v>
      </c>
      <c r="H43" s="33">
        <v>570</v>
      </c>
      <c r="I43" s="33">
        <v>570</v>
      </c>
      <c r="J43" s="33">
        <v>570</v>
      </c>
      <c r="K43" s="33">
        <v>570</v>
      </c>
      <c r="L43" s="33">
        <v>570</v>
      </c>
      <c r="M43" s="33">
        <v>570</v>
      </c>
      <c r="N43" s="33">
        <v>831.53972999999905</v>
      </c>
      <c r="O43" s="33">
        <v>1090.81134</v>
      </c>
      <c r="P43" s="33">
        <v>1090.81134</v>
      </c>
      <c r="Q43" s="33">
        <v>1090.81134</v>
      </c>
      <c r="R43" s="33">
        <v>1090.81134</v>
      </c>
      <c r="S43" s="33">
        <v>1859.2924</v>
      </c>
      <c r="T43" s="33">
        <v>1859.2924</v>
      </c>
      <c r="U43" s="33">
        <v>1859.2924</v>
      </c>
      <c r="V43" s="33">
        <v>1859.2924</v>
      </c>
      <c r="W43" s="33">
        <v>1859.2924</v>
      </c>
      <c r="X43" s="33">
        <v>3403.4879999999998</v>
      </c>
      <c r="Y43" s="33">
        <v>3403.4879999999998</v>
      </c>
      <c r="Z43" s="33">
        <v>3403.4879999999998</v>
      </c>
      <c r="AA43" s="33">
        <v>3403.4879999999998</v>
      </c>
      <c r="AB43" s="33">
        <v>3403.4879999999998</v>
      </c>
      <c r="AC43" s="33">
        <v>3403.4879999999998</v>
      </c>
      <c r="AD43" s="33">
        <v>3670</v>
      </c>
      <c r="AE43" s="33">
        <v>3670</v>
      </c>
    </row>
    <row r="44" spans="1:31" s="28" customFormat="1">
      <c r="A44" s="29" t="s">
        <v>131</v>
      </c>
      <c r="B44" s="29" t="s">
        <v>56</v>
      </c>
      <c r="C44" s="33">
        <v>18.792000293731611</v>
      </c>
      <c r="D44" s="33">
        <v>56.930000305175746</v>
      </c>
      <c r="E44" s="33">
        <v>116.31200408935541</v>
      </c>
      <c r="F44" s="33">
        <v>203.74100685119538</v>
      </c>
      <c r="G44" s="33">
        <v>316.67499160766528</v>
      </c>
      <c r="H44" s="33">
        <v>441.51198577880842</v>
      </c>
      <c r="I44" s="33">
        <v>598.09701538085881</v>
      </c>
      <c r="J44" s="33">
        <v>788.33800506591706</v>
      </c>
      <c r="K44" s="33">
        <v>1007.1959838867181</v>
      </c>
      <c r="L44" s="33">
        <v>1181.6699371337841</v>
      </c>
      <c r="M44" s="33">
        <v>1375.488037109372</v>
      </c>
      <c r="N44" s="33">
        <v>1581.046997070305</v>
      </c>
      <c r="O44" s="33">
        <v>1799.5640411376919</v>
      </c>
      <c r="P44" s="33">
        <v>2003.201034545895</v>
      </c>
      <c r="Q44" s="33">
        <v>2215.9790039062468</v>
      </c>
      <c r="R44" s="33">
        <v>2320.6339721679628</v>
      </c>
      <c r="S44" s="33">
        <v>2431.5501098632758</v>
      </c>
      <c r="T44" s="33">
        <v>2543.8589782714839</v>
      </c>
      <c r="U44" s="33">
        <v>2662.8169250488231</v>
      </c>
      <c r="V44" s="33">
        <v>2785.4378967285102</v>
      </c>
      <c r="W44" s="33">
        <v>2910.140014648432</v>
      </c>
      <c r="X44" s="33">
        <v>3039.4479064941352</v>
      </c>
      <c r="Y44" s="33">
        <v>3174.2980346679628</v>
      </c>
      <c r="Z44" s="33">
        <v>3316.8311157226563</v>
      </c>
      <c r="AA44" s="33">
        <v>3463.237915039057</v>
      </c>
      <c r="AB44" s="33">
        <v>3617.5489807128902</v>
      </c>
      <c r="AC44" s="33">
        <v>3775.544921874995</v>
      </c>
      <c r="AD44" s="33">
        <v>3934.3799438476508</v>
      </c>
      <c r="AE44" s="33">
        <v>4096.4850463867178</v>
      </c>
    </row>
    <row r="45" spans="1:31" s="28" customFormat="1">
      <c r="A45" s="34" t="s">
        <v>138</v>
      </c>
      <c r="B45" s="34"/>
      <c r="C45" s="35">
        <v>18179.54301452636</v>
      </c>
      <c r="D45" s="35">
        <v>19489.528015136715</v>
      </c>
      <c r="E45" s="35">
        <v>19489.528015136715</v>
      </c>
      <c r="F45" s="35">
        <v>17221.521900612071</v>
      </c>
      <c r="G45" s="35">
        <v>17273.765900487411</v>
      </c>
      <c r="H45" s="35">
        <v>17039.663529657075</v>
      </c>
      <c r="I45" s="35">
        <v>16904.729130100462</v>
      </c>
      <c r="J45" s="35">
        <v>17752.484792965031</v>
      </c>
      <c r="K45" s="35">
        <v>17625.404382971072</v>
      </c>
      <c r="L45" s="35">
        <v>17625.404382973633</v>
      </c>
      <c r="M45" s="35">
        <v>17985.524468828204</v>
      </c>
      <c r="N45" s="35">
        <v>19039.832764323153</v>
      </c>
      <c r="O45" s="35">
        <v>19937.285359967333</v>
      </c>
      <c r="P45" s="35">
        <v>19820.285359997291</v>
      </c>
      <c r="Q45" s="35">
        <v>19954.125710007305</v>
      </c>
      <c r="R45" s="35">
        <v>19323.664043982808</v>
      </c>
      <c r="S45" s="35">
        <v>21664.440479116125</v>
      </c>
      <c r="T45" s="35">
        <v>21664.440479141394</v>
      </c>
      <c r="U45" s="35">
        <v>22740.44152525051</v>
      </c>
      <c r="V45" s="35">
        <v>23554.22589524927</v>
      </c>
      <c r="W45" s="35">
        <v>24848.23556616265</v>
      </c>
      <c r="X45" s="35">
        <v>29007.247914014843</v>
      </c>
      <c r="Y45" s="35">
        <v>28058.899418392652</v>
      </c>
      <c r="Z45" s="35">
        <v>27614.728805292238</v>
      </c>
      <c r="AA45" s="35">
        <v>27504.94270520701</v>
      </c>
      <c r="AB45" s="35">
        <v>31590.733640112783</v>
      </c>
      <c r="AC45" s="35">
        <v>31165.127983449569</v>
      </c>
      <c r="AD45" s="35">
        <v>32155.379531937269</v>
      </c>
      <c r="AE45" s="35">
        <v>33945.574380742954</v>
      </c>
    </row>
    <row r="46" spans="1:31" s="28" customFormat="1"/>
    <row r="47" spans="1:31" s="28" customFormat="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s="28" customFormat="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s="28" customFormat="1">
      <c r="A49" s="29" t="s">
        <v>132</v>
      </c>
      <c r="B49" s="29" t="s">
        <v>71</v>
      </c>
      <c r="C49" s="33">
        <v>4790</v>
      </c>
      <c r="D49" s="33">
        <v>4790</v>
      </c>
      <c r="E49" s="33">
        <v>4790</v>
      </c>
      <c r="F49" s="33">
        <v>2361.6985699999991</v>
      </c>
      <c r="G49" s="33">
        <v>2280.217709999999</v>
      </c>
      <c r="H49" s="33">
        <v>1984.065239999999</v>
      </c>
      <c r="I49" s="33">
        <v>0</v>
      </c>
      <c r="J49" s="33">
        <v>0</v>
      </c>
      <c r="K49" s="33">
        <v>0</v>
      </c>
      <c r="L49" s="33">
        <v>0</v>
      </c>
      <c r="M49" s="33">
        <v>0</v>
      </c>
      <c r="N49" s="33">
        <v>0</v>
      </c>
      <c r="O49" s="33">
        <v>0</v>
      </c>
      <c r="P49" s="33">
        <v>0</v>
      </c>
      <c r="Q49" s="33">
        <v>0</v>
      </c>
      <c r="R49" s="33">
        <v>0</v>
      </c>
      <c r="S49" s="33">
        <v>0</v>
      </c>
      <c r="T49" s="33">
        <v>0</v>
      </c>
      <c r="U49" s="33">
        <v>0</v>
      </c>
      <c r="V49" s="33">
        <v>0</v>
      </c>
      <c r="W49" s="33">
        <v>0</v>
      </c>
      <c r="X49" s="33">
        <v>0</v>
      </c>
      <c r="Y49" s="33">
        <v>0</v>
      </c>
      <c r="Z49" s="33">
        <v>0</v>
      </c>
      <c r="AA49" s="33">
        <v>0</v>
      </c>
      <c r="AB49" s="33">
        <v>0</v>
      </c>
      <c r="AC49" s="33">
        <v>0</v>
      </c>
      <c r="AD49" s="33">
        <v>0</v>
      </c>
      <c r="AE49" s="33">
        <v>0</v>
      </c>
    </row>
    <row r="50" spans="1:31" s="28" customFormat="1">
      <c r="A50" s="29" t="s">
        <v>132</v>
      </c>
      <c r="B50" s="29" t="s">
        <v>20</v>
      </c>
      <c r="C50" s="33">
        <v>0</v>
      </c>
      <c r="D50" s="33">
        <v>0</v>
      </c>
      <c r="E50" s="33">
        <v>0</v>
      </c>
      <c r="F50" s="33">
        <v>0</v>
      </c>
      <c r="G50" s="33">
        <v>0</v>
      </c>
      <c r="H50" s="33">
        <v>0</v>
      </c>
      <c r="I50" s="33">
        <v>0</v>
      </c>
      <c r="J50" s="33">
        <v>0</v>
      </c>
      <c r="K50" s="33">
        <v>0</v>
      </c>
      <c r="L50" s="33">
        <v>0</v>
      </c>
      <c r="M50" s="33">
        <v>0</v>
      </c>
      <c r="N50" s="33">
        <v>0</v>
      </c>
      <c r="O50" s="33">
        <v>0</v>
      </c>
      <c r="P50" s="33">
        <v>0</v>
      </c>
      <c r="Q50" s="33">
        <v>0</v>
      </c>
      <c r="R50" s="33">
        <v>0</v>
      </c>
      <c r="S50" s="33">
        <v>0</v>
      </c>
      <c r="T50" s="33">
        <v>0</v>
      </c>
      <c r="U50" s="33">
        <v>0</v>
      </c>
      <c r="V50" s="33">
        <v>0</v>
      </c>
      <c r="W50" s="33">
        <v>0</v>
      </c>
      <c r="X50" s="33">
        <v>0</v>
      </c>
      <c r="Y50" s="33">
        <v>0</v>
      </c>
      <c r="Z50" s="33">
        <v>0</v>
      </c>
      <c r="AA50" s="33">
        <v>0</v>
      </c>
      <c r="AB50" s="33">
        <v>0</v>
      </c>
      <c r="AC50" s="33">
        <v>0</v>
      </c>
      <c r="AD50" s="33">
        <v>0</v>
      </c>
      <c r="AE50" s="33">
        <v>0</v>
      </c>
    </row>
    <row r="51" spans="1:31" s="28" customFormat="1">
      <c r="A51" s="29" t="s">
        <v>132</v>
      </c>
      <c r="B51" s="29" t="s">
        <v>32</v>
      </c>
      <c r="C51" s="33">
        <v>500</v>
      </c>
      <c r="D51" s="33">
        <v>500</v>
      </c>
      <c r="E51" s="33">
        <v>500</v>
      </c>
      <c r="F51" s="33">
        <v>500</v>
      </c>
      <c r="G51" s="33">
        <v>500</v>
      </c>
      <c r="H51" s="33">
        <v>500</v>
      </c>
      <c r="I51" s="33">
        <v>500</v>
      </c>
      <c r="J51" s="33">
        <v>500</v>
      </c>
      <c r="K51" s="33">
        <v>500</v>
      </c>
      <c r="L51" s="33">
        <v>500</v>
      </c>
      <c r="M51" s="33">
        <v>500</v>
      </c>
      <c r="N51" s="33">
        <v>500</v>
      </c>
      <c r="O51" s="33">
        <v>500</v>
      </c>
      <c r="P51" s="33">
        <v>500</v>
      </c>
      <c r="Q51" s="33">
        <v>500</v>
      </c>
      <c r="R51" s="33">
        <v>500</v>
      </c>
      <c r="S51" s="33">
        <v>500</v>
      </c>
      <c r="T51" s="33">
        <v>500</v>
      </c>
      <c r="U51" s="33">
        <v>0</v>
      </c>
      <c r="V51" s="33">
        <v>0</v>
      </c>
      <c r="W51" s="33">
        <v>0</v>
      </c>
      <c r="X51" s="33">
        <v>0</v>
      </c>
      <c r="Y51" s="33">
        <v>0</v>
      </c>
      <c r="Z51" s="33">
        <v>0</v>
      </c>
      <c r="AA51" s="33">
        <v>0</v>
      </c>
      <c r="AB51" s="33">
        <v>0</v>
      </c>
      <c r="AC51" s="33">
        <v>0</v>
      </c>
      <c r="AD51" s="33">
        <v>0</v>
      </c>
      <c r="AE51" s="33">
        <v>0</v>
      </c>
    </row>
    <row r="52" spans="1:31" s="28" customFormat="1">
      <c r="A52" s="29" t="s">
        <v>132</v>
      </c>
      <c r="B52" s="29" t="s">
        <v>66</v>
      </c>
      <c r="C52" s="33">
        <v>1900</v>
      </c>
      <c r="D52" s="33">
        <v>1900</v>
      </c>
      <c r="E52" s="33">
        <v>1900</v>
      </c>
      <c r="F52" s="33">
        <v>1900</v>
      </c>
      <c r="G52" s="33">
        <v>1900</v>
      </c>
      <c r="H52" s="33">
        <v>1900</v>
      </c>
      <c r="I52" s="33">
        <v>1900</v>
      </c>
      <c r="J52" s="33">
        <v>1900</v>
      </c>
      <c r="K52" s="33">
        <v>1900</v>
      </c>
      <c r="L52" s="33">
        <v>1900</v>
      </c>
      <c r="M52" s="33">
        <v>1900</v>
      </c>
      <c r="N52" s="33">
        <v>1900</v>
      </c>
      <c r="O52" s="33">
        <v>1730</v>
      </c>
      <c r="P52" s="33">
        <v>1730</v>
      </c>
      <c r="Q52" s="33">
        <v>1730</v>
      </c>
      <c r="R52" s="33">
        <v>1730</v>
      </c>
      <c r="S52" s="33">
        <v>1730</v>
      </c>
      <c r="T52" s="33">
        <v>1730</v>
      </c>
      <c r="U52" s="33">
        <v>1290</v>
      </c>
      <c r="V52" s="33">
        <v>1290</v>
      </c>
      <c r="W52" s="33">
        <v>2256.7496999999998</v>
      </c>
      <c r="X52" s="33">
        <v>2162.7496999999998</v>
      </c>
      <c r="Y52" s="33">
        <v>2533.201</v>
      </c>
      <c r="Z52" s="33">
        <v>3513.8071</v>
      </c>
      <c r="AA52" s="33">
        <v>3513.8071</v>
      </c>
      <c r="AB52" s="33">
        <v>3513.8071</v>
      </c>
      <c r="AC52" s="33">
        <v>2929.8071</v>
      </c>
      <c r="AD52" s="33">
        <v>2929.8071</v>
      </c>
      <c r="AE52" s="33">
        <v>3841.6837155885401</v>
      </c>
    </row>
    <row r="53" spans="1:31" s="28" customFormat="1">
      <c r="A53" s="29" t="s">
        <v>132</v>
      </c>
      <c r="B53" s="29" t="s">
        <v>65</v>
      </c>
      <c r="C53" s="33">
        <v>2219</v>
      </c>
      <c r="D53" s="33">
        <v>2219</v>
      </c>
      <c r="E53" s="33">
        <v>2219</v>
      </c>
      <c r="F53" s="33">
        <v>2219</v>
      </c>
      <c r="G53" s="33">
        <v>2219</v>
      </c>
      <c r="H53" s="33">
        <v>2219</v>
      </c>
      <c r="I53" s="33">
        <v>2219</v>
      </c>
      <c r="J53" s="33">
        <v>2219</v>
      </c>
      <c r="K53" s="33">
        <v>2219</v>
      </c>
      <c r="L53" s="33">
        <v>2219</v>
      </c>
      <c r="M53" s="33">
        <v>2219</v>
      </c>
      <c r="N53" s="33">
        <v>2219</v>
      </c>
      <c r="O53" s="33">
        <v>2219</v>
      </c>
      <c r="P53" s="33">
        <v>2219</v>
      </c>
      <c r="Q53" s="33">
        <v>2219</v>
      </c>
      <c r="R53" s="33">
        <v>2219</v>
      </c>
      <c r="S53" s="33">
        <v>2219</v>
      </c>
      <c r="T53" s="33">
        <v>2219</v>
      </c>
      <c r="U53" s="33">
        <v>2219</v>
      </c>
      <c r="V53" s="33">
        <v>2219</v>
      </c>
      <c r="W53" s="33">
        <v>2219</v>
      </c>
      <c r="X53" s="33">
        <v>2219</v>
      </c>
      <c r="Y53" s="33">
        <v>2219</v>
      </c>
      <c r="Z53" s="33">
        <v>2219</v>
      </c>
      <c r="AA53" s="33">
        <v>2219</v>
      </c>
      <c r="AB53" s="33">
        <v>2219</v>
      </c>
      <c r="AC53" s="33">
        <v>2219</v>
      </c>
      <c r="AD53" s="33">
        <v>2219</v>
      </c>
      <c r="AE53" s="33">
        <v>2219</v>
      </c>
    </row>
    <row r="54" spans="1:31" s="28" customFormat="1">
      <c r="A54" s="29" t="s">
        <v>132</v>
      </c>
      <c r="B54" s="29" t="s">
        <v>69</v>
      </c>
      <c r="C54" s="33">
        <v>3434.4399795532199</v>
      </c>
      <c r="D54" s="33">
        <v>4322.199974060055</v>
      </c>
      <c r="E54" s="33">
        <v>4322.199974060055</v>
      </c>
      <c r="F54" s="33">
        <v>5172.2007675770537</v>
      </c>
      <c r="G54" s="33">
        <v>5172.2007675781542</v>
      </c>
      <c r="H54" s="33">
        <v>5424.730367580054</v>
      </c>
      <c r="I54" s="33">
        <v>7036.4156675812847</v>
      </c>
      <c r="J54" s="33">
        <v>7586.4156075820547</v>
      </c>
      <c r="K54" s="33">
        <v>7586.4156075829142</v>
      </c>
      <c r="L54" s="33">
        <v>7586.415607584855</v>
      </c>
      <c r="M54" s="33">
        <v>7593.8467663472147</v>
      </c>
      <c r="N54" s="33">
        <v>7993.8459735422848</v>
      </c>
      <c r="O54" s="33">
        <v>8470.9448335450652</v>
      </c>
      <c r="P54" s="33">
        <v>9527.1310735460847</v>
      </c>
      <c r="Q54" s="33">
        <v>9527.1310735503248</v>
      </c>
      <c r="R54" s="33">
        <v>9527.1310735566149</v>
      </c>
      <c r="S54" s="33">
        <v>12043.227236620383</v>
      </c>
      <c r="T54" s="33">
        <v>11983.884624965616</v>
      </c>
      <c r="U54" s="33">
        <v>11923.796245220643</v>
      </c>
      <c r="V54" s="33">
        <v>11635.50508192545</v>
      </c>
      <c r="W54" s="33">
        <v>11837.38817168945</v>
      </c>
      <c r="X54" s="33">
        <v>12333.347402452389</v>
      </c>
      <c r="Y54" s="33">
        <v>12009.547399400632</v>
      </c>
      <c r="Z54" s="33">
        <v>11697.547399400632</v>
      </c>
      <c r="AA54" s="33">
        <v>11220.489978790281</v>
      </c>
      <c r="AB54" s="33">
        <v>11220.489978790281</v>
      </c>
      <c r="AC54" s="33">
        <v>10980.489978790281</v>
      </c>
      <c r="AD54" s="33">
        <v>10951.789978027342</v>
      </c>
      <c r="AE54" s="33">
        <v>10224.099998474121</v>
      </c>
    </row>
    <row r="55" spans="1:31" s="28" customFormat="1">
      <c r="A55" s="29" t="s">
        <v>132</v>
      </c>
      <c r="B55" s="29" t="s">
        <v>68</v>
      </c>
      <c r="C55" s="33">
        <v>1098.972995758056</v>
      </c>
      <c r="D55" s="33">
        <v>1098.972995758056</v>
      </c>
      <c r="E55" s="33">
        <v>1098.972995758056</v>
      </c>
      <c r="F55" s="33">
        <v>1098.972995758056</v>
      </c>
      <c r="G55" s="33">
        <v>1098.972995758056</v>
      </c>
      <c r="H55" s="33">
        <v>1098.972995758056</v>
      </c>
      <c r="I55" s="33">
        <v>1255.102465758056</v>
      </c>
      <c r="J55" s="33">
        <v>1255.102465758056</v>
      </c>
      <c r="K55" s="33">
        <v>1255.102465758056</v>
      </c>
      <c r="L55" s="33">
        <v>1269.9370757580559</v>
      </c>
      <c r="M55" s="33">
        <v>1796.251095758056</v>
      </c>
      <c r="N55" s="33">
        <v>3478.9729957580557</v>
      </c>
      <c r="O55" s="33">
        <v>3478.9729957580557</v>
      </c>
      <c r="P55" s="33">
        <v>3478.9729957580557</v>
      </c>
      <c r="Q55" s="33">
        <v>3478.9729957580557</v>
      </c>
      <c r="R55" s="33">
        <v>3478.9729957580557</v>
      </c>
      <c r="S55" s="33">
        <v>3478.9729957580557</v>
      </c>
      <c r="T55" s="33">
        <v>3478.9729957580557</v>
      </c>
      <c r="U55" s="33">
        <v>3778.9639957580557</v>
      </c>
      <c r="V55" s="33">
        <v>3778.9639957580557</v>
      </c>
      <c r="W55" s="33">
        <v>4465.7766957580561</v>
      </c>
      <c r="X55" s="33">
        <v>4465.7766957580561</v>
      </c>
      <c r="Y55" s="33">
        <v>4465.7766957580561</v>
      </c>
      <c r="Z55" s="33">
        <v>4358.2566991149906</v>
      </c>
      <c r="AA55" s="33">
        <v>4327.1536984741215</v>
      </c>
      <c r="AB55" s="33">
        <v>6004.4715984741215</v>
      </c>
      <c r="AC55" s="33">
        <v>6004.4715984741215</v>
      </c>
      <c r="AD55" s="33">
        <v>5852.5715969482426</v>
      </c>
      <c r="AE55" s="33">
        <v>6674.6025</v>
      </c>
    </row>
    <row r="56" spans="1:31" s="28" customFormat="1">
      <c r="A56" s="29" t="s">
        <v>132</v>
      </c>
      <c r="B56" s="29" t="s">
        <v>36</v>
      </c>
      <c r="C56" s="33">
        <v>55.329999923705998</v>
      </c>
      <c r="D56" s="33">
        <v>375.329999923706</v>
      </c>
      <c r="E56" s="33">
        <v>375.329999923706</v>
      </c>
      <c r="F56" s="33">
        <v>375.329999923706</v>
      </c>
      <c r="G56" s="33">
        <v>375.329999923706</v>
      </c>
      <c r="H56" s="33">
        <v>375.329999923706</v>
      </c>
      <c r="I56" s="33">
        <v>375.329999923706</v>
      </c>
      <c r="J56" s="33">
        <v>375.329999923706</v>
      </c>
      <c r="K56" s="33">
        <v>375.329999923706</v>
      </c>
      <c r="L56" s="33">
        <v>375.329999923706</v>
      </c>
      <c r="M56" s="33">
        <v>375.329999923706</v>
      </c>
      <c r="N56" s="33">
        <v>375.330533025406</v>
      </c>
      <c r="O56" s="33">
        <v>320.00053315743997</v>
      </c>
      <c r="P56" s="33">
        <v>320.00053316409998</v>
      </c>
      <c r="Q56" s="33">
        <v>320.00053330719999</v>
      </c>
      <c r="R56" s="33">
        <v>320.00053333055001</v>
      </c>
      <c r="S56" s="33">
        <v>320.00053419992997</v>
      </c>
      <c r="T56" s="33">
        <v>320.00053423962999</v>
      </c>
      <c r="U56" s="33">
        <v>320.00053443306001</v>
      </c>
      <c r="V56" s="33">
        <v>320.00053447066</v>
      </c>
      <c r="W56" s="33">
        <v>300.00053162203</v>
      </c>
      <c r="X56" s="33">
        <v>5.2996846999999998E-4</v>
      </c>
      <c r="Y56" s="33">
        <v>5.2997254999999897E-4</v>
      </c>
      <c r="Z56" s="33">
        <v>5.2813809999999997E-4</v>
      </c>
      <c r="AA56" s="33">
        <v>5.2387059999999897E-4</v>
      </c>
      <c r="AB56" s="33">
        <v>5.2319070000000001E-4</v>
      </c>
      <c r="AC56" s="33">
        <v>5.2103779999999997E-4</v>
      </c>
      <c r="AD56" s="33">
        <v>5.1805784000000005E-4</v>
      </c>
      <c r="AE56" s="33">
        <v>5.395838E-4</v>
      </c>
    </row>
    <row r="57" spans="1:31" s="28" customFormat="1">
      <c r="A57" s="29" t="s">
        <v>132</v>
      </c>
      <c r="B57" s="29" t="s">
        <v>73</v>
      </c>
      <c r="C57" s="33">
        <v>0</v>
      </c>
      <c r="D57" s="33">
        <v>0</v>
      </c>
      <c r="E57" s="33">
        <v>0</v>
      </c>
      <c r="F57" s="33">
        <v>0</v>
      </c>
      <c r="G57" s="33">
        <v>0</v>
      </c>
      <c r="H57" s="33">
        <v>0</v>
      </c>
      <c r="I57" s="33">
        <v>0</v>
      </c>
      <c r="J57" s="33">
        <v>0</v>
      </c>
      <c r="K57" s="33">
        <v>0</v>
      </c>
      <c r="L57" s="33">
        <v>0</v>
      </c>
      <c r="M57" s="33">
        <v>0</v>
      </c>
      <c r="N57" s="33">
        <v>191.11930000000001</v>
      </c>
      <c r="O57" s="33">
        <v>191.11930000000001</v>
      </c>
      <c r="P57" s="33">
        <v>191.11930000000001</v>
      </c>
      <c r="Q57" s="33">
        <v>290.36360000000002</v>
      </c>
      <c r="R57" s="33">
        <v>290.36360000000002</v>
      </c>
      <c r="S57" s="33">
        <v>714.20325000000003</v>
      </c>
      <c r="T57" s="33">
        <v>714.20325000000003</v>
      </c>
      <c r="U57" s="33">
        <v>714.20325000000003</v>
      </c>
      <c r="V57" s="33">
        <v>714.20325000000003</v>
      </c>
      <c r="W57" s="33">
        <v>1495.0075999999999</v>
      </c>
      <c r="X57" s="33">
        <v>1495.0075999999999</v>
      </c>
      <c r="Y57" s="33">
        <v>1495.0075999999999</v>
      </c>
      <c r="Z57" s="33">
        <v>1537.6229000000001</v>
      </c>
      <c r="AA57" s="33">
        <v>1537.6229000000001</v>
      </c>
      <c r="AB57" s="33">
        <v>1537.6229000000001</v>
      </c>
      <c r="AC57" s="33">
        <v>1537.6229000000001</v>
      </c>
      <c r="AD57" s="33">
        <v>1537.6229000000001</v>
      </c>
      <c r="AE57" s="33">
        <v>1537.6229000000001</v>
      </c>
    </row>
    <row r="58" spans="1:31" s="28" customFormat="1">
      <c r="A58" s="29" t="s">
        <v>132</v>
      </c>
      <c r="B58" s="29" t="s">
        <v>56</v>
      </c>
      <c r="C58" s="33">
        <v>21.324999809265112</v>
      </c>
      <c r="D58" s="33">
        <v>39.332999229431003</v>
      </c>
      <c r="E58" s="33">
        <v>124.65300178527829</v>
      </c>
      <c r="F58" s="33">
        <v>240.5120048522939</v>
      </c>
      <c r="G58" s="33">
        <v>387.46300506591774</v>
      </c>
      <c r="H58" s="33">
        <v>568.47399139404206</v>
      </c>
      <c r="I58" s="33">
        <v>786.96098327636605</v>
      </c>
      <c r="J58" s="33">
        <v>1024.835983276367</v>
      </c>
      <c r="K58" s="33">
        <v>1297.2010192871039</v>
      </c>
      <c r="L58" s="33">
        <v>1508.376068115231</v>
      </c>
      <c r="M58" s="33">
        <v>1741.757995605466</v>
      </c>
      <c r="N58" s="33">
        <v>1990.8499450683539</v>
      </c>
      <c r="O58" s="33">
        <v>2255.0250549316352</v>
      </c>
      <c r="P58" s="33">
        <v>2511.4719543456981</v>
      </c>
      <c r="Q58" s="33">
        <v>2773.6560668945313</v>
      </c>
      <c r="R58" s="33">
        <v>2913.0490112304678</v>
      </c>
      <c r="S58" s="33">
        <v>3058.5720520019481</v>
      </c>
      <c r="T58" s="33">
        <v>3207.325073242187</v>
      </c>
      <c r="U58" s="33">
        <v>3364.1940307617178</v>
      </c>
      <c r="V58" s="33">
        <v>3523.5459594726508</v>
      </c>
      <c r="W58" s="33">
        <v>3687.8629760742178</v>
      </c>
      <c r="X58" s="33">
        <v>3855.463012695307</v>
      </c>
      <c r="Y58" s="33">
        <v>4029.3500366210928</v>
      </c>
      <c r="Z58" s="33">
        <v>4209.115112304682</v>
      </c>
      <c r="AA58" s="33">
        <v>4396.3960571289063</v>
      </c>
      <c r="AB58" s="33">
        <v>4589.93505859375</v>
      </c>
      <c r="AC58" s="33">
        <v>4789.6218872070313</v>
      </c>
      <c r="AD58" s="33">
        <v>4990.3800048828125</v>
      </c>
      <c r="AE58" s="33">
        <v>5195.4019775390625</v>
      </c>
    </row>
    <row r="59" spans="1:31" s="28" customFormat="1">
      <c r="A59" s="34" t="s">
        <v>138</v>
      </c>
      <c r="B59" s="34"/>
      <c r="C59" s="35">
        <v>13942.412975311276</v>
      </c>
      <c r="D59" s="35">
        <v>14830.172969818112</v>
      </c>
      <c r="E59" s="35">
        <v>14830.172969818112</v>
      </c>
      <c r="F59" s="35">
        <v>13251.872333335108</v>
      </c>
      <c r="G59" s="35">
        <v>13170.391473336211</v>
      </c>
      <c r="H59" s="35">
        <v>13126.768603338111</v>
      </c>
      <c r="I59" s="35">
        <v>12910.518133339341</v>
      </c>
      <c r="J59" s="35">
        <v>13460.51807334011</v>
      </c>
      <c r="K59" s="35">
        <v>13460.518073340971</v>
      </c>
      <c r="L59" s="35">
        <v>13475.352683342911</v>
      </c>
      <c r="M59" s="35">
        <v>14009.097862105271</v>
      </c>
      <c r="N59" s="35">
        <v>16091.818969300341</v>
      </c>
      <c r="O59" s="35">
        <v>16398.917829303122</v>
      </c>
      <c r="P59" s="35">
        <v>17455.10406930414</v>
      </c>
      <c r="Q59" s="35">
        <v>17455.104069308381</v>
      </c>
      <c r="R59" s="35">
        <v>17455.104069314672</v>
      </c>
      <c r="S59" s="35">
        <v>19971.20023237844</v>
      </c>
      <c r="T59" s="35">
        <v>19911.857620723673</v>
      </c>
      <c r="U59" s="35">
        <v>19211.7602409787</v>
      </c>
      <c r="V59" s="35">
        <v>18923.469077683505</v>
      </c>
      <c r="W59" s="35">
        <v>20778.914567447508</v>
      </c>
      <c r="X59" s="35">
        <v>21180.873798210447</v>
      </c>
      <c r="Y59" s="35">
        <v>21227.52509515869</v>
      </c>
      <c r="Z59" s="35">
        <v>21788.61119851562</v>
      </c>
      <c r="AA59" s="35">
        <v>21280.450777264403</v>
      </c>
      <c r="AB59" s="35">
        <v>22957.768677264401</v>
      </c>
      <c r="AC59" s="35">
        <v>22133.768677264401</v>
      </c>
      <c r="AD59" s="35">
        <v>21953.168674975583</v>
      </c>
      <c r="AE59" s="35">
        <v>22959.386214062662</v>
      </c>
    </row>
    <row r="60" spans="1:31" s="28" customFormat="1"/>
    <row r="61" spans="1:31" s="28" customFormat="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s="28" customFormat="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s="28" customFormat="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s="28" customFormat="1">
      <c r="A64" s="29" t="s">
        <v>133</v>
      </c>
      <c r="B64" s="29" t="s">
        <v>20</v>
      </c>
      <c r="C64" s="33">
        <v>709</v>
      </c>
      <c r="D64" s="33">
        <v>709</v>
      </c>
      <c r="E64" s="33">
        <v>529</v>
      </c>
      <c r="F64" s="33">
        <v>529</v>
      </c>
      <c r="G64" s="33">
        <v>529</v>
      </c>
      <c r="H64" s="33">
        <v>529</v>
      </c>
      <c r="I64" s="33">
        <v>529</v>
      </c>
      <c r="J64" s="33">
        <v>529</v>
      </c>
      <c r="K64" s="33">
        <v>529</v>
      </c>
      <c r="L64" s="33">
        <v>529</v>
      </c>
      <c r="M64" s="33">
        <v>529</v>
      </c>
      <c r="N64" s="33">
        <v>529</v>
      </c>
      <c r="O64" s="33">
        <v>529</v>
      </c>
      <c r="P64" s="33">
        <v>529</v>
      </c>
      <c r="Q64" s="33">
        <v>529</v>
      </c>
      <c r="R64" s="33">
        <v>529</v>
      </c>
      <c r="S64" s="33">
        <v>0</v>
      </c>
      <c r="T64" s="33">
        <v>0</v>
      </c>
      <c r="U64" s="33">
        <v>0</v>
      </c>
      <c r="V64" s="33">
        <v>0</v>
      </c>
      <c r="W64" s="33">
        <v>0</v>
      </c>
      <c r="X64" s="33">
        <v>0</v>
      </c>
      <c r="Y64" s="33">
        <v>0</v>
      </c>
      <c r="Z64" s="33">
        <v>0</v>
      </c>
      <c r="AA64" s="33">
        <v>0</v>
      </c>
      <c r="AB64" s="33">
        <v>0</v>
      </c>
      <c r="AC64" s="33">
        <v>0</v>
      </c>
      <c r="AD64" s="33">
        <v>0</v>
      </c>
      <c r="AE64" s="33">
        <v>0</v>
      </c>
    </row>
    <row r="65" spans="1:31" s="28" customFormat="1">
      <c r="A65" s="29" t="s">
        <v>133</v>
      </c>
      <c r="B65" s="29" t="s">
        <v>32</v>
      </c>
      <c r="C65" s="33">
        <v>800</v>
      </c>
      <c r="D65" s="33">
        <v>800</v>
      </c>
      <c r="E65" s="33">
        <v>800</v>
      </c>
      <c r="F65" s="33">
        <v>800</v>
      </c>
      <c r="G65" s="33">
        <v>800</v>
      </c>
      <c r="H65" s="33">
        <v>800</v>
      </c>
      <c r="I65" s="33">
        <v>800</v>
      </c>
      <c r="J65" s="33">
        <v>800</v>
      </c>
      <c r="K65" s="33">
        <v>800</v>
      </c>
      <c r="L65" s="33">
        <v>800</v>
      </c>
      <c r="M65" s="33">
        <v>800</v>
      </c>
      <c r="N65" s="33">
        <v>800</v>
      </c>
      <c r="O65" s="33">
        <v>800</v>
      </c>
      <c r="P65" s="33">
        <v>800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s="28" customFormat="1">
      <c r="A66" s="29" t="s">
        <v>133</v>
      </c>
      <c r="B66" s="29" t="s">
        <v>66</v>
      </c>
      <c r="C66" s="33">
        <v>1437.1399917602528</v>
      </c>
      <c r="D66" s="33">
        <v>1437.1399917602528</v>
      </c>
      <c r="E66" s="33">
        <v>1437.1399917602528</v>
      </c>
      <c r="F66" s="33">
        <v>1437.1399917602528</v>
      </c>
      <c r="G66" s="33">
        <v>1437.1399917602528</v>
      </c>
      <c r="H66" s="33">
        <v>1437.1399917602528</v>
      </c>
      <c r="I66" s="33">
        <v>1437.1399917602528</v>
      </c>
      <c r="J66" s="33">
        <v>1437.1399917602528</v>
      </c>
      <c r="K66" s="33">
        <v>1437.1399917602528</v>
      </c>
      <c r="L66" s="33">
        <v>1054.639991760253</v>
      </c>
      <c r="M66" s="33">
        <v>1054.639991760253</v>
      </c>
      <c r="N66" s="33">
        <v>785.29999542236283</v>
      </c>
      <c r="O66" s="33">
        <v>785.29999542236283</v>
      </c>
      <c r="P66" s="33">
        <v>785.29999542236283</v>
      </c>
      <c r="Q66" s="33">
        <v>705.29999542236283</v>
      </c>
      <c r="R66" s="33">
        <v>705.29999542236283</v>
      </c>
      <c r="S66" s="33">
        <v>799.60326542236282</v>
      </c>
      <c r="T66" s="33">
        <v>799.60326542236282</v>
      </c>
      <c r="U66" s="33">
        <v>799.60326542236282</v>
      </c>
      <c r="V66" s="33">
        <v>799.60326542236282</v>
      </c>
      <c r="W66" s="33">
        <v>1114.4095254223628</v>
      </c>
      <c r="X66" s="33">
        <v>1114.4095254223628</v>
      </c>
      <c r="Y66" s="33">
        <v>1382.0932954223629</v>
      </c>
      <c r="Z66" s="33">
        <v>1044.0932954223629</v>
      </c>
      <c r="AA66" s="33">
        <v>1044.0932954223629</v>
      </c>
      <c r="AB66" s="33">
        <v>1044.0932954223629</v>
      </c>
      <c r="AC66" s="33">
        <v>1044.0932954223629</v>
      </c>
      <c r="AD66" s="33">
        <v>1044.0932954223629</v>
      </c>
      <c r="AE66" s="33">
        <v>1044.0932954223629</v>
      </c>
    </row>
    <row r="67" spans="1:31" s="28" customFormat="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s="28" customFormat="1">
      <c r="A68" s="29" t="s">
        <v>133</v>
      </c>
      <c r="B68" s="29" t="s">
        <v>69</v>
      </c>
      <c r="C68" s="33">
        <v>2233.2801340026804</v>
      </c>
      <c r="D68" s="33">
        <v>2529.6801355285593</v>
      </c>
      <c r="E68" s="33">
        <v>2622.6454855285601</v>
      </c>
      <c r="F68" s="33">
        <v>3404.7099998452304</v>
      </c>
      <c r="G68" s="33">
        <v>3404.7099998461604</v>
      </c>
      <c r="H68" s="33">
        <v>3404.7099998478202</v>
      </c>
      <c r="I68" s="33">
        <v>3395.0940848489604</v>
      </c>
      <c r="J68" s="33">
        <v>3976.1001868515605</v>
      </c>
      <c r="K68" s="33">
        <v>3885.3501868530602</v>
      </c>
      <c r="L68" s="33">
        <v>3773.3501868770604</v>
      </c>
      <c r="M68" s="33">
        <v>3773.3501938814607</v>
      </c>
      <c r="N68" s="33">
        <v>4685.6009207343113</v>
      </c>
      <c r="O68" s="33">
        <v>4586.9009238009994</v>
      </c>
      <c r="P68" s="33">
        <v>4586.9009238127092</v>
      </c>
      <c r="Q68" s="33">
        <v>4501.6552669427774</v>
      </c>
      <c r="R68" s="33">
        <v>4316.8552651042646</v>
      </c>
      <c r="S68" s="33">
        <v>4335.8491652370822</v>
      </c>
      <c r="T68" s="33">
        <v>4376.8495657645217</v>
      </c>
      <c r="U68" s="33">
        <v>4212.450281448926</v>
      </c>
      <c r="V68" s="33">
        <v>4173.4502815095721</v>
      </c>
      <c r="W68" s="33">
        <v>4664.7942619349715</v>
      </c>
      <c r="X68" s="33">
        <v>4745.2021747427616</v>
      </c>
      <c r="Y68" s="33">
        <v>5176.7852614799003</v>
      </c>
      <c r="Z68" s="33">
        <v>5202.7963640447115</v>
      </c>
      <c r="AA68" s="33">
        <v>4880.9727597904357</v>
      </c>
      <c r="AB68" s="33">
        <v>6222.1515600084358</v>
      </c>
      <c r="AC68" s="33">
        <v>6222.1515600538551</v>
      </c>
      <c r="AD68" s="33">
        <v>6222.151560105076</v>
      </c>
      <c r="AE68" s="33">
        <v>6342.0920101303855</v>
      </c>
    </row>
    <row r="69" spans="1:31" s="28" customFormat="1">
      <c r="A69" s="29" t="s">
        <v>133</v>
      </c>
      <c r="B69" s="29" t="s">
        <v>68</v>
      </c>
      <c r="C69" s="33">
        <v>353</v>
      </c>
      <c r="D69" s="33">
        <v>432.19999694824207</v>
      </c>
      <c r="E69" s="33">
        <v>432.19999694824207</v>
      </c>
      <c r="F69" s="33">
        <v>432.19999694824207</v>
      </c>
      <c r="G69" s="33">
        <v>432.19999694824207</v>
      </c>
      <c r="H69" s="33">
        <v>432.19999694824207</v>
      </c>
      <c r="I69" s="33">
        <v>432.19999694824207</v>
      </c>
      <c r="J69" s="33">
        <v>432.19999694824207</v>
      </c>
      <c r="K69" s="33">
        <v>432.19999694824207</v>
      </c>
      <c r="L69" s="33">
        <v>432.20010448812207</v>
      </c>
      <c r="M69" s="33">
        <v>504.91065694824209</v>
      </c>
      <c r="N69" s="33">
        <v>504.91065694824209</v>
      </c>
      <c r="O69" s="33">
        <v>504.91065694824209</v>
      </c>
      <c r="P69" s="33">
        <v>504.91065694824209</v>
      </c>
      <c r="Q69" s="33">
        <v>504.91065694824209</v>
      </c>
      <c r="R69" s="33">
        <v>504.91065694824209</v>
      </c>
      <c r="S69" s="33">
        <v>958.24882694824203</v>
      </c>
      <c r="T69" s="33">
        <v>958.24882694824203</v>
      </c>
      <c r="U69" s="33">
        <v>1504.9105969482421</v>
      </c>
      <c r="V69" s="33">
        <v>1504.9105969482421</v>
      </c>
      <c r="W69" s="33">
        <v>1504.9105969482421</v>
      </c>
      <c r="X69" s="33">
        <v>1504.9105969482421</v>
      </c>
      <c r="Y69" s="33">
        <v>1715.9077969482421</v>
      </c>
      <c r="Z69" s="33">
        <v>1605.9077969482421</v>
      </c>
      <c r="AA69" s="33">
        <v>1605.9077969482421</v>
      </c>
      <c r="AB69" s="33">
        <v>1605.9077969482421</v>
      </c>
      <c r="AC69" s="33">
        <v>1605.9077969482421</v>
      </c>
      <c r="AD69" s="33">
        <v>1605.9077969482421</v>
      </c>
      <c r="AE69" s="33">
        <v>1605.0430769482421</v>
      </c>
    </row>
    <row r="70" spans="1:31" s="28" customFormat="1">
      <c r="A70" s="29" t="s">
        <v>133</v>
      </c>
      <c r="B70" s="29" t="s">
        <v>36</v>
      </c>
      <c r="C70" s="33">
        <v>205</v>
      </c>
      <c r="D70" s="33">
        <v>205</v>
      </c>
      <c r="E70" s="33">
        <v>205</v>
      </c>
      <c r="F70" s="33">
        <v>205</v>
      </c>
      <c r="G70" s="33">
        <v>205</v>
      </c>
      <c r="H70" s="33">
        <v>205</v>
      </c>
      <c r="I70" s="33">
        <v>205</v>
      </c>
      <c r="J70" s="33">
        <v>205</v>
      </c>
      <c r="K70" s="33">
        <v>205</v>
      </c>
      <c r="L70" s="33">
        <v>175</v>
      </c>
      <c r="M70" s="33">
        <v>175</v>
      </c>
      <c r="N70" s="33">
        <v>255.32033000000001</v>
      </c>
      <c r="O70" s="33">
        <v>255.32033000000001</v>
      </c>
      <c r="P70" s="33">
        <v>230.32033000000001</v>
      </c>
      <c r="Q70" s="33">
        <v>516.90710000000001</v>
      </c>
      <c r="R70" s="33">
        <v>516.90710000000001</v>
      </c>
      <c r="S70" s="33">
        <v>602.54970000000003</v>
      </c>
      <c r="T70" s="33">
        <v>602.54970000000003</v>
      </c>
      <c r="U70" s="33">
        <v>669.27105999999901</v>
      </c>
      <c r="V70" s="33">
        <v>669.27105999999901</v>
      </c>
      <c r="W70" s="33">
        <v>736.20280000000002</v>
      </c>
      <c r="X70" s="33">
        <v>736.20280000000002</v>
      </c>
      <c r="Y70" s="33">
        <v>736.20280000000002</v>
      </c>
      <c r="Z70" s="33">
        <v>736.20280000000002</v>
      </c>
      <c r="AA70" s="33">
        <v>736.20280000000002</v>
      </c>
      <c r="AB70" s="33">
        <v>736.20280000000002</v>
      </c>
      <c r="AC70" s="33">
        <v>736.20280000000002</v>
      </c>
      <c r="AD70" s="33">
        <v>736.20280000000002</v>
      </c>
      <c r="AE70" s="33">
        <v>736.20280000000002</v>
      </c>
    </row>
    <row r="71" spans="1:31" s="28" customFormat="1">
      <c r="A71" s="29" t="s">
        <v>133</v>
      </c>
      <c r="B71" s="29" t="s">
        <v>73</v>
      </c>
      <c r="C71" s="33">
        <v>0</v>
      </c>
      <c r="D71" s="33">
        <v>0</v>
      </c>
      <c r="E71" s="33">
        <v>0</v>
      </c>
      <c r="F71" s="33">
        <v>0</v>
      </c>
      <c r="G71" s="33">
        <v>0</v>
      </c>
      <c r="H71" s="33">
        <v>0</v>
      </c>
      <c r="I71" s="33">
        <v>0</v>
      </c>
      <c r="J71" s="33">
        <v>0</v>
      </c>
      <c r="K71" s="33">
        <v>0</v>
      </c>
      <c r="L71" s="33">
        <v>0</v>
      </c>
      <c r="M71" s="33">
        <v>0</v>
      </c>
      <c r="N71" s="33">
        <v>0</v>
      </c>
      <c r="O71" s="33">
        <v>0</v>
      </c>
      <c r="P71" s="33">
        <v>0</v>
      </c>
      <c r="Q71" s="33">
        <v>0</v>
      </c>
      <c r="R71" s="33">
        <v>0</v>
      </c>
      <c r="S71" s="33">
        <v>0</v>
      </c>
      <c r="T71" s="33">
        <v>0</v>
      </c>
      <c r="U71" s="33">
        <v>0</v>
      </c>
      <c r="V71" s="33">
        <v>0</v>
      </c>
      <c r="W71" s="33">
        <v>0</v>
      </c>
      <c r="X71" s="33">
        <v>0</v>
      </c>
      <c r="Y71" s="33">
        <v>0</v>
      </c>
      <c r="Z71" s="33">
        <v>0</v>
      </c>
      <c r="AA71" s="33">
        <v>0</v>
      </c>
      <c r="AB71" s="33">
        <v>0</v>
      </c>
      <c r="AC71" s="33">
        <v>0</v>
      </c>
      <c r="AD71" s="33">
        <v>0</v>
      </c>
      <c r="AE71" s="33">
        <v>0</v>
      </c>
    </row>
    <row r="72" spans="1:31" s="28" customFormat="1">
      <c r="A72" s="29" t="s">
        <v>133</v>
      </c>
      <c r="B72" s="29" t="s">
        <v>56</v>
      </c>
      <c r="C72" s="33">
        <v>19.108000516891451</v>
      </c>
      <c r="D72" s="33">
        <v>37.433001041412268</v>
      </c>
      <c r="E72" s="33">
        <v>64.041998863220101</v>
      </c>
      <c r="F72" s="33">
        <v>100.9389972686767</v>
      </c>
      <c r="G72" s="33">
        <v>139.00600242614701</v>
      </c>
      <c r="H72" s="33">
        <v>181.2900047302239</v>
      </c>
      <c r="I72" s="33">
        <v>233.20699691772381</v>
      </c>
      <c r="J72" s="33">
        <v>295.74800109863247</v>
      </c>
      <c r="K72" s="33">
        <v>367.72499084472639</v>
      </c>
      <c r="L72" s="33">
        <v>418.77000427246037</v>
      </c>
      <c r="M72" s="33">
        <v>476.5399932861323</v>
      </c>
      <c r="N72" s="33">
        <v>537.83000946044876</v>
      </c>
      <c r="O72" s="33">
        <v>602.48300170898392</v>
      </c>
      <c r="P72" s="33">
        <v>656.358985900878</v>
      </c>
      <c r="Q72" s="33">
        <v>712.61397552490098</v>
      </c>
      <c r="R72" s="33">
        <v>743.76597595214798</v>
      </c>
      <c r="S72" s="33">
        <v>776.57901000976506</v>
      </c>
      <c r="T72" s="33">
        <v>809.53199768066293</v>
      </c>
      <c r="U72" s="33">
        <v>844.20101928710903</v>
      </c>
      <c r="V72" s="33">
        <v>879.81898498535099</v>
      </c>
      <c r="W72" s="33">
        <v>916.08302307128906</v>
      </c>
      <c r="X72" s="33">
        <v>953.68797302246003</v>
      </c>
      <c r="Y72" s="33">
        <v>992.26100158691304</v>
      </c>
      <c r="Z72" s="33">
        <v>1032.718978881835</v>
      </c>
      <c r="AA72" s="33">
        <v>1074.201995849608</v>
      </c>
      <c r="AB72" s="33">
        <v>1117.7970275878902</v>
      </c>
      <c r="AC72" s="33">
        <v>1162.580978393554</v>
      </c>
      <c r="AD72" s="33">
        <v>1208.344024658202</v>
      </c>
      <c r="AE72" s="33">
        <v>1254.282028198234</v>
      </c>
    </row>
    <row r="73" spans="1:31" s="28" customFormat="1">
      <c r="A73" s="34" t="s">
        <v>138</v>
      </c>
      <c r="B73" s="34"/>
      <c r="C73" s="35">
        <v>5532.4201257629338</v>
      </c>
      <c r="D73" s="35">
        <v>5908.0201242370549</v>
      </c>
      <c r="E73" s="35">
        <v>5820.9854742370553</v>
      </c>
      <c r="F73" s="35">
        <v>6603.0499885537256</v>
      </c>
      <c r="G73" s="35">
        <v>6603.049988554656</v>
      </c>
      <c r="H73" s="35">
        <v>6603.0499885563149</v>
      </c>
      <c r="I73" s="35">
        <v>6593.4340735574551</v>
      </c>
      <c r="J73" s="35">
        <v>7174.4401755600556</v>
      </c>
      <c r="K73" s="35">
        <v>7083.6901755615554</v>
      </c>
      <c r="L73" s="35">
        <v>6589.1902831254356</v>
      </c>
      <c r="M73" s="35">
        <v>6661.9008425899556</v>
      </c>
      <c r="N73" s="35">
        <v>7304.8115731049156</v>
      </c>
      <c r="O73" s="35">
        <v>7206.1115761716037</v>
      </c>
      <c r="P73" s="35">
        <v>7206.1115761833144</v>
      </c>
      <c r="Q73" s="35">
        <v>6240.8659193133817</v>
      </c>
      <c r="R73" s="35">
        <v>6056.0659174748698</v>
      </c>
      <c r="S73" s="35">
        <v>6093.7012576076868</v>
      </c>
      <c r="T73" s="35">
        <v>6134.7016581351263</v>
      </c>
      <c r="U73" s="35">
        <v>6516.9641438195304</v>
      </c>
      <c r="V73" s="35">
        <v>6477.9641438801773</v>
      </c>
      <c r="W73" s="35">
        <v>7284.1143843055761</v>
      </c>
      <c r="X73" s="35">
        <v>7364.5222971133662</v>
      </c>
      <c r="Y73" s="35">
        <v>8274.7863538505044</v>
      </c>
      <c r="Z73" s="35">
        <v>7852.7974564153164</v>
      </c>
      <c r="AA73" s="35">
        <v>7530.9738521610407</v>
      </c>
      <c r="AB73" s="35">
        <v>8872.1526523790399</v>
      </c>
      <c r="AC73" s="35">
        <v>8872.15265242446</v>
      </c>
      <c r="AD73" s="35">
        <v>8872.152652475681</v>
      </c>
      <c r="AE73" s="35">
        <v>8991.2283825009908</v>
      </c>
    </row>
    <row r="74" spans="1:31" s="28" customFormat="1"/>
    <row r="75" spans="1:31" s="28" customFormat="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s="28" customFormat="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s="28" customFormat="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s="28" customFormat="1">
      <c r="A78" s="29" t="s">
        <v>134</v>
      </c>
      <c r="B78" s="29" t="s">
        <v>20</v>
      </c>
      <c r="C78" s="33">
        <v>208</v>
      </c>
      <c r="D78" s="33">
        <v>208</v>
      </c>
      <c r="E78" s="33">
        <v>208</v>
      </c>
      <c r="F78" s="33">
        <v>208</v>
      </c>
      <c r="G78" s="33">
        <v>208</v>
      </c>
      <c r="H78" s="33">
        <v>208</v>
      </c>
      <c r="I78" s="33">
        <v>208</v>
      </c>
      <c r="J78" s="33">
        <v>208</v>
      </c>
      <c r="K78" s="33">
        <v>208</v>
      </c>
      <c r="L78" s="33">
        <v>208</v>
      </c>
      <c r="M78" s="33">
        <v>208</v>
      </c>
      <c r="N78" s="33">
        <v>208</v>
      </c>
      <c r="O78" s="33">
        <v>208</v>
      </c>
      <c r="P78" s="33">
        <v>208</v>
      </c>
      <c r="Q78" s="33">
        <v>208</v>
      </c>
      <c r="R78" s="33">
        <v>208</v>
      </c>
      <c r="S78" s="33">
        <v>208</v>
      </c>
      <c r="T78" s="33">
        <v>208</v>
      </c>
      <c r="U78" s="33">
        <v>208</v>
      </c>
      <c r="V78" s="33">
        <v>208</v>
      </c>
      <c r="W78" s="33">
        <v>208</v>
      </c>
      <c r="X78" s="33">
        <v>208</v>
      </c>
      <c r="Y78" s="33">
        <v>208</v>
      </c>
      <c r="Z78" s="33">
        <v>208</v>
      </c>
      <c r="AA78" s="33">
        <v>208</v>
      </c>
      <c r="AB78" s="33">
        <v>208</v>
      </c>
      <c r="AC78" s="33">
        <v>208</v>
      </c>
      <c r="AD78" s="33">
        <v>208</v>
      </c>
      <c r="AE78" s="33">
        <v>208</v>
      </c>
    </row>
    <row r="79" spans="1:31" s="28" customFormat="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s="28" customFormat="1">
      <c r="A80" s="29" t="s">
        <v>134</v>
      </c>
      <c r="B80" s="29" t="s">
        <v>66</v>
      </c>
      <c r="C80" s="33">
        <v>178</v>
      </c>
      <c r="D80" s="33">
        <v>178</v>
      </c>
      <c r="E80" s="33">
        <v>178</v>
      </c>
      <c r="F80" s="33">
        <v>178</v>
      </c>
      <c r="G80" s="33">
        <v>178</v>
      </c>
      <c r="H80" s="33">
        <v>178</v>
      </c>
      <c r="I80" s="33">
        <v>178</v>
      </c>
      <c r="J80" s="33">
        <v>178</v>
      </c>
      <c r="K80" s="33">
        <v>178</v>
      </c>
      <c r="L80" s="33">
        <v>178</v>
      </c>
      <c r="M80" s="33">
        <v>178</v>
      </c>
      <c r="N80" s="33">
        <v>178</v>
      </c>
      <c r="O80" s="33">
        <v>178</v>
      </c>
      <c r="P80" s="33">
        <v>178</v>
      </c>
      <c r="Q80" s="33">
        <v>178</v>
      </c>
      <c r="R80" s="33">
        <v>178</v>
      </c>
      <c r="S80" s="33">
        <v>178</v>
      </c>
      <c r="T80" s="33">
        <v>178</v>
      </c>
      <c r="U80" s="33">
        <v>178</v>
      </c>
      <c r="V80" s="33">
        <v>58</v>
      </c>
      <c r="W80" s="33">
        <v>58</v>
      </c>
      <c r="X80" s="33">
        <v>58</v>
      </c>
      <c r="Y80" s="33">
        <v>58</v>
      </c>
      <c r="Z80" s="33">
        <v>58</v>
      </c>
      <c r="AA80" s="33">
        <v>58</v>
      </c>
      <c r="AB80" s="33">
        <v>58</v>
      </c>
      <c r="AC80" s="33">
        <v>58</v>
      </c>
      <c r="AD80" s="33">
        <v>58</v>
      </c>
      <c r="AE80" s="33">
        <v>58</v>
      </c>
    </row>
    <row r="81" spans="1:35" s="28" customFormat="1">
      <c r="A81" s="29" t="s">
        <v>134</v>
      </c>
      <c r="B81" s="29" t="s">
        <v>65</v>
      </c>
      <c r="C81" s="33">
        <v>2408.8999938964839</v>
      </c>
      <c r="D81" s="33">
        <v>2408.8999938964839</v>
      </c>
      <c r="E81" s="33">
        <v>2408.8999938964839</v>
      </c>
      <c r="F81" s="33">
        <v>2408.8999938964839</v>
      </c>
      <c r="G81" s="33">
        <v>2408.8999938964839</v>
      </c>
      <c r="H81" s="33">
        <v>2408.8999938964839</v>
      </c>
      <c r="I81" s="33">
        <v>2658.8999938964839</v>
      </c>
      <c r="J81" s="33">
        <v>2658.8999938964839</v>
      </c>
      <c r="K81" s="33">
        <v>2658.8999938964839</v>
      </c>
      <c r="L81" s="33">
        <v>2658.8999938964839</v>
      </c>
      <c r="M81" s="33">
        <v>2658.8999938964839</v>
      </c>
      <c r="N81" s="33">
        <v>2658.8999938964839</v>
      </c>
      <c r="O81" s="33">
        <v>2658.8999938964839</v>
      </c>
      <c r="P81" s="33">
        <v>2658.8999938964839</v>
      </c>
      <c r="Q81" s="33">
        <v>2658.8999938964839</v>
      </c>
      <c r="R81" s="33">
        <v>2658.8999938964839</v>
      </c>
      <c r="S81" s="33">
        <v>2658.8999938964839</v>
      </c>
      <c r="T81" s="33">
        <v>2658.8999938964839</v>
      </c>
      <c r="U81" s="33">
        <v>2658.8999938964839</v>
      </c>
      <c r="V81" s="33">
        <v>2658.8999938964839</v>
      </c>
      <c r="W81" s="33">
        <v>2658.8999938964839</v>
      </c>
      <c r="X81" s="33">
        <v>2658.8999938964839</v>
      </c>
      <c r="Y81" s="33">
        <v>2658.8999938964839</v>
      </c>
      <c r="Z81" s="33">
        <v>2658.8999938964839</v>
      </c>
      <c r="AA81" s="33">
        <v>2658.8999938964839</v>
      </c>
      <c r="AB81" s="33">
        <v>2658.8999938964839</v>
      </c>
      <c r="AC81" s="33">
        <v>2658.8999938964839</v>
      </c>
      <c r="AD81" s="33">
        <v>2658.8999938964839</v>
      </c>
      <c r="AE81" s="33">
        <v>2658.8999938964839</v>
      </c>
    </row>
    <row r="82" spans="1:35" s="28" customFormat="1">
      <c r="A82" s="29" t="s">
        <v>134</v>
      </c>
      <c r="B82" s="29" t="s">
        <v>69</v>
      </c>
      <c r="C82" s="33">
        <v>959.07561153950417</v>
      </c>
      <c r="D82" s="33">
        <v>959.07561157225416</v>
      </c>
      <c r="E82" s="33">
        <v>1283.177252370604</v>
      </c>
      <c r="F82" s="33">
        <v>1283.177252370604</v>
      </c>
      <c r="G82" s="33">
        <v>1283.177252370604</v>
      </c>
      <c r="H82" s="33">
        <v>1283.177252370604</v>
      </c>
      <c r="I82" s="33">
        <v>1785.1922423706051</v>
      </c>
      <c r="J82" s="33">
        <v>1785.1922423706051</v>
      </c>
      <c r="K82" s="33">
        <v>2542.5482123706051</v>
      </c>
      <c r="L82" s="33">
        <v>2658.2647123706047</v>
      </c>
      <c r="M82" s="33">
        <v>2658.2647423706048</v>
      </c>
      <c r="N82" s="33">
        <v>2817.7501696490644</v>
      </c>
      <c r="O82" s="33">
        <v>2817.7501697065841</v>
      </c>
      <c r="P82" s="33">
        <v>2817.7501697232042</v>
      </c>
      <c r="Q82" s="33">
        <v>2817.7501697264042</v>
      </c>
      <c r="R82" s="33">
        <v>2817.7501697472044</v>
      </c>
      <c r="S82" s="33">
        <v>2817.7508296726055</v>
      </c>
      <c r="T82" s="33">
        <v>2966.4071100043157</v>
      </c>
      <c r="U82" s="33">
        <v>2966.4071100221054</v>
      </c>
      <c r="V82" s="33">
        <v>2966.4071100321753</v>
      </c>
      <c r="W82" s="33">
        <v>3094.8002773721651</v>
      </c>
      <c r="X82" s="33">
        <v>3117.5933958831051</v>
      </c>
      <c r="Y82" s="33">
        <v>3117.5933959889749</v>
      </c>
      <c r="Z82" s="33">
        <v>2969.1934020959211</v>
      </c>
      <c r="AA82" s="33">
        <v>2969.1934021286211</v>
      </c>
      <c r="AB82" s="33">
        <v>3413.4822971431208</v>
      </c>
      <c r="AC82" s="33">
        <v>3413.4822971738909</v>
      </c>
      <c r="AD82" s="33">
        <v>3552.6405872025211</v>
      </c>
      <c r="AE82" s="33">
        <v>3552.6405872150212</v>
      </c>
    </row>
    <row r="83" spans="1:35" s="28" customFormat="1">
      <c r="A83" s="29" t="s">
        <v>134</v>
      </c>
      <c r="B83" s="29" t="s">
        <v>68</v>
      </c>
      <c r="C83" s="33">
        <v>0</v>
      </c>
      <c r="D83" s="33">
        <v>0</v>
      </c>
      <c r="E83" s="33">
        <v>0</v>
      </c>
      <c r="F83" s="33">
        <v>0</v>
      </c>
      <c r="G83" s="33">
        <v>0</v>
      </c>
      <c r="H83" s="33">
        <v>0</v>
      </c>
      <c r="I83" s="33">
        <v>0</v>
      </c>
      <c r="J83" s="33">
        <v>0</v>
      </c>
      <c r="K83" s="33">
        <v>0</v>
      </c>
      <c r="L83" s="33">
        <v>0</v>
      </c>
      <c r="M83" s="33">
        <v>0</v>
      </c>
      <c r="N83" s="33">
        <v>0</v>
      </c>
      <c r="O83" s="33">
        <v>0</v>
      </c>
      <c r="P83" s="33">
        <v>0</v>
      </c>
      <c r="Q83" s="33">
        <v>0</v>
      </c>
      <c r="R83" s="33">
        <v>0</v>
      </c>
      <c r="S83" s="33">
        <v>0</v>
      </c>
      <c r="T83" s="33">
        <v>0</v>
      </c>
      <c r="U83" s="33">
        <v>0</v>
      </c>
      <c r="V83" s="33">
        <v>0</v>
      </c>
      <c r="W83" s="33">
        <v>0</v>
      </c>
      <c r="X83" s="33">
        <v>0</v>
      </c>
      <c r="Y83" s="33">
        <v>0</v>
      </c>
      <c r="Z83" s="33">
        <v>0</v>
      </c>
      <c r="AA83" s="33">
        <v>0</v>
      </c>
      <c r="AB83" s="33">
        <v>0</v>
      </c>
      <c r="AC83" s="33">
        <v>0</v>
      </c>
      <c r="AD83" s="33">
        <v>0</v>
      </c>
      <c r="AE83" s="33">
        <v>0</v>
      </c>
    </row>
    <row r="84" spans="1:35" s="28" customFormat="1">
      <c r="A84" s="29" t="s">
        <v>134</v>
      </c>
      <c r="B84" s="29" t="s">
        <v>36</v>
      </c>
      <c r="C84" s="33">
        <v>0</v>
      </c>
      <c r="D84" s="33">
        <v>0</v>
      </c>
      <c r="E84" s="33">
        <v>0</v>
      </c>
      <c r="F84" s="33">
        <v>0</v>
      </c>
      <c r="G84" s="33">
        <v>0</v>
      </c>
      <c r="H84" s="33">
        <v>0</v>
      </c>
      <c r="I84" s="33">
        <v>0</v>
      </c>
      <c r="J84" s="33">
        <v>0</v>
      </c>
      <c r="K84" s="33">
        <v>0</v>
      </c>
      <c r="L84" s="33">
        <v>0</v>
      </c>
      <c r="M84" s="33">
        <v>0</v>
      </c>
      <c r="N84" s="33">
        <v>0</v>
      </c>
      <c r="O84" s="33">
        <v>0</v>
      </c>
      <c r="P84" s="33">
        <v>0</v>
      </c>
      <c r="Q84" s="33">
        <v>0</v>
      </c>
      <c r="R84" s="33">
        <v>0</v>
      </c>
      <c r="S84" s="33">
        <v>0</v>
      </c>
      <c r="T84" s="33">
        <v>0</v>
      </c>
      <c r="U84" s="33">
        <v>0</v>
      </c>
      <c r="V84" s="33">
        <v>0</v>
      </c>
      <c r="W84" s="33">
        <v>0</v>
      </c>
      <c r="X84" s="33">
        <v>0</v>
      </c>
      <c r="Y84" s="33">
        <v>0</v>
      </c>
      <c r="Z84" s="33">
        <v>0</v>
      </c>
      <c r="AA84" s="33">
        <v>0</v>
      </c>
      <c r="AB84" s="33">
        <v>0</v>
      </c>
      <c r="AC84" s="33">
        <v>0</v>
      </c>
      <c r="AD84" s="33">
        <v>0</v>
      </c>
      <c r="AE84" s="33">
        <v>0</v>
      </c>
    </row>
    <row r="85" spans="1:35" s="28" customFormat="1">
      <c r="A85" s="29" t="s">
        <v>134</v>
      </c>
      <c r="B85" s="29" t="s">
        <v>73</v>
      </c>
      <c r="C85" s="33">
        <v>0</v>
      </c>
      <c r="D85" s="33">
        <v>0</v>
      </c>
      <c r="E85" s="33">
        <v>0</v>
      </c>
      <c r="F85" s="33">
        <v>0</v>
      </c>
      <c r="G85" s="33">
        <v>0</v>
      </c>
      <c r="H85" s="33">
        <v>0</v>
      </c>
      <c r="I85" s="33">
        <v>0</v>
      </c>
      <c r="J85" s="33">
        <v>0</v>
      </c>
      <c r="K85" s="33">
        <v>2.1272456906700001</v>
      </c>
      <c r="L85" s="33">
        <v>135.58305571711</v>
      </c>
      <c r="M85" s="33">
        <v>171.95563584598</v>
      </c>
      <c r="N85" s="33">
        <v>746.19043652453001</v>
      </c>
      <c r="O85" s="33">
        <v>746.19043653607002</v>
      </c>
      <c r="P85" s="33">
        <v>746.19043653850997</v>
      </c>
      <c r="Q85" s="33">
        <v>746.19043654487996</v>
      </c>
      <c r="R85" s="33">
        <v>746.19043656286999</v>
      </c>
      <c r="S85" s="33">
        <v>822.40009657602991</v>
      </c>
      <c r="T85" s="33">
        <v>822.40009659493001</v>
      </c>
      <c r="U85" s="33">
        <v>826.1158366494999</v>
      </c>
      <c r="V85" s="33">
        <v>826.11583666059994</v>
      </c>
      <c r="W85" s="33">
        <v>876.40843671402001</v>
      </c>
      <c r="X85" s="33">
        <v>876.40843676315001</v>
      </c>
      <c r="Y85" s="33">
        <v>876.40843676533007</v>
      </c>
      <c r="Z85" s="33">
        <v>876.4084367692501</v>
      </c>
      <c r="AA85" s="33">
        <v>876.40843679954003</v>
      </c>
      <c r="AB85" s="33">
        <v>876.40843696923002</v>
      </c>
      <c r="AC85" s="33">
        <v>876.40843697800005</v>
      </c>
      <c r="AD85" s="33">
        <v>876.40843702332006</v>
      </c>
      <c r="AE85" s="33">
        <v>876.40843703483006</v>
      </c>
      <c r="AF85" s="13"/>
      <c r="AG85" s="13"/>
      <c r="AH85" s="13"/>
      <c r="AI85" s="13"/>
    </row>
    <row r="86" spans="1:35" s="28" customFormat="1">
      <c r="A86" s="29" t="s">
        <v>134</v>
      </c>
      <c r="B86" s="29" t="s">
        <v>56</v>
      </c>
      <c r="C86" s="33">
        <v>2.531000047922126</v>
      </c>
      <c r="D86" s="33">
        <v>5.8989998698234514</v>
      </c>
      <c r="E86" s="33">
        <v>10.95600008964537</v>
      </c>
      <c r="F86" s="33">
        <v>18.307000398635768</v>
      </c>
      <c r="G86" s="33">
        <v>27.271999120712248</v>
      </c>
      <c r="H86" s="33">
        <v>37.668000698089529</v>
      </c>
      <c r="I86" s="33">
        <v>50.497000694274853</v>
      </c>
      <c r="J86" s="33">
        <v>65.411998748779297</v>
      </c>
      <c r="K86" s="33">
        <v>82.598003387451101</v>
      </c>
      <c r="L86" s="33">
        <v>96.729002952575598</v>
      </c>
      <c r="M86" s="33">
        <v>112.11099720001209</v>
      </c>
      <c r="N86" s="33">
        <v>128.7480001449583</v>
      </c>
      <c r="O86" s="33">
        <v>146.674007415771</v>
      </c>
      <c r="P86" s="33">
        <v>164.1120033264157</v>
      </c>
      <c r="Q86" s="33">
        <v>182.07299804687452</v>
      </c>
      <c r="R86" s="33">
        <v>191.79999732971089</v>
      </c>
      <c r="S86" s="33">
        <v>202.03400230407689</v>
      </c>
      <c r="T86" s="33">
        <v>212.35599899291938</v>
      </c>
      <c r="U86" s="33">
        <v>223.17800712585358</v>
      </c>
      <c r="V86" s="33">
        <v>234.19300270080521</v>
      </c>
      <c r="W86" s="33">
        <v>245.49399948120112</v>
      </c>
      <c r="X86" s="33">
        <v>256.95800399780211</v>
      </c>
      <c r="Y86" s="33">
        <v>268.73600196838322</v>
      </c>
      <c r="Z86" s="33">
        <v>280.62199401855423</v>
      </c>
      <c r="AA86" s="33">
        <v>292.61600875854447</v>
      </c>
      <c r="AB86" s="33">
        <v>304.57599258422778</v>
      </c>
      <c r="AC86" s="33">
        <v>316.62600326538069</v>
      </c>
      <c r="AD86" s="33">
        <v>328.75601196289063</v>
      </c>
      <c r="AE86" s="33">
        <v>340.86399841308514</v>
      </c>
      <c r="AF86" s="13"/>
      <c r="AG86" s="13"/>
      <c r="AH86" s="13"/>
      <c r="AI86" s="13"/>
    </row>
    <row r="87" spans="1:35" s="28" customFormat="1">
      <c r="A87" s="34" t="s">
        <v>138</v>
      </c>
      <c r="B87" s="34"/>
      <c r="C87" s="35">
        <v>3753.9756054359882</v>
      </c>
      <c r="D87" s="35">
        <v>3753.9756054687382</v>
      </c>
      <c r="E87" s="35">
        <v>4078.077246267088</v>
      </c>
      <c r="F87" s="35">
        <v>4078.077246267088</v>
      </c>
      <c r="G87" s="35">
        <v>4078.077246267088</v>
      </c>
      <c r="H87" s="35">
        <v>4078.077246267088</v>
      </c>
      <c r="I87" s="35">
        <v>4830.092236267089</v>
      </c>
      <c r="J87" s="35">
        <v>4830.092236267089</v>
      </c>
      <c r="K87" s="35">
        <v>5587.4482062670886</v>
      </c>
      <c r="L87" s="35">
        <v>5703.1647062670891</v>
      </c>
      <c r="M87" s="35">
        <v>5703.1647362670883</v>
      </c>
      <c r="N87" s="35">
        <v>5862.6501635455479</v>
      </c>
      <c r="O87" s="35">
        <v>5862.650163603068</v>
      </c>
      <c r="P87" s="35">
        <v>5862.6501636196881</v>
      </c>
      <c r="Q87" s="35">
        <v>5862.6501636228877</v>
      </c>
      <c r="R87" s="35">
        <v>5862.6501636436878</v>
      </c>
      <c r="S87" s="35">
        <v>5862.650823569089</v>
      </c>
      <c r="T87" s="35">
        <v>6011.3071039007991</v>
      </c>
      <c r="U87" s="35">
        <v>6011.3071039185888</v>
      </c>
      <c r="V87" s="35">
        <v>5891.3071039286588</v>
      </c>
      <c r="W87" s="35">
        <v>6019.700271268649</v>
      </c>
      <c r="X87" s="35">
        <v>6042.4933897795891</v>
      </c>
      <c r="Y87" s="35">
        <v>6042.4933898854588</v>
      </c>
      <c r="Z87" s="35">
        <v>5894.093395992405</v>
      </c>
      <c r="AA87" s="35">
        <v>5894.093396025105</v>
      </c>
      <c r="AB87" s="35">
        <v>6338.3822910396048</v>
      </c>
      <c r="AC87" s="35">
        <v>6338.3822910703748</v>
      </c>
      <c r="AD87" s="35">
        <v>6477.5405810990051</v>
      </c>
      <c r="AE87" s="35">
        <v>6477.5405811115052</v>
      </c>
      <c r="AF87" s="13"/>
      <c r="AG87" s="13"/>
      <c r="AH87" s="13"/>
      <c r="AI87" s="13"/>
    </row>
    <row r="88" spans="1:35" s="28" customFormat="1" collapsed="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row>
    <row r="89" spans="1:35" s="28" customForma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row>
    <row r="90" spans="1:35" s="28" customFormat="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row>
    <row r="91" spans="1:35" s="28" customFormat="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c r="AF91" s="13"/>
      <c r="AG91" s="13"/>
      <c r="AH91" s="13"/>
      <c r="AI91" s="13"/>
    </row>
    <row r="92" spans="1:35" s="28" customFormat="1">
      <c r="A92" s="29" t="s">
        <v>40</v>
      </c>
      <c r="B92" s="29" t="s">
        <v>70</v>
      </c>
      <c r="C92" s="33">
        <v>260.329999923706</v>
      </c>
      <c r="D92" s="33">
        <v>600.32999992370605</v>
      </c>
      <c r="E92" s="33">
        <v>600.32999992370605</v>
      </c>
      <c r="F92" s="33">
        <v>600.32999992370605</v>
      </c>
      <c r="G92" s="33">
        <v>600.32999992370605</v>
      </c>
      <c r="H92" s="33">
        <v>600.32999992370605</v>
      </c>
      <c r="I92" s="33">
        <v>600.32999992370605</v>
      </c>
      <c r="J92" s="33">
        <v>600.32999992370605</v>
      </c>
      <c r="K92" s="33">
        <v>600.32999992370605</v>
      </c>
      <c r="L92" s="33">
        <v>570.32999992370605</v>
      </c>
      <c r="M92" s="33">
        <v>570.32999992370605</v>
      </c>
      <c r="N92" s="33">
        <v>1088.7897400841462</v>
      </c>
      <c r="O92" s="33">
        <v>1188.1847102669001</v>
      </c>
      <c r="P92" s="33">
        <v>1163.1847102808599</v>
      </c>
      <c r="Q92" s="33">
        <v>1449.7715051212999</v>
      </c>
      <c r="R92" s="33">
        <v>1449.7715051704599</v>
      </c>
      <c r="S92" s="33">
        <v>1920.7329065579299</v>
      </c>
      <c r="T92" s="33">
        <v>1920.73290662611</v>
      </c>
      <c r="U92" s="33">
        <v>2864.4963219243191</v>
      </c>
      <c r="V92" s="33">
        <v>2844.4963919898282</v>
      </c>
      <c r="W92" s="33">
        <v>3420.454831622028</v>
      </c>
      <c r="X92" s="33">
        <v>3307.6668299684679</v>
      </c>
      <c r="Y92" s="33">
        <v>3307.6668299725479</v>
      </c>
      <c r="Z92" s="33">
        <v>3607.0242281380988</v>
      </c>
      <c r="AA92" s="33">
        <v>3607.0241538706</v>
      </c>
      <c r="AB92" s="33">
        <v>4962.3154531907003</v>
      </c>
      <c r="AC92" s="33">
        <v>4962.3154510378008</v>
      </c>
      <c r="AD92" s="33">
        <v>5853.74414805784</v>
      </c>
      <c r="AE92" s="33">
        <v>5853.7440695838004</v>
      </c>
      <c r="AF92" s="13"/>
      <c r="AG92" s="13"/>
      <c r="AH92" s="13"/>
      <c r="AI92" s="13"/>
    </row>
    <row r="93" spans="1:35" collapsed="1">
      <c r="A93" s="29" t="s">
        <v>40</v>
      </c>
      <c r="B93" s="29" t="s">
        <v>72</v>
      </c>
      <c r="C93" s="33">
        <v>1330</v>
      </c>
      <c r="D93" s="33">
        <v>1330</v>
      </c>
      <c r="E93" s="33">
        <v>1330</v>
      </c>
      <c r="F93" s="33">
        <v>1330</v>
      </c>
      <c r="G93" s="33">
        <v>3370</v>
      </c>
      <c r="H93" s="33">
        <v>3370</v>
      </c>
      <c r="I93" s="33">
        <v>3370</v>
      </c>
      <c r="J93" s="33">
        <v>3370</v>
      </c>
      <c r="K93" s="33">
        <v>5372.1271456906697</v>
      </c>
      <c r="L93" s="33">
        <v>5505.5829557171101</v>
      </c>
      <c r="M93" s="33">
        <v>5541.9555358459802</v>
      </c>
      <c r="N93" s="33">
        <v>6568.8493665245296</v>
      </c>
      <c r="O93" s="33">
        <v>6828.12097653607</v>
      </c>
      <c r="P93" s="33">
        <v>6828.1209765385101</v>
      </c>
      <c r="Q93" s="33">
        <v>6927.3652765448796</v>
      </c>
      <c r="R93" s="33">
        <v>6927.3652765628694</v>
      </c>
      <c r="S93" s="33">
        <v>8195.8956465760293</v>
      </c>
      <c r="T93" s="33">
        <v>8195.8956465949304</v>
      </c>
      <c r="U93" s="33">
        <v>8222.2426866495007</v>
      </c>
      <c r="V93" s="33">
        <v>8222.2426866606002</v>
      </c>
      <c r="W93" s="33">
        <v>9630.7084367140196</v>
      </c>
      <c r="X93" s="33">
        <v>11174.904036763148</v>
      </c>
      <c r="Y93" s="33">
        <v>11174.904036765329</v>
      </c>
      <c r="Z93" s="33">
        <v>11217.519436781275</v>
      </c>
      <c r="AA93" s="33">
        <v>11217.519436829631</v>
      </c>
      <c r="AB93" s="33">
        <v>11217.519437048935</v>
      </c>
      <c r="AC93" s="33">
        <v>11217.51943706738</v>
      </c>
      <c r="AD93" s="33">
        <v>11484.031437156071</v>
      </c>
      <c r="AE93" s="33">
        <v>11484.031437196099</v>
      </c>
    </row>
    <row r="94" spans="1:35">
      <c r="A94" s="29" t="s">
        <v>40</v>
      </c>
      <c r="B94" s="29" t="s">
        <v>76</v>
      </c>
      <c r="C94" s="33">
        <v>95.565001159906174</v>
      </c>
      <c r="D94" s="33">
        <v>222.30399817228289</v>
      </c>
      <c r="E94" s="33">
        <v>472.72400641441254</v>
      </c>
      <c r="F94" s="33">
        <v>827.38901638984419</v>
      </c>
      <c r="G94" s="33">
        <v>1275.4639947414385</v>
      </c>
      <c r="H94" s="33">
        <v>1796.002980709073</v>
      </c>
      <c r="I94" s="33">
        <v>2438.3960294723474</v>
      </c>
      <c r="J94" s="33">
        <v>3184.4369697570778</v>
      </c>
      <c r="K94" s="33">
        <v>4042.5660362243557</v>
      </c>
      <c r="L94" s="33">
        <v>4718.5470113754145</v>
      </c>
      <c r="M94" s="33">
        <v>5463.8920488357453</v>
      </c>
      <c r="N94" s="33">
        <v>6261.2278814315578</v>
      </c>
      <c r="O94" s="33">
        <v>7107.5971488952464</v>
      </c>
      <c r="P94" s="33">
        <v>7905.5148887634123</v>
      </c>
      <c r="Q94" s="33">
        <v>8730.1271591186469</v>
      </c>
      <c r="R94" s="33">
        <v>9162.6489810943513</v>
      </c>
      <c r="S94" s="33">
        <v>9618.3372249603162</v>
      </c>
      <c r="T94" s="33">
        <v>10079.154048919669</v>
      </c>
      <c r="U94" s="33">
        <v>10567.066068649285</v>
      </c>
      <c r="V94" s="33">
        <v>11065.494928359969</v>
      </c>
      <c r="W94" s="33">
        <v>11575.234004974354</v>
      </c>
      <c r="X94" s="33">
        <v>12098.768871307355</v>
      </c>
      <c r="Y94" s="33">
        <v>12640.389154434191</v>
      </c>
      <c r="Z94" s="33">
        <v>13204.069122314442</v>
      </c>
      <c r="AA94" s="33">
        <v>13783.858104705803</v>
      </c>
      <c r="AB94" s="33">
        <v>14380.364139556885</v>
      </c>
      <c r="AC94" s="33">
        <v>14988.57563400268</v>
      </c>
      <c r="AD94" s="33">
        <v>15603.09802246093</v>
      </c>
      <c r="AE94" s="33">
        <v>16225.747894287102</v>
      </c>
    </row>
    <row r="95" spans="1:35" collapsed="1"/>
    <row r="96" spans="1:35">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3">
        <v>0</v>
      </c>
      <c r="D97" s="33">
        <v>0</v>
      </c>
      <c r="E97" s="33">
        <v>0</v>
      </c>
      <c r="F97" s="33">
        <v>0</v>
      </c>
      <c r="G97" s="33">
        <v>0</v>
      </c>
      <c r="H97" s="33">
        <v>0</v>
      </c>
      <c r="I97" s="33">
        <v>0</v>
      </c>
      <c r="J97" s="33">
        <v>0</v>
      </c>
      <c r="K97" s="33">
        <v>0</v>
      </c>
      <c r="L97" s="33">
        <v>0</v>
      </c>
      <c r="M97" s="33">
        <v>0</v>
      </c>
      <c r="N97" s="33">
        <v>1.4705873999999901E-4</v>
      </c>
      <c r="O97" s="33">
        <v>1.4710946000000001E-4</v>
      </c>
      <c r="P97" s="33">
        <v>1.4711676E-4</v>
      </c>
      <c r="Q97" s="33">
        <v>1.7181409999999901E-4</v>
      </c>
      <c r="R97" s="33">
        <v>1.7183990999999999E-4</v>
      </c>
      <c r="S97" s="33">
        <v>1.7235800000000001E-4</v>
      </c>
      <c r="T97" s="33">
        <v>1.7238647999999999E-4</v>
      </c>
      <c r="U97" s="33">
        <v>877.04222749125995</v>
      </c>
      <c r="V97" s="33">
        <v>877.04229751916898</v>
      </c>
      <c r="W97" s="33">
        <v>1406.0689999999981</v>
      </c>
      <c r="X97" s="33">
        <v>1406.0689999999981</v>
      </c>
      <c r="Y97" s="33">
        <v>1406.0689999999981</v>
      </c>
      <c r="Z97" s="33">
        <v>1705.4263999999989</v>
      </c>
      <c r="AA97" s="33">
        <v>1705.42633</v>
      </c>
      <c r="AB97" s="33">
        <v>1705.42633</v>
      </c>
      <c r="AC97" s="33">
        <v>1705.42633</v>
      </c>
      <c r="AD97" s="33">
        <v>1705.42633</v>
      </c>
      <c r="AE97" s="33">
        <v>1705.42623</v>
      </c>
    </row>
    <row r="98" spans="1:31">
      <c r="A98" s="29" t="s">
        <v>130</v>
      </c>
      <c r="B98" s="29" t="s">
        <v>72</v>
      </c>
      <c r="C98" s="33">
        <v>840</v>
      </c>
      <c r="D98" s="33">
        <v>840</v>
      </c>
      <c r="E98" s="33">
        <v>840</v>
      </c>
      <c r="F98" s="33">
        <v>840</v>
      </c>
      <c r="G98" s="33">
        <v>2880</v>
      </c>
      <c r="H98" s="33">
        <v>2880</v>
      </c>
      <c r="I98" s="33">
        <v>2880</v>
      </c>
      <c r="J98" s="33">
        <v>2880</v>
      </c>
      <c r="K98" s="33">
        <v>4879.9998999999998</v>
      </c>
      <c r="L98" s="33">
        <v>4879.9998999999998</v>
      </c>
      <c r="M98" s="33">
        <v>4879.9998999999998</v>
      </c>
      <c r="N98" s="33">
        <v>4879.9998999999998</v>
      </c>
      <c r="O98" s="33">
        <v>4879.9998999999998</v>
      </c>
      <c r="P98" s="33">
        <v>4879.9998999999998</v>
      </c>
      <c r="Q98" s="33">
        <v>4879.9998999999998</v>
      </c>
      <c r="R98" s="33">
        <v>4879.9998999999998</v>
      </c>
      <c r="S98" s="33">
        <v>4879.9998999999998</v>
      </c>
      <c r="T98" s="33">
        <v>4879.9998999999998</v>
      </c>
      <c r="U98" s="33">
        <v>4902.6311999999998</v>
      </c>
      <c r="V98" s="33">
        <v>4902.6311999999998</v>
      </c>
      <c r="W98" s="33">
        <v>5480</v>
      </c>
      <c r="X98" s="33">
        <v>5480</v>
      </c>
      <c r="Y98" s="33">
        <v>5480</v>
      </c>
      <c r="Z98" s="33">
        <v>5480.0001000120246</v>
      </c>
      <c r="AA98" s="33">
        <v>5480.0001000300899</v>
      </c>
      <c r="AB98" s="33">
        <v>5480.0001000797056</v>
      </c>
      <c r="AC98" s="33">
        <v>5480.0001000893799</v>
      </c>
      <c r="AD98" s="33">
        <v>5480.00010013275</v>
      </c>
      <c r="AE98" s="33">
        <v>5480.00010016127</v>
      </c>
    </row>
    <row r="99" spans="1:31">
      <c r="A99" s="29" t="s">
        <v>130</v>
      </c>
      <c r="B99" s="29" t="s">
        <v>76</v>
      </c>
      <c r="C99" s="33">
        <v>33.809000492095876</v>
      </c>
      <c r="D99" s="33">
        <v>82.708997726440401</v>
      </c>
      <c r="E99" s="33">
        <v>156.7610015869133</v>
      </c>
      <c r="F99" s="33">
        <v>263.89000701904251</v>
      </c>
      <c r="G99" s="33">
        <v>405.04799652099609</v>
      </c>
      <c r="H99" s="33">
        <v>567.05899810790902</v>
      </c>
      <c r="I99" s="33">
        <v>769.63403320312409</v>
      </c>
      <c r="J99" s="33">
        <v>1010.102981567382</v>
      </c>
      <c r="K99" s="33">
        <v>1287.846038818356</v>
      </c>
      <c r="L99" s="33">
        <v>1513.001998901364</v>
      </c>
      <c r="M99" s="33">
        <v>1757.9950256347629</v>
      </c>
      <c r="N99" s="33">
        <v>2022.752929687492</v>
      </c>
      <c r="O99" s="33">
        <v>2303.8510437011641</v>
      </c>
      <c r="P99" s="33">
        <v>2570.3709106445258</v>
      </c>
      <c r="Q99" s="33">
        <v>2845.8051147460928</v>
      </c>
      <c r="R99" s="33">
        <v>2993.400024414062</v>
      </c>
      <c r="S99" s="33">
        <v>3149.60205078125</v>
      </c>
      <c r="T99" s="33">
        <v>3306.082000732416</v>
      </c>
      <c r="U99" s="33">
        <v>3472.6760864257813</v>
      </c>
      <c r="V99" s="33">
        <v>3642.4990844726508</v>
      </c>
      <c r="W99" s="33">
        <v>3815.6539916992128</v>
      </c>
      <c r="X99" s="33">
        <v>3993.2119750976508</v>
      </c>
      <c r="Y99" s="33">
        <v>4175.7440795898383</v>
      </c>
      <c r="Z99" s="33">
        <v>4364.7819213867133</v>
      </c>
      <c r="AA99" s="33">
        <v>4557.4061279296875</v>
      </c>
      <c r="AB99" s="33">
        <v>4750.507080078125</v>
      </c>
      <c r="AC99" s="33">
        <v>4944.2018432617178</v>
      </c>
      <c r="AD99" s="33">
        <v>5141.238037109375</v>
      </c>
      <c r="AE99" s="33">
        <v>5338.71484375</v>
      </c>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3">
        <v>0</v>
      </c>
      <c r="D102" s="33">
        <v>20</v>
      </c>
      <c r="E102" s="33">
        <v>20</v>
      </c>
      <c r="F102" s="33">
        <v>20</v>
      </c>
      <c r="G102" s="33">
        <v>20</v>
      </c>
      <c r="H102" s="33">
        <v>20</v>
      </c>
      <c r="I102" s="33">
        <v>20</v>
      </c>
      <c r="J102" s="33">
        <v>20</v>
      </c>
      <c r="K102" s="33">
        <v>20</v>
      </c>
      <c r="L102" s="33">
        <v>20</v>
      </c>
      <c r="M102" s="33">
        <v>20</v>
      </c>
      <c r="N102" s="33">
        <v>458.13873000000001</v>
      </c>
      <c r="O102" s="33">
        <v>612.86369999999999</v>
      </c>
      <c r="P102" s="33">
        <v>612.86369999999999</v>
      </c>
      <c r="Q102" s="33">
        <v>612.86369999999999</v>
      </c>
      <c r="R102" s="33">
        <v>612.86369999999999</v>
      </c>
      <c r="S102" s="33">
        <v>998.1825</v>
      </c>
      <c r="T102" s="33">
        <v>998.1825</v>
      </c>
      <c r="U102" s="33">
        <v>998.1825</v>
      </c>
      <c r="V102" s="33">
        <v>978.1825</v>
      </c>
      <c r="W102" s="33">
        <v>978.1825</v>
      </c>
      <c r="X102" s="33">
        <v>1165.3945000000001</v>
      </c>
      <c r="Y102" s="33">
        <v>1165.3945000000001</v>
      </c>
      <c r="Z102" s="33">
        <v>1165.3945000000001</v>
      </c>
      <c r="AA102" s="33">
        <v>1165.3945000000001</v>
      </c>
      <c r="AB102" s="33">
        <v>2520.6858000000002</v>
      </c>
      <c r="AC102" s="33">
        <v>2520.6858000000002</v>
      </c>
      <c r="AD102" s="33">
        <v>3412.1145000000001</v>
      </c>
      <c r="AE102" s="33">
        <v>3412.1145000000001</v>
      </c>
    </row>
    <row r="103" spans="1:31">
      <c r="A103" s="29" t="s">
        <v>131</v>
      </c>
      <c r="B103" s="29" t="s">
        <v>72</v>
      </c>
      <c r="C103" s="33">
        <v>490</v>
      </c>
      <c r="D103" s="33">
        <v>490</v>
      </c>
      <c r="E103" s="33">
        <v>490</v>
      </c>
      <c r="F103" s="33">
        <v>490</v>
      </c>
      <c r="G103" s="33">
        <v>490</v>
      </c>
      <c r="H103" s="33">
        <v>490</v>
      </c>
      <c r="I103" s="33">
        <v>490</v>
      </c>
      <c r="J103" s="33">
        <v>490</v>
      </c>
      <c r="K103" s="33">
        <v>490</v>
      </c>
      <c r="L103" s="33">
        <v>490</v>
      </c>
      <c r="M103" s="33">
        <v>490</v>
      </c>
      <c r="N103" s="33">
        <v>751.53972999999905</v>
      </c>
      <c r="O103" s="33">
        <v>1010.81134</v>
      </c>
      <c r="P103" s="33">
        <v>1010.81134</v>
      </c>
      <c r="Q103" s="33">
        <v>1010.81134</v>
      </c>
      <c r="R103" s="33">
        <v>1010.81134</v>
      </c>
      <c r="S103" s="33">
        <v>1779.2924</v>
      </c>
      <c r="T103" s="33">
        <v>1779.2924</v>
      </c>
      <c r="U103" s="33">
        <v>1779.2924</v>
      </c>
      <c r="V103" s="33">
        <v>1779.2924</v>
      </c>
      <c r="W103" s="33">
        <v>1779.2924</v>
      </c>
      <c r="X103" s="33">
        <v>3323.4879999999998</v>
      </c>
      <c r="Y103" s="33">
        <v>3323.4879999999998</v>
      </c>
      <c r="Z103" s="33">
        <v>3323.4879999999998</v>
      </c>
      <c r="AA103" s="33">
        <v>3323.4879999999998</v>
      </c>
      <c r="AB103" s="33">
        <v>3323.4879999999998</v>
      </c>
      <c r="AC103" s="33">
        <v>3323.4879999999998</v>
      </c>
      <c r="AD103" s="33">
        <v>3590</v>
      </c>
      <c r="AE103" s="33">
        <v>3590</v>
      </c>
    </row>
    <row r="104" spans="1:31">
      <c r="A104" s="29" t="s">
        <v>131</v>
      </c>
      <c r="B104" s="29" t="s">
        <v>76</v>
      </c>
      <c r="C104" s="33">
        <v>18.792000293731611</v>
      </c>
      <c r="D104" s="33">
        <v>56.930000305175746</v>
      </c>
      <c r="E104" s="33">
        <v>116.31200408935541</v>
      </c>
      <c r="F104" s="33">
        <v>203.74100685119538</v>
      </c>
      <c r="G104" s="33">
        <v>316.67499160766528</v>
      </c>
      <c r="H104" s="33">
        <v>441.51198577880842</v>
      </c>
      <c r="I104" s="33">
        <v>598.09701538085881</v>
      </c>
      <c r="J104" s="33">
        <v>788.33800506591706</v>
      </c>
      <c r="K104" s="33">
        <v>1007.1959838867181</v>
      </c>
      <c r="L104" s="33">
        <v>1181.6699371337841</v>
      </c>
      <c r="M104" s="33">
        <v>1375.488037109372</v>
      </c>
      <c r="N104" s="33">
        <v>1581.046997070305</v>
      </c>
      <c r="O104" s="33">
        <v>1799.5640411376919</v>
      </c>
      <c r="P104" s="33">
        <v>2003.201034545895</v>
      </c>
      <c r="Q104" s="33">
        <v>2215.9790039062468</v>
      </c>
      <c r="R104" s="33">
        <v>2320.6339721679628</v>
      </c>
      <c r="S104" s="33">
        <v>2431.5501098632758</v>
      </c>
      <c r="T104" s="33">
        <v>2543.8589782714839</v>
      </c>
      <c r="U104" s="33">
        <v>2662.8169250488231</v>
      </c>
      <c r="V104" s="33">
        <v>2785.4378967285102</v>
      </c>
      <c r="W104" s="33">
        <v>2910.140014648432</v>
      </c>
      <c r="X104" s="33">
        <v>3039.4479064941352</v>
      </c>
      <c r="Y104" s="33">
        <v>3174.2980346679628</v>
      </c>
      <c r="Z104" s="33">
        <v>3316.8311157226563</v>
      </c>
      <c r="AA104" s="33">
        <v>3463.237915039057</v>
      </c>
      <c r="AB104" s="33">
        <v>3617.5489807128902</v>
      </c>
      <c r="AC104" s="33">
        <v>3775.544921874995</v>
      </c>
      <c r="AD104" s="33">
        <v>3934.3799438476508</v>
      </c>
      <c r="AE104" s="33">
        <v>4096.4850463867178</v>
      </c>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3">
        <v>55.329999923705998</v>
      </c>
      <c r="D107" s="33">
        <v>375.329999923706</v>
      </c>
      <c r="E107" s="33">
        <v>375.329999923706</v>
      </c>
      <c r="F107" s="33">
        <v>375.329999923706</v>
      </c>
      <c r="G107" s="33">
        <v>375.329999923706</v>
      </c>
      <c r="H107" s="33">
        <v>375.329999923706</v>
      </c>
      <c r="I107" s="33">
        <v>375.329999923706</v>
      </c>
      <c r="J107" s="33">
        <v>375.329999923706</v>
      </c>
      <c r="K107" s="33">
        <v>375.329999923706</v>
      </c>
      <c r="L107" s="33">
        <v>375.329999923706</v>
      </c>
      <c r="M107" s="33">
        <v>375.329999923706</v>
      </c>
      <c r="N107" s="33">
        <v>375.330533025406</v>
      </c>
      <c r="O107" s="33">
        <v>320.00053315743997</v>
      </c>
      <c r="P107" s="33">
        <v>320.00053316409998</v>
      </c>
      <c r="Q107" s="33">
        <v>320.00053330719999</v>
      </c>
      <c r="R107" s="33">
        <v>320.00053333055001</v>
      </c>
      <c r="S107" s="33">
        <v>320.00053419992997</v>
      </c>
      <c r="T107" s="33">
        <v>320.00053423962999</v>
      </c>
      <c r="U107" s="33">
        <v>320.00053443306001</v>
      </c>
      <c r="V107" s="33">
        <v>320.00053447066</v>
      </c>
      <c r="W107" s="33">
        <v>300.00053162203</v>
      </c>
      <c r="X107" s="33">
        <v>5.2996846999999998E-4</v>
      </c>
      <c r="Y107" s="33">
        <v>5.2997254999999897E-4</v>
      </c>
      <c r="Z107" s="33">
        <v>5.2813809999999997E-4</v>
      </c>
      <c r="AA107" s="33">
        <v>5.2387059999999897E-4</v>
      </c>
      <c r="AB107" s="33">
        <v>5.2319070000000001E-4</v>
      </c>
      <c r="AC107" s="33">
        <v>5.2103779999999997E-4</v>
      </c>
      <c r="AD107" s="33">
        <v>5.1805784000000005E-4</v>
      </c>
      <c r="AE107" s="33">
        <v>5.395838E-4</v>
      </c>
    </row>
    <row r="108" spans="1:31">
      <c r="A108" s="29" t="s">
        <v>132</v>
      </c>
      <c r="B108" s="29" t="s">
        <v>72</v>
      </c>
      <c r="C108" s="33">
        <v>0</v>
      </c>
      <c r="D108" s="33">
        <v>0</v>
      </c>
      <c r="E108" s="33">
        <v>0</v>
      </c>
      <c r="F108" s="33">
        <v>0</v>
      </c>
      <c r="G108" s="33">
        <v>0</v>
      </c>
      <c r="H108" s="33">
        <v>0</v>
      </c>
      <c r="I108" s="33">
        <v>0</v>
      </c>
      <c r="J108" s="33">
        <v>0</v>
      </c>
      <c r="K108" s="33">
        <v>0</v>
      </c>
      <c r="L108" s="33">
        <v>0</v>
      </c>
      <c r="M108" s="33">
        <v>0</v>
      </c>
      <c r="N108" s="33">
        <v>191.11930000000001</v>
      </c>
      <c r="O108" s="33">
        <v>191.11930000000001</v>
      </c>
      <c r="P108" s="33">
        <v>191.11930000000001</v>
      </c>
      <c r="Q108" s="33">
        <v>290.36360000000002</v>
      </c>
      <c r="R108" s="33">
        <v>290.36360000000002</v>
      </c>
      <c r="S108" s="33">
        <v>714.20325000000003</v>
      </c>
      <c r="T108" s="33">
        <v>714.20325000000003</v>
      </c>
      <c r="U108" s="33">
        <v>714.20325000000003</v>
      </c>
      <c r="V108" s="33">
        <v>714.20325000000003</v>
      </c>
      <c r="W108" s="33">
        <v>1495.0075999999999</v>
      </c>
      <c r="X108" s="33">
        <v>1495.0075999999999</v>
      </c>
      <c r="Y108" s="33">
        <v>1495.0075999999999</v>
      </c>
      <c r="Z108" s="33">
        <v>1537.6229000000001</v>
      </c>
      <c r="AA108" s="33">
        <v>1537.6229000000001</v>
      </c>
      <c r="AB108" s="33">
        <v>1537.6229000000001</v>
      </c>
      <c r="AC108" s="33">
        <v>1537.6229000000001</v>
      </c>
      <c r="AD108" s="33">
        <v>1537.6229000000001</v>
      </c>
      <c r="AE108" s="33">
        <v>1537.6229000000001</v>
      </c>
    </row>
    <row r="109" spans="1:31">
      <c r="A109" s="29" t="s">
        <v>132</v>
      </c>
      <c r="B109" s="29" t="s">
        <v>76</v>
      </c>
      <c r="C109" s="33">
        <v>21.324999809265112</v>
      </c>
      <c r="D109" s="33">
        <v>39.332999229431003</v>
      </c>
      <c r="E109" s="33">
        <v>124.65300178527829</v>
      </c>
      <c r="F109" s="33">
        <v>240.5120048522939</v>
      </c>
      <c r="G109" s="33">
        <v>387.46300506591774</v>
      </c>
      <c r="H109" s="33">
        <v>568.47399139404206</v>
      </c>
      <c r="I109" s="33">
        <v>786.96098327636605</v>
      </c>
      <c r="J109" s="33">
        <v>1024.835983276367</v>
      </c>
      <c r="K109" s="33">
        <v>1297.2010192871039</v>
      </c>
      <c r="L109" s="33">
        <v>1508.376068115231</v>
      </c>
      <c r="M109" s="33">
        <v>1741.757995605466</v>
      </c>
      <c r="N109" s="33">
        <v>1990.8499450683539</v>
      </c>
      <c r="O109" s="33">
        <v>2255.0250549316352</v>
      </c>
      <c r="P109" s="33">
        <v>2511.4719543456981</v>
      </c>
      <c r="Q109" s="33">
        <v>2773.6560668945313</v>
      </c>
      <c r="R109" s="33">
        <v>2913.0490112304678</v>
      </c>
      <c r="S109" s="33">
        <v>3058.5720520019481</v>
      </c>
      <c r="T109" s="33">
        <v>3207.325073242187</v>
      </c>
      <c r="U109" s="33">
        <v>3364.1940307617178</v>
      </c>
      <c r="V109" s="33">
        <v>3523.5459594726508</v>
      </c>
      <c r="W109" s="33">
        <v>3687.8629760742178</v>
      </c>
      <c r="X109" s="33">
        <v>3855.463012695307</v>
      </c>
      <c r="Y109" s="33">
        <v>4029.3500366210928</v>
      </c>
      <c r="Z109" s="33">
        <v>4209.115112304682</v>
      </c>
      <c r="AA109" s="33">
        <v>4396.3960571289063</v>
      </c>
      <c r="AB109" s="33">
        <v>4589.93505859375</v>
      </c>
      <c r="AC109" s="33">
        <v>4789.6218872070313</v>
      </c>
      <c r="AD109" s="33">
        <v>4990.3800048828125</v>
      </c>
      <c r="AE109" s="33">
        <v>5195.4019775390625</v>
      </c>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3">
        <v>205</v>
      </c>
      <c r="D112" s="33">
        <v>205</v>
      </c>
      <c r="E112" s="33">
        <v>205</v>
      </c>
      <c r="F112" s="33">
        <v>205</v>
      </c>
      <c r="G112" s="33">
        <v>205</v>
      </c>
      <c r="H112" s="33">
        <v>205</v>
      </c>
      <c r="I112" s="33">
        <v>205</v>
      </c>
      <c r="J112" s="33">
        <v>205</v>
      </c>
      <c r="K112" s="33">
        <v>205</v>
      </c>
      <c r="L112" s="33">
        <v>175</v>
      </c>
      <c r="M112" s="33">
        <v>175</v>
      </c>
      <c r="N112" s="33">
        <v>255.32033000000001</v>
      </c>
      <c r="O112" s="33">
        <v>255.32033000000001</v>
      </c>
      <c r="P112" s="33">
        <v>230.32033000000001</v>
      </c>
      <c r="Q112" s="33">
        <v>516.90710000000001</v>
      </c>
      <c r="R112" s="33">
        <v>516.90710000000001</v>
      </c>
      <c r="S112" s="33">
        <v>602.54970000000003</v>
      </c>
      <c r="T112" s="33">
        <v>602.54970000000003</v>
      </c>
      <c r="U112" s="33">
        <v>669.27105999999901</v>
      </c>
      <c r="V112" s="33">
        <v>669.27105999999901</v>
      </c>
      <c r="W112" s="33">
        <v>736.20280000000002</v>
      </c>
      <c r="X112" s="33">
        <v>736.20280000000002</v>
      </c>
      <c r="Y112" s="33">
        <v>736.20280000000002</v>
      </c>
      <c r="Z112" s="33">
        <v>736.20280000000002</v>
      </c>
      <c r="AA112" s="33">
        <v>736.20280000000002</v>
      </c>
      <c r="AB112" s="33">
        <v>736.20280000000002</v>
      </c>
      <c r="AC112" s="33">
        <v>736.20280000000002</v>
      </c>
      <c r="AD112" s="33">
        <v>736.20280000000002</v>
      </c>
      <c r="AE112" s="33">
        <v>736.20280000000002</v>
      </c>
    </row>
    <row r="113" spans="1:31">
      <c r="A113" s="29" t="s">
        <v>133</v>
      </c>
      <c r="B113" s="29" t="s">
        <v>72</v>
      </c>
      <c r="C113" s="33">
        <v>0</v>
      </c>
      <c r="D113" s="33">
        <v>0</v>
      </c>
      <c r="E113" s="33">
        <v>0</v>
      </c>
      <c r="F113" s="33">
        <v>0</v>
      </c>
      <c r="G113" s="33">
        <v>0</v>
      </c>
      <c r="H113" s="33">
        <v>0</v>
      </c>
      <c r="I113" s="33">
        <v>0</v>
      </c>
      <c r="J113" s="33">
        <v>0</v>
      </c>
      <c r="K113" s="33">
        <v>0</v>
      </c>
      <c r="L113" s="33">
        <v>0</v>
      </c>
      <c r="M113" s="33">
        <v>0</v>
      </c>
      <c r="N113" s="33">
        <v>0</v>
      </c>
      <c r="O113" s="33">
        <v>0</v>
      </c>
      <c r="P113" s="33">
        <v>0</v>
      </c>
      <c r="Q113" s="33">
        <v>0</v>
      </c>
      <c r="R113" s="33">
        <v>0</v>
      </c>
      <c r="S113" s="33">
        <v>0</v>
      </c>
      <c r="T113" s="33">
        <v>0</v>
      </c>
      <c r="U113" s="33">
        <v>0</v>
      </c>
      <c r="V113" s="33">
        <v>0</v>
      </c>
      <c r="W113" s="33">
        <v>0</v>
      </c>
      <c r="X113" s="33">
        <v>0</v>
      </c>
      <c r="Y113" s="33">
        <v>0</v>
      </c>
      <c r="Z113" s="33">
        <v>0</v>
      </c>
      <c r="AA113" s="33">
        <v>0</v>
      </c>
      <c r="AB113" s="33">
        <v>0</v>
      </c>
      <c r="AC113" s="33">
        <v>0</v>
      </c>
      <c r="AD113" s="33">
        <v>0</v>
      </c>
      <c r="AE113" s="33">
        <v>0</v>
      </c>
    </row>
    <row r="114" spans="1:31">
      <c r="A114" s="29" t="s">
        <v>133</v>
      </c>
      <c r="B114" s="29" t="s">
        <v>76</v>
      </c>
      <c r="C114" s="33">
        <v>19.108000516891451</v>
      </c>
      <c r="D114" s="33">
        <v>37.433001041412268</v>
      </c>
      <c r="E114" s="33">
        <v>64.041998863220101</v>
      </c>
      <c r="F114" s="33">
        <v>100.9389972686767</v>
      </c>
      <c r="G114" s="33">
        <v>139.00600242614701</v>
      </c>
      <c r="H114" s="33">
        <v>181.2900047302239</v>
      </c>
      <c r="I114" s="33">
        <v>233.20699691772381</v>
      </c>
      <c r="J114" s="33">
        <v>295.74800109863247</v>
      </c>
      <c r="K114" s="33">
        <v>367.72499084472639</v>
      </c>
      <c r="L114" s="33">
        <v>418.77000427246037</v>
      </c>
      <c r="M114" s="33">
        <v>476.5399932861323</v>
      </c>
      <c r="N114" s="33">
        <v>537.83000946044876</v>
      </c>
      <c r="O114" s="33">
        <v>602.48300170898392</v>
      </c>
      <c r="P114" s="33">
        <v>656.358985900878</v>
      </c>
      <c r="Q114" s="33">
        <v>712.61397552490098</v>
      </c>
      <c r="R114" s="33">
        <v>743.76597595214798</v>
      </c>
      <c r="S114" s="33">
        <v>776.57901000976506</v>
      </c>
      <c r="T114" s="33">
        <v>809.53199768066293</v>
      </c>
      <c r="U114" s="33">
        <v>844.20101928710903</v>
      </c>
      <c r="V114" s="33">
        <v>879.81898498535099</v>
      </c>
      <c r="W114" s="33">
        <v>916.08302307128906</v>
      </c>
      <c r="X114" s="33">
        <v>953.68797302246003</v>
      </c>
      <c r="Y114" s="33">
        <v>992.26100158691304</v>
      </c>
      <c r="Z114" s="33">
        <v>1032.718978881835</v>
      </c>
      <c r="AA114" s="33">
        <v>1074.201995849608</v>
      </c>
      <c r="AB114" s="33">
        <v>1117.7970275878902</v>
      </c>
      <c r="AC114" s="33">
        <v>1162.580978393554</v>
      </c>
      <c r="AD114" s="33">
        <v>1208.344024658202</v>
      </c>
      <c r="AE114" s="33">
        <v>1254.282028198234</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3">
        <v>0</v>
      </c>
      <c r="D117" s="33">
        <v>0</v>
      </c>
      <c r="E117" s="33">
        <v>0</v>
      </c>
      <c r="F117" s="33">
        <v>0</v>
      </c>
      <c r="G117" s="33">
        <v>0</v>
      </c>
      <c r="H117" s="33">
        <v>0</v>
      </c>
      <c r="I117" s="33">
        <v>0</v>
      </c>
      <c r="J117" s="33">
        <v>0</v>
      </c>
      <c r="K117" s="33">
        <v>0</v>
      </c>
      <c r="L117" s="33">
        <v>0</v>
      </c>
      <c r="M117" s="33">
        <v>0</v>
      </c>
      <c r="N117" s="33">
        <v>0</v>
      </c>
      <c r="O117" s="33">
        <v>0</v>
      </c>
      <c r="P117" s="33">
        <v>0</v>
      </c>
      <c r="Q117" s="33">
        <v>0</v>
      </c>
      <c r="R117" s="33">
        <v>0</v>
      </c>
      <c r="S117" s="33">
        <v>0</v>
      </c>
      <c r="T117" s="33">
        <v>0</v>
      </c>
      <c r="U117" s="33">
        <v>0</v>
      </c>
      <c r="V117" s="33">
        <v>0</v>
      </c>
      <c r="W117" s="33">
        <v>0</v>
      </c>
      <c r="X117" s="33">
        <v>0</v>
      </c>
      <c r="Y117" s="33">
        <v>0</v>
      </c>
      <c r="Z117" s="33">
        <v>0</v>
      </c>
      <c r="AA117" s="33">
        <v>0</v>
      </c>
      <c r="AB117" s="33">
        <v>0</v>
      </c>
      <c r="AC117" s="33">
        <v>0</v>
      </c>
      <c r="AD117" s="33">
        <v>0</v>
      </c>
      <c r="AE117" s="33">
        <v>0</v>
      </c>
    </row>
    <row r="118" spans="1:31">
      <c r="A118" s="29" t="s">
        <v>134</v>
      </c>
      <c r="B118" s="29" t="s">
        <v>72</v>
      </c>
      <c r="C118" s="33">
        <v>0</v>
      </c>
      <c r="D118" s="33">
        <v>0</v>
      </c>
      <c r="E118" s="33">
        <v>0</v>
      </c>
      <c r="F118" s="33">
        <v>0</v>
      </c>
      <c r="G118" s="33">
        <v>0</v>
      </c>
      <c r="H118" s="33">
        <v>0</v>
      </c>
      <c r="I118" s="33">
        <v>0</v>
      </c>
      <c r="J118" s="33">
        <v>0</v>
      </c>
      <c r="K118" s="33">
        <v>2.1272456906700001</v>
      </c>
      <c r="L118" s="33">
        <v>135.58305571711</v>
      </c>
      <c r="M118" s="33">
        <v>171.95563584598</v>
      </c>
      <c r="N118" s="33">
        <v>746.19043652453001</v>
      </c>
      <c r="O118" s="33">
        <v>746.19043653607002</v>
      </c>
      <c r="P118" s="33">
        <v>746.19043653850997</v>
      </c>
      <c r="Q118" s="33">
        <v>746.19043654487996</v>
      </c>
      <c r="R118" s="33">
        <v>746.19043656286999</v>
      </c>
      <c r="S118" s="33">
        <v>822.40009657602991</v>
      </c>
      <c r="T118" s="33">
        <v>822.40009659493001</v>
      </c>
      <c r="U118" s="33">
        <v>826.1158366494999</v>
      </c>
      <c r="V118" s="33">
        <v>826.11583666059994</v>
      </c>
      <c r="W118" s="33">
        <v>876.40843671402001</v>
      </c>
      <c r="X118" s="33">
        <v>876.40843676315001</v>
      </c>
      <c r="Y118" s="33">
        <v>876.40843676533007</v>
      </c>
      <c r="Z118" s="33">
        <v>876.4084367692501</v>
      </c>
      <c r="AA118" s="33">
        <v>876.40843679954003</v>
      </c>
      <c r="AB118" s="33">
        <v>876.40843696923002</v>
      </c>
      <c r="AC118" s="33">
        <v>876.40843697800005</v>
      </c>
      <c r="AD118" s="33">
        <v>876.40843702332006</v>
      </c>
      <c r="AE118" s="33">
        <v>876.40843703483006</v>
      </c>
    </row>
    <row r="119" spans="1:31">
      <c r="A119" s="29" t="s">
        <v>134</v>
      </c>
      <c r="B119" s="29" t="s">
        <v>76</v>
      </c>
      <c r="C119" s="33">
        <v>2.531000047922126</v>
      </c>
      <c r="D119" s="33">
        <v>5.8989998698234514</v>
      </c>
      <c r="E119" s="33">
        <v>10.95600008964537</v>
      </c>
      <c r="F119" s="33">
        <v>18.307000398635768</v>
      </c>
      <c r="G119" s="33">
        <v>27.271999120712248</v>
      </c>
      <c r="H119" s="33">
        <v>37.668000698089529</v>
      </c>
      <c r="I119" s="33">
        <v>50.497000694274853</v>
      </c>
      <c r="J119" s="33">
        <v>65.411998748779297</v>
      </c>
      <c r="K119" s="33">
        <v>82.598003387451101</v>
      </c>
      <c r="L119" s="33">
        <v>96.729002952575598</v>
      </c>
      <c r="M119" s="33">
        <v>112.11099720001209</v>
      </c>
      <c r="N119" s="33">
        <v>128.7480001449583</v>
      </c>
      <c r="O119" s="33">
        <v>146.674007415771</v>
      </c>
      <c r="P119" s="33">
        <v>164.1120033264157</v>
      </c>
      <c r="Q119" s="33">
        <v>182.07299804687452</v>
      </c>
      <c r="R119" s="33">
        <v>191.79999732971089</v>
      </c>
      <c r="S119" s="33">
        <v>202.03400230407689</v>
      </c>
      <c r="T119" s="33">
        <v>212.35599899291938</v>
      </c>
      <c r="U119" s="33">
        <v>223.17800712585358</v>
      </c>
      <c r="V119" s="33">
        <v>234.19300270080521</v>
      </c>
      <c r="W119" s="33">
        <v>245.49399948120112</v>
      </c>
      <c r="X119" s="33">
        <v>256.95800399780211</v>
      </c>
      <c r="Y119" s="33">
        <v>268.73600196838322</v>
      </c>
      <c r="Z119" s="33">
        <v>280.62199401855423</v>
      </c>
      <c r="AA119" s="33">
        <v>292.61600875854447</v>
      </c>
      <c r="AB119" s="33">
        <v>304.57599258422778</v>
      </c>
      <c r="AC119" s="33">
        <v>316.62600326538069</v>
      </c>
      <c r="AD119" s="33">
        <v>328.75601196289063</v>
      </c>
      <c r="AE119" s="33">
        <v>340.86399841308514</v>
      </c>
    </row>
    <row r="122" spans="1:31">
      <c r="A122" s="26" t="s">
        <v>136</v>
      </c>
    </row>
    <row r="123" spans="1:31">
      <c r="A123" s="19" t="s">
        <v>128</v>
      </c>
      <c r="B123" s="19" t="s">
        <v>129</v>
      </c>
      <c r="C123" s="19" t="s">
        <v>80</v>
      </c>
      <c r="D123" s="19" t="s">
        <v>89</v>
      </c>
      <c r="E123" s="19" t="s">
        <v>90</v>
      </c>
      <c r="F123" s="19" t="s">
        <v>91</v>
      </c>
      <c r="G123" s="19" t="s">
        <v>92</v>
      </c>
      <c r="H123" s="19" t="s">
        <v>93</v>
      </c>
      <c r="I123" s="19" t="s">
        <v>94</v>
      </c>
      <c r="J123" s="19" t="s">
        <v>95</v>
      </c>
      <c r="K123" s="19" t="s">
        <v>96</v>
      </c>
      <c r="L123" s="19" t="s">
        <v>97</v>
      </c>
      <c r="M123" s="19" t="s">
        <v>98</v>
      </c>
      <c r="N123" s="19" t="s">
        <v>99</v>
      </c>
      <c r="O123" s="19" t="s">
        <v>100</v>
      </c>
      <c r="P123" s="19" t="s">
        <v>101</v>
      </c>
      <c r="Q123" s="19" t="s">
        <v>102</v>
      </c>
      <c r="R123" s="19" t="s">
        <v>103</v>
      </c>
      <c r="S123" s="19" t="s">
        <v>104</v>
      </c>
      <c r="T123" s="19" t="s">
        <v>105</v>
      </c>
      <c r="U123" s="19" t="s">
        <v>106</v>
      </c>
      <c r="V123" s="19" t="s">
        <v>107</v>
      </c>
      <c r="W123" s="19" t="s">
        <v>108</v>
      </c>
      <c r="X123" s="19" t="s">
        <v>109</v>
      </c>
      <c r="Y123" s="19" t="s">
        <v>110</v>
      </c>
      <c r="Z123" s="19" t="s">
        <v>111</v>
      </c>
      <c r="AA123" s="19" t="s">
        <v>112</v>
      </c>
      <c r="AB123" s="19" t="s">
        <v>113</v>
      </c>
      <c r="AC123" s="19" t="s">
        <v>114</v>
      </c>
      <c r="AD123" s="19" t="s">
        <v>115</v>
      </c>
      <c r="AE123" s="19" t="s">
        <v>116</v>
      </c>
    </row>
    <row r="124" spans="1:31">
      <c r="A124" s="29" t="s">
        <v>40</v>
      </c>
      <c r="B124" s="29" t="s">
        <v>24</v>
      </c>
      <c r="C124" s="33">
        <v>14317.73557949064</v>
      </c>
      <c r="D124" s="33">
        <v>16038.031738281245</v>
      </c>
      <c r="E124" s="33">
        <v>18141.66250038147</v>
      </c>
      <c r="F124" s="33">
        <v>20467.162845611565</v>
      </c>
      <c r="G124" s="33">
        <v>22742.462699890129</v>
      </c>
      <c r="H124" s="33">
        <v>24794.136241912842</v>
      </c>
      <c r="I124" s="33">
        <v>27203.264793395989</v>
      </c>
      <c r="J124" s="33">
        <v>29404.585037231431</v>
      </c>
      <c r="K124" s="33">
        <v>31633.684417724588</v>
      </c>
      <c r="L124" s="33">
        <v>33722.422073364258</v>
      </c>
      <c r="M124" s="33">
        <v>35881.735794067376</v>
      </c>
      <c r="N124" s="33">
        <v>38229.617347717271</v>
      </c>
      <c r="O124" s="33">
        <v>40526.807868957505</v>
      </c>
      <c r="P124" s="33">
        <v>42201.454330444321</v>
      </c>
      <c r="Q124" s="33">
        <v>43959.248107910142</v>
      </c>
      <c r="R124" s="33">
        <v>45343.557586669915</v>
      </c>
      <c r="S124" s="33">
        <v>47243.382507324204</v>
      </c>
      <c r="T124" s="33">
        <v>48591.002059936516</v>
      </c>
      <c r="U124" s="33">
        <v>50017.107940673828</v>
      </c>
      <c r="V124" s="33">
        <v>51711.974105834954</v>
      </c>
      <c r="W124" s="33">
        <v>53139.024307250962</v>
      </c>
      <c r="X124" s="33">
        <v>54708.855667114243</v>
      </c>
      <c r="Y124" s="33">
        <v>56320.096862792961</v>
      </c>
      <c r="Z124" s="33">
        <v>57968.833374023438</v>
      </c>
      <c r="AA124" s="33">
        <v>59644.967987060547</v>
      </c>
      <c r="AB124" s="33">
        <v>61342.158584594727</v>
      </c>
      <c r="AC124" s="33">
        <v>63040.189727783189</v>
      </c>
      <c r="AD124" s="33">
        <v>64716.189086914055</v>
      </c>
      <c r="AE124" s="33">
        <v>66373.636596679688</v>
      </c>
    </row>
    <row r="125" spans="1:31" collapsed="1">
      <c r="A125" s="29" t="s">
        <v>40</v>
      </c>
      <c r="B125" s="29" t="s">
        <v>77</v>
      </c>
      <c r="C125" s="33">
        <v>579.5</v>
      </c>
      <c r="D125" s="33">
        <v>1031.2</v>
      </c>
      <c r="E125" s="33">
        <v>1768.4</v>
      </c>
      <c r="F125" s="33">
        <v>2546.2999999999997</v>
      </c>
      <c r="G125" s="33">
        <v>3286.9</v>
      </c>
      <c r="H125" s="33">
        <v>3921.6</v>
      </c>
      <c r="I125" s="33">
        <v>4557.8000000000011</v>
      </c>
      <c r="J125" s="33">
        <v>5129.8</v>
      </c>
      <c r="K125" s="33">
        <v>5641.2</v>
      </c>
      <c r="L125" s="33">
        <v>6325.9</v>
      </c>
      <c r="M125" s="33">
        <v>7040.2999999999993</v>
      </c>
      <c r="N125" s="33">
        <v>7755.7999999999993</v>
      </c>
      <c r="O125" s="33">
        <v>8465.7000000000007</v>
      </c>
      <c r="P125" s="33">
        <v>9049.4000000000015</v>
      </c>
      <c r="Q125" s="33">
        <v>9600.4</v>
      </c>
      <c r="R125" s="33">
        <v>9649.8000000000011</v>
      </c>
      <c r="S125" s="33">
        <v>9702.8000000000011</v>
      </c>
      <c r="T125" s="33">
        <v>9740.4</v>
      </c>
      <c r="U125" s="33">
        <v>9784.1</v>
      </c>
      <c r="V125" s="33">
        <v>9817.1</v>
      </c>
      <c r="W125" s="33">
        <v>9839.6</v>
      </c>
      <c r="X125" s="33">
        <v>9854</v>
      </c>
      <c r="Y125" s="33">
        <v>9863.4000000000015</v>
      </c>
      <c r="Z125" s="33">
        <v>9870</v>
      </c>
      <c r="AA125" s="33">
        <v>9868.2999999999993</v>
      </c>
      <c r="AB125" s="33">
        <v>9858.5</v>
      </c>
      <c r="AC125" s="33">
        <v>9836.4</v>
      </c>
      <c r="AD125" s="33">
        <v>9798.5999999999985</v>
      </c>
      <c r="AE125" s="33">
        <v>9747.0000000000036</v>
      </c>
    </row>
    <row r="126" spans="1:31" collapsed="1">
      <c r="A126" s="29" t="s">
        <v>40</v>
      </c>
      <c r="B126" s="29" t="s">
        <v>78</v>
      </c>
      <c r="C126" s="33">
        <v>579.5</v>
      </c>
      <c r="D126" s="33">
        <v>1031.2</v>
      </c>
      <c r="E126" s="33">
        <v>1768.4</v>
      </c>
      <c r="F126" s="33">
        <v>2546.2999999999997</v>
      </c>
      <c r="G126" s="33">
        <v>3286.9</v>
      </c>
      <c r="H126" s="33">
        <v>3921.6</v>
      </c>
      <c r="I126" s="33">
        <v>4557.8000000000011</v>
      </c>
      <c r="J126" s="33">
        <v>5129.8</v>
      </c>
      <c r="K126" s="33">
        <v>5641.2</v>
      </c>
      <c r="L126" s="33">
        <v>6325.9</v>
      </c>
      <c r="M126" s="33">
        <v>7040.2999999999993</v>
      </c>
      <c r="N126" s="33">
        <v>7755.7999999999993</v>
      </c>
      <c r="O126" s="33">
        <v>8465.7000000000007</v>
      </c>
      <c r="P126" s="33">
        <v>9049.4000000000015</v>
      </c>
      <c r="Q126" s="33">
        <v>9600.4</v>
      </c>
      <c r="R126" s="33">
        <v>9649.8000000000011</v>
      </c>
      <c r="S126" s="33">
        <v>9702.8000000000011</v>
      </c>
      <c r="T126" s="33">
        <v>9740.4</v>
      </c>
      <c r="U126" s="33">
        <v>9784.1</v>
      </c>
      <c r="V126" s="33">
        <v>9817.1</v>
      </c>
      <c r="W126" s="33">
        <v>9839.6</v>
      </c>
      <c r="X126" s="33">
        <v>9854</v>
      </c>
      <c r="Y126" s="33">
        <v>9863.4000000000015</v>
      </c>
      <c r="Z126" s="33">
        <v>9870</v>
      </c>
      <c r="AA126" s="33">
        <v>9868.2999999999993</v>
      </c>
      <c r="AB126" s="33">
        <v>9858.5</v>
      </c>
      <c r="AC126" s="33">
        <v>9836.4</v>
      </c>
      <c r="AD126" s="33">
        <v>9798.5999999999985</v>
      </c>
      <c r="AE126" s="33">
        <v>9747.0000000000036</v>
      </c>
    </row>
    <row r="128" spans="1:31">
      <c r="A128" s="19" t="s">
        <v>128</v>
      </c>
      <c r="B128" s="19" t="s">
        <v>129</v>
      </c>
      <c r="C128" s="19" t="s">
        <v>80</v>
      </c>
      <c r="D128" s="19" t="s">
        <v>89</v>
      </c>
      <c r="E128" s="19" t="s">
        <v>90</v>
      </c>
      <c r="F128" s="19" t="s">
        <v>91</v>
      </c>
      <c r="G128" s="19" t="s">
        <v>92</v>
      </c>
      <c r="H128" s="19" t="s">
        <v>93</v>
      </c>
      <c r="I128" s="19" t="s">
        <v>94</v>
      </c>
      <c r="J128" s="19" t="s">
        <v>95</v>
      </c>
      <c r="K128" s="19" t="s">
        <v>96</v>
      </c>
      <c r="L128" s="19" t="s">
        <v>97</v>
      </c>
      <c r="M128" s="19" t="s">
        <v>98</v>
      </c>
      <c r="N128" s="19" t="s">
        <v>99</v>
      </c>
      <c r="O128" s="19" t="s">
        <v>100</v>
      </c>
      <c r="P128" s="19" t="s">
        <v>101</v>
      </c>
      <c r="Q128" s="19" t="s">
        <v>102</v>
      </c>
      <c r="R128" s="19" t="s">
        <v>103</v>
      </c>
      <c r="S128" s="19" t="s">
        <v>104</v>
      </c>
      <c r="T128" s="19" t="s">
        <v>105</v>
      </c>
      <c r="U128" s="19" t="s">
        <v>106</v>
      </c>
      <c r="V128" s="19" t="s">
        <v>107</v>
      </c>
      <c r="W128" s="19" t="s">
        <v>108</v>
      </c>
      <c r="X128" s="19" t="s">
        <v>109</v>
      </c>
      <c r="Y128" s="19" t="s">
        <v>110</v>
      </c>
      <c r="Z128" s="19" t="s">
        <v>111</v>
      </c>
      <c r="AA128" s="19" t="s">
        <v>112</v>
      </c>
      <c r="AB128" s="19" t="s">
        <v>113</v>
      </c>
      <c r="AC128" s="19" t="s">
        <v>114</v>
      </c>
      <c r="AD128" s="19" t="s">
        <v>115</v>
      </c>
      <c r="AE128" s="19" t="s">
        <v>116</v>
      </c>
    </row>
    <row r="129" spans="1:31">
      <c r="A129" s="29" t="s">
        <v>130</v>
      </c>
      <c r="B129" s="29" t="s">
        <v>24</v>
      </c>
      <c r="C129" s="25">
        <v>4241.3829040527289</v>
      </c>
      <c r="D129" s="25">
        <v>4711.3319396972647</v>
      </c>
      <c r="E129" s="25">
        <v>5343.9404907226563</v>
      </c>
      <c r="F129" s="25">
        <v>6062.9208984375</v>
      </c>
      <c r="G129" s="25">
        <v>6807.4859619140625</v>
      </c>
      <c r="H129" s="25">
        <v>7463.93701171875</v>
      </c>
      <c r="I129" s="25">
        <v>8257.1661376953107</v>
      </c>
      <c r="J129" s="25">
        <v>9003.6689453125</v>
      </c>
      <c r="K129" s="25">
        <v>9768.92822265625</v>
      </c>
      <c r="L129" s="25">
        <v>10504.7978515625</v>
      </c>
      <c r="M129" s="25">
        <v>11253.5546875</v>
      </c>
      <c r="N129" s="25">
        <v>12077.626098632811</v>
      </c>
      <c r="O129" s="25">
        <v>12885.68591308593</v>
      </c>
      <c r="P129" s="25">
        <v>13472.84814453125</v>
      </c>
      <c r="Q129" s="25">
        <v>14095.52270507812</v>
      </c>
      <c r="R129" s="25">
        <v>14591.8154296875</v>
      </c>
      <c r="S129" s="25">
        <v>15270.205078125</v>
      </c>
      <c r="T129" s="25">
        <v>15752.2724609375</v>
      </c>
      <c r="U129" s="25">
        <v>16264.2509765625</v>
      </c>
      <c r="V129" s="25">
        <v>16864</v>
      </c>
      <c r="W129" s="25">
        <v>17367.352294921871</v>
      </c>
      <c r="X129" s="25">
        <v>17918.0751953125</v>
      </c>
      <c r="Y129" s="25">
        <v>18480.28564453125</v>
      </c>
      <c r="Z129" s="25">
        <v>19049.06884765625</v>
      </c>
      <c r="AA129" s="25">
        <v>19615.707275390621</v>
      </c>
      <c r="AB129" s="25">
        <v>20164.0634765625</v>
      </c>
      <c r="AC129" s="25">
        <v>20698.415283203121</v>
      </c>
      <c r="AD129" s="25">
        <v>21227.725830078121</v>
      </c>
      <c r="AE129" s="25">
        <v>21742.505615234371</v>
      </c>
    </row>
    <row r="130" spans="1:31">
      <c r="A130" s="29" t="s">
        <v>130</v>
      </c>
      <c r="B130" s="29" t="s">
        <v>77</v>
      </c>
      <c r="C130" s="33">
        <v>203.5</v>
      </c>
      <c r="D130" s="33">
        <v>385.90000000000003</v>
      </c>
      <c r="E130" s="33">
        <v>585</v>
      </c>
      <c r="F130" s="33">
        <v>808.6</v>
      </c>
      <c r="G130" s="33">
        <v>1038.8</v>
      </c>
      <c r="H130" s="33">
        <v>1231.3000000000002</v>
      </c>
      <c r="I130" s="33">
        <v>1430.2000000000003</v>
      </c>
      <c r="J130" s="33">
        <v>1617.7000000000003</v>
      </c>
      <c r="K130" s="33">
        <v>1786.0000000000002</v>
      </c>
      <c r="L130" s="33">
        <v>2016.8000000000002</v>
      </c>
      <c r="M130" s="33">
        <v>2252.5</v>
      </c>
      <c r="N130" s="33">
        <v>2492.1999999999998</v>
      </c>
      <c r="O130" s="33">
        <v>2729.7000000000003</v>
      </c>
      <c r="P130" s="33">
        <v>2928.2000000000003</v>
      </c>
      <c r="Q130" s="33">
        <v>3115.2</v>
      </c>
      <c r="R130" s="33">
        <v>3140.2000000000003</v>
      </c>
      <c r="S130" s="33">
        <v>3166.7000000000003</v>
      </c>
      <c r="T130" s="33">
        <v>3186.2999999999997</v>
      </c>
      <c r="U130" s="33">
        <v>3208.5</v>
      </c>
      <c r="V130" s="33">
        <v>3226.3</v>
      </c>
      <c r="W130" s="33">
        <v>3239.8</v>
      </c>
      <c r="X130" s="33">
        <v>3250</v>
      </c>
      <c r="Y130" s="33">
        <v>3257.1000000000004</v>
      </c>
      <c r="Z130" s="33">
        <v>3262.3999999999996</v>
      </c>
      <c r="AA130" s="33">
        <v>3263.8</v>
      </c>
      <c r="AB130" s="33">
        <v>3259</v>
      </c>
      <c r="AC130" s="33">
        <v>3248.0999999999995</v>
      </c>
      <c r="AD130" s="33">
        <v>3233.5999999999995</v>
      </c>
      <c r="AE130" s="33">
        <v>3213.2</v>
      </c>
    </row>
    <row r="131" spans="1:31">
      <c r="A131" s="29" t="s">
        <v>130</v>
      </c>
      <c r="B131" s="29" t="s">
        <v>78</v>
      </c>
      <c r="C131" s="33">
        <v>203.5</v>
      </c>
      <c r="D131" s="33">
        <v>385.90000000000003</v>
      </c>
      <c r="E131" s="33">
        <v>585</v>
      </c>
      <c r="F131" s="33">
        <v>808.6</v>
      </c>
      <c r="G131" s="33">
        <v>1038.8</v>
      </c>
      <c r="H131" s="33">
        <v>1231.3000000000002</v>
      </c>
      <c r="I131" s="33">
        <v>1430.2000000000003</v>
      </c>
      <c r="J131" s="33">
        <v>1617.7000000000003</v>
      </c>
      <c r="K131" s="33">
        <v>1786.0000000000002</v>
      </c>
      <c r="L131" s="33">
        <v>2016.8000000000002</v>
      </c>
      <c r="M131" s="33">
        <v>2252.5</v>
      </c>
      <c r="N131" s="33">
        <v>2492.1999999999998</v>
      </c>
      <c r="O131" s="33">
        <v>2729.7000000000003</v>
      </c>
      <c r="P131" s="33">
        <v>2928.2000000000003</v>
      </c>
      <c r="Q131" s="33">
        <v>3115.2</v>
      </c>
      <c r="R131" s="33">
        <v>3140.2000000000003</v>
      </c>
      <c r="S131" s="33">
        <v>3166.7000000000003</v>
      </c>
      <c r="T131" s="33">
        <v>3186.2999999999997</v>
      </c>
      <c r="U131" s="33">
        <v>3208.5</v>
      </c>
      <c r="V131" s="33">
        <v>3226.3</v>
      </c>
      <c r="W131" s="33">
        <v>3239.8</v>
      </c>
      <c r="X131" s="33">
        <v>3250</v>
      </c>
      <c r="Y131" s="33">
        <v>3257.1000000000004</v>
      </c>
      <c r="Z131" s="33">
        <v>3262.3999999999996</v>
      </c>
      <c r="AA131" s="33">
        <v>3263.8</v>
      </c>
      <c r="AB131" s="33">
        <v>3259</v>
      </c>
      <c r="AC131" s="33">
        <v>3248.0999999999995</v>
      </c>
      <c r="AD131" s="33">
        <v>3233.5999999999995</v>
      </c>
      <c r="AE131" s="33">
        <v>3213.2</v>
      </c>
    </row>
    <row r="133" spans="1:31">
      <c r="A133" s="19" t="s">
        <v>128</v>
      </c>
      <c r="B133" s="19" t="s">
        <v>129</v>
      </c>
      <c r="C133" s="19" t="s">
        <v>80</v>
      </c>
      <c r="D133" s="19" t="s">
        <v>89</v>
      </c>
      <c r="E133" s="19" t="s">
        <v>90</v>
      </c>
      <c r="F133" s="19" t="s">
        <v>91</v>
      </c>
      <c r="G133" s="19" t="s">
        <v>92</v>
      </c>
      <c r="H133" s="19" t="s">
        <v>93</v>
      </c>
      <c r="I133" s="19" t="s">
        <v>94</v>
      </c>
      <c r="J133" s="19" t="s">
        <v>95</v>
      </c>
      <c r="K133" s="19" t="s">
        <v>96</v>
      </c>
      <c r="L133" s="19" t="s">
        <v>97</v>
      </c>
      <c r="M133" s="19" t="s">
        <v>98</v>
      </c>
      <c r="N133" s="19" t="s">
        <v>99</v>
      </c>
      <c r="O133" s="19" t="s">
        <v>100</v>
      </c>
      <c r="P133" s="19" t="s">
        <v>101</v>
      </c>
      <c r="Q133" s="19" t="s">
        <v>102</v>
      </c>
      <c r="R133" s="19" t="s">
        <v>103</v>
      </c>
      <c r="S133" s="19" t="s">
        <v>104</v>
      </c>
      <c r="T133" s="19" t="s">
        <v>105</v>
      </c>
      <c r="U133" s="19" t="s">
        <v>106</v>
      </c>
      <c r="V133" s="19" t="s">
        <v>107</v>
      </c>
      <c r="W133" s="19" t="s">
        <v>108</v>
      </c>
      <c r="X133" s="19" t="s">
        <v>109</v>
      </c>
      <c r="Y133" s="19" t="s">
        <v>110</v>
      </c>
      <c r="Z133" s="19" t="s">
        <v>111</v>
      </c>
      <c r="AA133" s="19" t="s">
        <v>112</v>
      </c>
      <c r="AB133" s="19" t="s">
        <v>113</v>
      </c>
      <c r="AC133" s="19" t="s">
        <v>114</v>
      </c>
      <c r="AD133" s="19" t="s">
        <v>115</v>
      </c>
      <c r="AE133" s="19" t="s">
        <v>116</v>
      </c>
    </row>
    <row r="134" spans="1:31">
      <c r="A134" s="29" t="s">
        <v>131</v>
      </c>
      <c r="B134" s="29" t="s">
        <v>24</v>
      </c>
      <c r="C134" s="25">
        <v>4265.7440490722647</v>
      </c>
      <c r="D134" s="25">
        <v>4680.951629638671</v>
      </c>
      <c r="E134" s="25">
        <v>5183.1304321289063</v>
      </c>
      <c r="F134" s="25">
        <v>5787.557373046875</v>
      </c>
      <c r="G134" s="25">
        <v>6389.47265625</v>
      </c>
      <c r="H134" s="25">
        <v>6895.2298583984375</v>
      </c>
      <c r="I134" s="25">
        <v>7516.7694091796875</v>
      </c>
      <c r="J134" s="25">
        <v>8113.26904296875</v>
      </c>
      <c r="K134" s="25">
        <v>8718.3391113281195</v>
      </c>
      <c r="L134" s="25">
        <v>9285.158203125</v>
      </c>
      <c r="M134" s="25">
        <v>9878.2021484375</v>
      </c>
      <c r="N134" s="25">
        <v>10523.746215820311</v>
      </c>
      <c r="O134" s="25">
        <v>11158.63232421875</v>
      </c>
      <c r="P134" s="25">
        <v>11620.78198242187</v>
      </c>
      <c r="Q134" s="25">
        <v>12106.79614257812</v>
      </c>
      <c r="R134" s="25">
        <v>12479.32067871093</v>
      </c>
      <c r="S134" s="25">
        <v>13012.87097167968</v>
      </c>
      <c r="T134" s="25">
        <v>13376.08813476562</v>
      </c>
      <c r="U134" s="25">
        <v>13757.3876953125</v>
      </c>
      <c r="V134" s="25">
        <v>14223.6259765625</v>
      </c>
      <c r="W134" s="25">
        <v>14602.67431640625</v>
      </c>
      <c r="X134" s="25">
        <v>15026.61889648437</v>
      </c>
      <c r="Y134" s="25">
        <v>15462.798828125</v>
      </c>
      <c r="Z134" s="25">
        <v>15914.64794921875</v>
      </c>
      <c r="AA134" s="25">
        <v>16374.3203125</v>
      </c>
      <c r="AB134" s="25">
        <v>16853.6875</v>
      </c>
      <c r="AC134" s="25">
        <v>17335.372314453121</v>
      </c>
      <c r="AD134" s="25">
        <v>17808.1953125</v>
      </c>
      <c r="AE134" s="25">
        <v>18279.0087890625</v>
      </c>
    </row>
    <row r="135" spans="1:31">
      <c r="A135" s="29" t="s">
        <v>131</v>
      </c>
      <c r="B135" s="29" t="s">
        <v>77</v>
      </c>
      <c r="C135" s="33">
        <v>113.00000000000001</v>
      </c>
      <c r="D135" s="33">
        <v>269.20000000000005</v>
      </c>
      <c r="E135" s="33">
        <v>441.49999999999994</v>
      </c>
      <c r="F135" s="33">
        <v>636.29999999999995</v>
      </c>
      <c r="G135" s="33">
        <v>828.89999999999986</v>
      </c>
      <c r="H135" s="33">
        <v>979.8</v>
      </c>
      <c r="I135" s="33">
        <v>1137.4000000000001</v>
      </c>
      <c r="J135" s="33">
        <v>1294.8</v>
      </c>
      <c r="K135" s="33">
        <v>1435.3999999999999</v>
      </c>
      <c r="L135" s="33">
        <v>1617.8999999999999</v>
      </c>
      <c r="M135" s="33">
        <v>1809.9</v>
      </c>
      <c r="N135" s="33">
        <v>1999.5</v>
      </c>
      <c r="O135" s="33">
        <v>2187.6</v>
      </c>
      <c r="P135" s="33">
        <v>2339.4000000000005</v>
      </c>
      <c r="Q135" s="33">
        <v>2485.6999999999998</v>
      </c>
      <c r="R135" s="33">
        <v>2493.2999999999997</v>
      </c>
      <c r="S135" s="33">
        <v>2502.5000000000005</v>
      </c>
      <c r="T135" s="33">
        <v>2508.4999999999995</v>
      </c>
      <c r="U135" s="33">
        <v>2516.1999999999998</v>
      </c>
      <c r="V135" s="33">
        <v>2522.2999999999997</v>
      </c>
      <c r="W135" s="33">
        <v>2525.2999999999997</v>
      </c>
      <c r="X135" s="33">
        <v>2527.4999999999995</v>
      </c>
      <c r="Y135" s="33">
        <v>2529.3000000000002</v>
      </c>
      <c r="Z135" s="33">
        <v>2532.0999999999995</v>
      </c>
      <c r="AA135" s="33">
        <v>2532.5</v>
      </c>
      <c r="AB135" s="33">
        <v>2533.3999999999996</v>
      </c>
      <c r="AC135" s="33">
        <v>2531.3000000000002</v>
      </c>
      <c r="AD135" s="33">
        <v>2524.1</v>
      </c>
      <c r="AE135" s="33">
        <v>2514.1000000000004</v>
      </c>
    </row>
    <row r="136" spans="1:31">
      <c r="A136" s="29" t="s">
        <v>131</v>
      </c>
      <c r="B136" s="29" t="s">
        <v>78</v>
      </c>
      <c r="C136" s="33">
        <v>113.00000000000001</v>
      </c>
      <c r="D136" s="33">
        <v>269.20000000000005</v>
      </c>
      <c r="E136" s="33">
        <v>441.49999999999994</v>
      </c>
      <c r="F136" s="33">
        <v>636.29999999999995</v>
      </c>
      <c r="G136" s="33">
        <v>828.89999999999986</v>
      </c>
      <c r="H136" s="33">
        <v>979.8</v>
      </c>
      <c r="I136" s="33">
        <v>1137.4000000000001</v>
      </c>
      <c r="J136" s="33">
        <v>1294.8</v>
      </c>
      <c r="K136" s="33">
        <v>1435.3999999999999</v>
      </c>
      <c r="L136" s="33">
        <v>1617.8999999999999</v>
      </c>
      <c r="M136" s="33">
        <v>1809.9</v>
      </c>
      <c r="N136" s="33">
        <v>1999.5</v>
      </c>
      <c r="O136" s="33">
        <v>2187.6</v>
      </c>
      <c r="P136" s="33">
        <v>2339.4000000000005</v>
      </c>
      <c r="Q136" s="33">
        <v>2485.6999999999998</v>
      </c>
      <c r="R136" s="33">
        <v>2493.2999999999997</v>
      </c>
      <c r="S136" s="33">
        <v>2502.5000000000005</v>
      </c>
      <c r="T136" s="33">
        <v>2508.4999999999995</v>
      </c>
      <c r="U136" s="33">
        <v>2516.1999999999998</v>
      </c>
      <c r="V136" s="33">
        <v>2522.2999999999997</v>
      </c>
      <c r="W136" s="33">
        <v>2525.2999999999997</v>
      </c>
      <c r="X136" s="33">
        <v>2527.4999999999995</v>
      </c>
      <c r="Y136" s="33">
        <v>2529.3000000000002</v>
      </c>
      <c r="Z136" s="33">
        <v>2532.0999999999995</v>
      </c>
      <c r="AA136" s="33">
        <v>2532.5</v>
      </c>
      <c r="AB136" s="33">
        <v>2533.3999999999996</v>
      </c>
      <c r="AC136" s="33">
        <v>2531.3000000000002</v>
      </c>
      <c r="AD136" s="33">
        <v>2524.1</v>
      </c>
      <c r="AE136" s="33">
        <v>2514.1000000000004</v>
      </c>
    </row>
    <row r="138" spans="1:31">
      <c r="A138" s="19" t="s">
        <v>128</v>
      </c>
      <c r="B138" s="19" t="s">
        <v>129</v>
      </c>
      <c r="C138" s="19" t="s">
        <v>80</v>
      </c>
      <c r="D138" s="19" t="s">
        <v>89</v>
      </c>
      <c r="E138" s="19" t="s">
        <v>90</v>
      </c>
      <c r="F138" s="19" t="s">
        <v>91</v>
      </c>
      <c r="G138" s="19" t="s">
        <v>92</v>
      </c>
      <c r="H138" s="19" t="s">
        <v>93</v>
      </c>
      <c r="I138" s="19" t="s">
        <v>94</v>
      </c>
      <c r="J138" s="19" t="s">
        <v>95</v>
      </c>
      <c r="K138" s="19" t="s">
        <v>96</v>
      </c>
      <c r="L138" s="19" t="s">
        <v>97</v>
      </c>
      <c r="M138" s="19" t="s">
        <v>98</v>
      </c>
      <c r="N138" s="19" t="s">
        <v>99</v>
      </c>
      <c r="O138" s="19" t="s">
        <v>100</v>
      </c>
      <c r="P138" s="19" t="s">
        <v>101</v>
      </c>
      <c r="Q138" s="19" t="s">
        <v>102</v>
      </c>
      <c r="R138" s="19" t="s">
        <v>103</v>
      </c>
      <c r="S138" s="19" t="s">
        <v>104</v>
      </c>
      <c r="T138" s="19" t="s">
        <v>105</v>
      </c>
      <c r="U138" s="19" t="s">
        <v>106</v>
      </c>
      <c r="V138" s="19" t="s">
        <v>107</v>
      </c>
      <c r="W138" s="19" t="s">
        <v>108</v>
      </c>
      <c r="X138" s="19" t="s">
        <v>109</v>
      </c>
      <c r="Y138" s="19" t="s">
        <v>110</v>
      </c>
      <c r="Z138" s="19" t="s">
        <v>111</v>
      </c>
      <c r="AA138" s="19" t="s">
        <v>112</v>
      </c>
      <c r="AB138" s="19" t="s">
        <v>113</v>
      </c>
      <c r="AC138" s="19" t="s">
        <v>114</v>
      </c>
      <c r="AD138" s="19" t="s">
        <v>115</v>
      </c>
      <c r="AE138" s="19" t="s">
        <v>116</v>
      </c>
    </row>
    <row r="139" spans="1:31">
      <c r="A139" s="29" t="s">
        <v>132</v>
      </c>
      <c r="B139" s="29" t="s">
        <v>24</v>
      </c>
      <c r="C139" s="25">
        <v>3672.012664794916</v>
      </c>
      <c r="D139" s="25">
        <v>4323.9168395996094</v>
      </c>
      <c r="E139" s="25">
        <v>5053.76904296875</v>
      </c>
      <c r="F139" s="25">
        <v>5790.9588012695313</v>
      </c>
      <c r="G139" s="25">
        <v>6520.7273559570313</v>
      </c>
      <c r="H139" s="25">
        <v>7238.115234375</v>
      </c>
      <c r="I139" s="25">
        <v>8018.1380615234302</v>
      </c>
      <c r="J139" s="25">
        <v>8676.4749755859302</v>
      </c>
      <c r="K139" s="25">
        <v>9331.2351074218695</v>
      </c>
      <c r="L139" s="25">
        <v>9932.0548095703107</v>
      </c>
      <c r="M139" s="25">
        <v>10554.23461914062</v>
      </c>
      <c r="N139" s="25">
        <v>11213.85388183593</v>
      </c>
      <c r="O139" s="25">
        <v>11851.77001953125</v>
      </c>
      <c r="P139" s="25">
        <v>12333.98999023437</v>
      </c>
      <c r="Q139" s="25">
        <v>12826.341796875</v>
      </c>
      <c r="R139" s="25">
        <v>13223.294921875</v>
      </c>
      <c r="S139" s="25">
        <v>13731.87353515625</v>
      </c>
      <c r="T139" s="25">
        <v>14116.36279296875</v>
      </c>
      <c r="U139" s="25">
        <v>14523.55419921875</v>
      </c>
      <c r="V139" s="25">
        <v>14994.72485351562</v>
      </c>
      <c r="W139" s="25">
        <v>15411.98168945312</v>
      </c>
      <c r="X139" s="25">
        <v>15862.20581054687</v>
      </c>
      <c r="Y139" s="25">
        <v>16328.1181640625</v>
      </c>
      <c r="Z139" s="25">
        <v>16804.285888671871</v>
      </c>
      <c r="AA139" s="25">
        <v>17301.05908203125</v>
      </c>
      <c r="AB139" s="25">
        <v>17811.241455078121</v>
      </c>
      <c r="AC139" s="25">
        <v>18331.921142578121</v>
      </c>
      <c r="AD139" s="25">
        <v>18845.3173828125</v>
      </c>
      <c r="AE139" s="25">
        <v>19361.50830078125</v>
      </c>
    </row>
    <row r="140" spans="1:31">
      <c r="A140" s="29" t="s">
        <v>132</v>
      </c>
      <c r="B140" s="29" t="s">
        <v>77</v>
      </c>
      <c r="C140" s="33">
        <v>127.89999999999999</v>
      </c>
      <c r="D140" s="33">
        <v>169.89999999999998</v>
      </c>
      <c r="E140" s="33">
        <v>458.59999999999997</v>
      </c>
      <c r="F140" s="33">
        <v>733.5</v>
      </c>
      <c r="G140" s="33">
        <v>991.5</v>
      </c>
      <c r="H140" s="33">
        <v>1234.7</v>
      </c>
      <c r="I140" s="33">
        <v>1463.3000000000002</v>
      </c>
      <c r="J140" s="33">
        <v>1639.3</v>
      </c>
      <c r="K140" s="33">
        <v>1795.4999999999998</v>
      </c>
      <c r="L140" s="33">
        <v>2004.5</v>
      </c>
      <c r="M140" s="33">
        <v>2224</v>
      </c>
      <c r="N140" s="33">
        <v>2443.1</v>
      </c>
      <c r="O140" s="33">
        <v>2661.2</v>
      </c>
      <c r="P140" s="33">
        <v>2848.7</v>
      </c>
      <c r="Q140" s="33">
        <v>3022.4000000000005</v>
      </c>
      <c r="R140" s="33">
        <v>3038.1000000000004</v>
      </c>
      <c r="S140" s="33">
        <v>3053.6</v>
      </c>
      <c r="T140" s="33">
        <v>3065.3999999999996</v>
      </c>
      <c r="U140" s="33">
        <v>3078.7</v>
      </c>
      <c r="V140" s="33">
        <v>3087.8999999999996</v>
      </c>
      <c r="W140" s="33">
        <v>3094.9999999999995</v>
      </c>
      <c r="X140" s="33">
        <v>3098.7</v>
      </c>
      <c r="Y140" s="33">
        <v>3101.4</v>
      </c>
      <c r="Z140" s="33">
        <v>3102.2999999999993</v>
      </c>
      <c r="AA140" s="33">
        <v>3102.2000000000007</v>
      </c>
      <c r="AB140" s="33">
        <v>3100.1000000000004</v>
      </c>
      <c r="AC140" s="33">
        <v>3095.5999999999995</v>
      </c>
      <c r="AD140" s="33">
        <v>3085.2000000000007</v>
      </c>
      <c r="AE140" s="33">
        <v>3071.3000000000011</v>
      </c>
    </row>
    <row r="141" spans="1:31">
      <c r="A141" s="29" t="s">
        <v>132</v>
      </c>
      <c r="B141" s="29" t="s">
        <v>78</v>
      </c>
      <c r="C141" s="33">
        <v>127.89999999999999</v>
      </c>
      <c r="D141" s="33">
        <v>169.89999999999998</v>
      </c>
      <c r="E141" s="33">
        <v>458.59999999999997</v>
      </c>
      <c r="F141" s="33">
        <v>733.5</v>
      </c>
      <c r="G141" s="33">
        <v>991.5</v>
      </c>
      <c r="H141" s="33">
        <v>1234.7</v>
      </c>
      <c r="I141" s="33">
        <v>1463.3000000000002</v>
      </c>
      <c r="J141" s="33">
        <v>1639.3</v>
      </c>
      <c r="K141" s="33">
        <v>1795.4999999999998</v>
      </c>
      <c r="L141" s="33">
        <v>2004.5</v>
      </c>
      <c r="M141" s="33">
        <v>2224</v>
      </c>
      <c r="N141" s="33">
        <v>2443.1</v>
      </c>
      <c r="O141" s="33">
        <v>2661.2</v>
      </c>
      <c r="P141" s="33">
        <v>2848.7</v>
      </c>
      <c r="Q141" s="33">
        <v>3022.4000000000005</v>
      </c>
      <c r="R141" s="33">
        <v>3038.1000000000004</v>
      </c>
      <c r="S141" s="33">
        <v>3053.6</v>
      </c>
      <c r="T141" s="33">
        <v>3065.3999999999996</v>
      </c>
      <c r="U141" s="33">
        <v>3078.7</v>
      </c>
      <c r="V141" s="33">
        <v>3087.8999999999996</v>
      </c>
      <c r="W141" s="33">
        <v>3094.9999999999995</v>
      </c>
      <c r="X141" s="33">
        <v>3098.7</v>
      </c>
      <c r="Y141" s="33">
        <v>3101.4</v>
      </c>
      <c r="Z141" s="33">
        <v>3102.2999999999993</v>
      </c>
      <c r="AA141" s="33">
        <v>3102.2000000000007</v>
      </c>
      <c r="AB141" s="33">
        <v>3100.1000000000004</v>
      </c>
      <c r="AC141" s="33">
        <v>3095.5999999999995</v>
      </c>
      <c r="AD141" s="33">
        <v>3085.2000000000007</v>
      </c>
      <c r="AE141" s="33">
        <v>3071.3000000000011</v>
      </c>
    </row>
    <row r="143" spans="1:31">
      <c r="A143" s="19" t="s">
        <v>128</v>
      </c>
      <c r="B143" s="19" t="s">
        <v>129</v>
      </c>
      <c r="C143" s="19" t="s">
        <v>80</v>
      </c>
      <c r="D143" s="19" t="s">
        <v>89</v>
      </c>
      <c r="E143" s="19" t="s">
        <v>90</v>
      </c>
      <c r="F143" s="19" t="s">
        <v>91</v>
      </c>
      <c r="G143" s="19" t="s">
        <v>92</v>
      </c>
      <c r="H143" s="19" t="s">
        <v>93</v>
      </c>
      <c r="I143" s="19" t="s">
        <v>94</v>
      </c>
      <c r="J143" s="19" t="s">
        <v>95</v>
      </c>
      <c r="K143" s="19" t="s">
        <v>96</v>
      </c>
      <c r="L143" s="19" t="s">
        <v>97</v>
      </c>
      <c r="M143" s="19" t="s">
        <v>98</v>
      </c>
      <c r="N143" s="19" t="s">
        <v>99</v>
      </c>
      <c r="O143" s="19" t="s">
        <v>100</v>
      </c>
      <c r="P143" s="19" t="s">
        <v>101</v>
      </c>
      <c r="Q143" s="19" t="s">
        <v>102</v>
      </c>
      <c r="R143" s="19" t="s">
        <v>103</v>
      </c>
      <c r="S143" s="19" t="s">
        <v>104</v>
      </c>
      <c r="T143" s="19" t="s">
        <v>105</v>
      </c>
      <c r="U143" s="19" t="s">
        <v>106</v>
      </c>
      <c r="V143" s="19" t="s">
        <v>107</v>
      </c>
      <c r="W143" s="19" t="s">
        <v>108</v>
      </c>
      <c r="X143" s="19" t="s">
        <v>109</v>
      </c>
      <c r="Y143" s="19" t="s">
        <v>110</v>
      </c>
      <c r="Z143" s="19" t="s">
        <v>111</v>
      </c>
      <c r="AA143" s="19" t="s">
        <v>112</v>
      </c>
      <c r="AB143" s="19" t="s">
        <v>113</v>
      </c>
      <c r="AC143" s="19" t="s">
        <v>114</v>
      </c>
      <c r="AD143" s="19" t="s">
        <v>115</v>
      </c>
      <c r="AE143" s="19" t="s">
        <v>116</v>
      </c>
    </row>
    <row r="144" spans="1:31">
      <c r="A144" s="29" t="s">
        <v>133</v>
      </c>
      <c r="B144" s="29" t="s">
        <v>24</v>
      </c>
      <c r="C144" s="25">
        <v>1913.520553588859</v>
      </c>
      <c r="D144" s="25">
        <v>2069.2839965820281</v>
      </c>
      <c r="E144" s="25">
        <v>2265.9701538085928</v>
      </c>
      <c r="F144" s="25">
        <v>2481.5299682617128</v>
      </c>
      <c r="G144" s="25">
        <v>2637.3888244628852</v>
      </c>
      <c r="H144" s="25">
        <v>2773.986053466796</v>
      </c>
      <c r="I144" s="25">
        <v>2939.550750732421</v>
      </c>
      <c r="J144" s="25">
        <v>3101.8463745117128</v>
      </c>
      <c r="K144" s="25">
        <v>3268.0303649902289</v>
      </c>
      <c r="L144" s="25">
        <v>3414.8693237304678</v>
      </c>
      <c r="M144" s="25">
        <v>3571.648559570312</v>
      </c>
      <c r="N144" s="25">
        <v>3741.8128051757813</v>
      </c>
      <c r="O144" s="25">
        <v>3908.65209960937</v>
      </c>
      <c r="P144" s="25">
        <v>4020.199584960937</v>
      </c>
      <c r="Q144" s="25">
        <v>4138.7557983398428</v>
      </c>
      <c r="R144" s="25">
        <v>4231.3834228515625</v>
      </c>
      <c r="S144" s="25">
        <v>4360.8052368164008</v>
      </c>
      <c r="T144" s="25">
        <v>4451.8955688476563</v>
      </c>
      <c r="U144" s="25">
        <v>4549.1459350585928</v>
      </c>
      <c r="V144" s="25">
        <v>4665.1983642578125</v>
      </c>
      <c r="W144" s="25">
        <v>4763.3251953124945</v>
      </c>
      <c r="X144" s="25">
        <v>4872.7831420898428</v>
      </c>
      <c r="Y144" s="25">
        <v>4984.3777465820258</v>
      </c>
      <c r="Z144" s="25">
        <v>5100.9013671875</v>
      </c>
      <c r="AA144" s="25">
        <v>5220.0137939453125</v>
      </c>
      <c r="AB144" s="25">
        <v>5346.0237426757813</v>
      </c>
      <c r="AC144" s="25">
        <v>5474.4638671875</v>
      </c>
      <c r="AD144" s="25">
        <v>5603.2781982421802</v>
      </c>
      <c r="AE144" s="25">
        <v>5728.2808837890598</v>
      </c>
    </row>
    <row r="145" spans="1:31">
      <c r="A145" s="29" t="s">
        <v>133</v>
      </c>
      <c r="B145" s="29" t="s">
        <v>77</v>
      </c>
      <c r="C145" s="33">
        <v>119.5</v>
      </c>
      <c r="D145" s="33">
        <v>178</v>
      </c>
      <c r="E145" s="33">
        <v>241.39999999999998</v>
      </c>
      <c r="F145" s="33">
        <v>310.29999999999995</v>
      </c>
      <c r="G145" s="33">
        <v>355.9</v>
      </c>
      <c r="H145" s="33">
        <v>391.7</v>
      </c>
      <c r="I145" s="33">
        <v>430.3</v>
      </c>
      <c r="J145" s="33">
        <v>470.00000000000006</v>
      </c>
      <c r="K145" s="33">
        <v>506.09999999999997</v>
      </c>
      <c r="L145" s="33">
        <v>553.70000000000005</v>
      </c>
      <c r="M145" s="33">
        <v>605.90000000000009</v>
      </c>
      <c r="N145" s="33">
        <v>657.7</v>
      </c>
      <c r="O145" s="33">
        <v>708.5</v>
      </c>
      <c r="P145" s="33">
        <v>741.00000000000011</v>
      </c>
      <c r="Q145" s="33">
        <v>772.4</v>
      </c>
      <c r="R145" s="33">
        <v>771.60000000000014</v>
      </c>
      <c r="S145" s="33">
        <v>771.4</v>
      </c>
      <c r="T145" s="33">
        <v>770.09999999999991</v>
      </c>
      <c r="U145" s="33">
        <v>769.09999999999991</v>
      </c>
      <c r="V145" s="33">
        <v>767.7</v>
      </c>
      <c r="W145" s="33">
        <v>765.6</v>
      </c>
      <c r="X145" s="33">
        <v>763.3</v>
      </c>
      <c r="Y145" s="33">
        <v>760.5</v>
      </c>
      <c r="Z145" s="33">
        <v>758</v>
      </c>
      <c r="AA145" s="33">
        <v>754.8</v>
      </c>
      <c r="AB145" s="33">
        <v>751.7</v>
      </c>
      <c r="AC145" s="33">
        <v>748.10000000000014</v>
      </c>
      <c r="AD145" s="33">
        <v>743.8</v>
      </c>
      <c r="AE145" s="33">
        <v>738.2</v>
      </c>
    </row>
    <row r="146" spans="1:31">
      <c r="A146" s="29" t="s">
        <v>133</v>
      </c>
      <c r="B146" s="29" t="s">
        <v>78</v>
      </c>
      <c r="C146" s="33">
        <v>119.5</v>
      </c>
      <c r="D146" s="33">
        <v>178</v>
      </c>
      <c r="E146" s="33">
        <v>241.39999999999998</v>
      </c>
      <c r="F146" s="33">
        <v>310.29999999999995</v>
      </c>
      <c r="G146" s="33">
        <v>355.9</v>
      </c>
      <c r="H146" s="33">
        <v>391.7</v>
      </c>
      <c r="I146" s="33">
        <v>430.3</v>
      </c>
      <c r="J146" s="33">
        <v>470.00000000000006</v>
      </c>
      <c r="K146" s="33">
        <v>506.09999999999997</v>
      </c>
      <c r="L146" s="33">
        <v>553.70000000000005</v>
      </c>
      <c r="M146" s="33">
        <v>605.90000000000009</v>
      </c>
      <c r="N146" s="33">
        <v>657.7</v>
      </c>
      <c r="O146" s="33">
        <v>708.5</v>
      </c>
      <c r="P146" s="33">
        <v>741.00000000000011</v>
      </c>
      <c r="Q146" s="33">
        <v>772.4</v>
      </c>
      <c r="R146" s="33">
        <v>771.60000000000014</v>
      </c>
      <c r="S146" s="33">
        <v>771.4</v>
      </c>
      <c r="T146" s="33">
        <v>770.09999999999991</v>
      </c>
      <c r="U146" s="33">
        <v>769.09999999999991</v>
      </c>
      <c r="V146" s="33">
        <v>767.7</v>
      </c>
      <c r="W146" s="33">
        <v>765.6</v>
      </c>
      <c r="X146" s="33">
        <v>763.3</v>
      </c>
      <c r="Y146" s="33">
        <v>760.5</v>
      </c>
      <c r="Z146" s="33">
        <v>758</v>
      </c>
      <c r="AA146" s="33">
        <v>754.8</v>
      </c>
      <c r="AB146" s="33">
        <v>751.7</v>
      </c>
      <c r="AC146" s="33">
        <v>748.10000000000014</v>
      </c>
      <c r="AD146" s="33">
        <v>743.8</v>
      </c>
      <c r="AE146" s="33">
        <v>738.2</v>
      </c>
    </row>
    <row r="148" spans="1:31">
      <c r="A148" s="19" t="s">
        <v>128</v>
      </c>
      <c r="B148" s="19" t="s">
        <v>129</v>
      </c>
      <c r="C148" s="19" t="s">
        <v>80</v>
      </c>
      <c r="D148" s="19" t="s">
        <v>89</v>
      </c>
      <c r="E148" s="19" t="s">
        <v>90</v>
      </c>
      <c r="F148" s="19" t="s">
        <v>91</v>
      </c>
      <c r="G148" s="19" t="s">
        <v>92</v>
      </c>
      <c r="H148" s="19" t="s">
        <v>93</v>
      </c>
      <c r="I148" s="19" t="s">
        <v>94</v>
      </c>
      <c r="J148" s="19" t="s">
        <v>95</v>
      </c>
      <c r="K148" s="19" t="s">
        <v>96</v>
      </c>
      <c r="L148" s="19" t="s">
        <v>97</v>
      </c>
      <c r="M148" s="19" t="s">
        <v>98</v>
      </c>
      <c r="N148" s="19" t="s">
        <v>99</v>
      </c>
      <c r="O148" s="19" t="s">
        <v>100</v>
      </c>
      <c r="P148" s="19" t="s">
        <v>101</v>
      </c>
      <c r="Q148" s="19" t="s">
        <v>102</v>
      </c>
      <c r="R148" s="19" t="s">
        <v>103</v>
      </c>
      <c r="S148" s="19" t="s">
        <v>104</v>
      </c>
      <c r="T148" s="19" t="s">
        <v>105</v>
      </c>
      <c r="U148" s="19" t="s">
        <v>106</v>
      </c>
      <c r="V148" s="19" t="s">
        <v>107</v>
      </c>
      <c r="W148" s="19" t="s">
        <v>108</v>
      </c>
      <c r="X148" s="19" t="s">
        <v>109</v>
      </c>
      <c r="Y148" s="19" t="s">
        <v>110</v>
      </c>
      <c r="Z148" s="19" t="s">
        <v>111</v>
      </c>
      <c r="AA148" s="19" t="s">
        <v>112</v>
      </c>
      <c r="AB148" s="19" t="s">
        <v>113</v>
      </c>
      <c r="AC148" s="19" t="s">
        <v>114</v>
      </c>
      <c r="AD148" s="19" t="s">
        <v>115</v>
      </c>
      <c r="AE148" s="19" t="s">
        <v>116</v>
      </c>
    </row>
    <row r="149" spans="1:31">
      <c r="A149" s="29" t="s">
        <v>134</v>
      </c>
      <c r="B149" s="29" t="s">
        <v>24</v>
      </c>
      <c r="C149" s="25">
        <v>225.07540798187213</v>
      </c>
      <c r="D149" s="25">
        <v>252.54733276367128</v>
      </c>
      <c r="E149" s="25">
        <v>294.85238075256325</v>
      </c>
      <c r="F149" s="25">
        <v>344.1958045959463</v>
      </c>
      <c r="G149" s="25">
        <v>387.38790130615143</v>
      </c>
      <c r="H149" s="25">
        <v>422.86808395385714</v>
      </c>
      <c r="I149" s="25">
        <v>471.64043426513581</v>
      </c>
      <c r="J149" s="25">
        <v>509.32569885253889</v>
      </c>
      <c r="K149" s="25">
        <v>547.15161132812432</v>
      </c>
      <c r="L149" s="25">
        <v>585.54188537597565</v>
      </c>
      <c r="M149" s="25">
        <v>624.0957794189444</v>
      </c>
      <c r="N149" s="25">
        <v>672.57834625244095</v>
      </c>
      <c r="O149" s="25">
        <v>722.06751251220601</v>
      </c>
      <c r="P149" s="25">
        <v>753.63462829589707</v>
      </c>
      <c r="Q149" s="25">
        <v>791.83166503906091</v>
      </c>
      <c r="R149" s="25">
        <v>817.74313354492108</v>
      </c>
      <c r="S149" s="25">
        <v>867.62768554687409</v>
      </c>
      <c r="T149" s="25">
        <v>894.38310241699196</v>
      </c>
      <c r="U149" s="25">
        <v>922.76913452148403</v>
      </c>
      <c r="V149" s="25">
        <v>964.42491149902298</v>
      </c>
      <c r="W149" s="25">
        <v>993.69081115722599</v>
      </c>
      <c r="X149" s="25">
        <v>1029.1726226806629</v>
      </c>
      <c r="Y149" s="25">
        <v>1064.5164794921859</v>
      </c>
      <c r="Z149" s="25">
        <v>1099.929321289062</v>
      </c>
      <c r="AA149" s="25">
        <v>1133.8675231933589</v>
      </c>
      <c r="AB149" s="25">
        <v>1167.1424102783201</v>
      </c>
      <c r="AC149" s="25">
        <v>1200.017120361327</v>
      </c>
      <c r="AD149" s="25">
        <v>1231.6723632812491</v>
      </c>
      <c r="AE149" s="25">
        <v>1262.3330078124991</v>
      </c>
    </row>
    <row r="150" spans="1:31">
      <c r="A150" s="29" t="s">
        <v>134</v>
      </c>
      <c r="B150" s="29" t="s">
        <v>77</v>
      </c>
      <c r="C150" s="33">
        <v>15.600000000000001</v>
      </c>
      <c r="D150" s="33">
        <v>28.200000000000003</v>
      </c>
      <c r="E150" s="33">
        <v>41.9</v>
      </c>
      <c r="F150" s="33">
        <v>57.600000000000009</v>
      </c>
      <c r="G150" s="33">
        <v>71.8</v>
      </c>
      <c r="H150" s="33">
        <v>84.1</v>
      </c>
      <c r="I150" s="33">
        <v>96.6</v>
      </c>
      <c r="J150" s="33">
        <v>108</v>
      </c>
      <c r="K150" s="33">
        <v>118.20000000000002</v>
      </c>
      <c r="L150" s="33">
        <v>133</v>
      </c>
      <c r="M150" s="33">
        <v>148.00000000000003</v>
      </c>
      <c r="N150" s="33">
        <v>163.30000000000001</v>
      </c>
      <c r="O150" s="33">
        <v>178.7</v>
      </c>
      <c r="P150" s="33">
        <v>192.1</v>
      </c>
      <c r="Q150" s="33">
        <v>204.70000000000002</v>
      </c>
      <c r="R150" s="33">
        <v>206.59999999999997</v>
      </c>
      <c r="S150" s="33">
        <v>208.60000000000002</v>
      </c>
      <c r="T150" s="33">
        <v>210.1</v>
      </c>
      <c r="U150" s="33">
        <v>211.60000000000002</v>
      </c>
      <c r="V150" s="33">
        <v>212.90000000000003</v>
      </c>
      <c r="W150" s="33">
        <v>213.89999999999998</v>
      </c>
      <c r="X150" s="33">
        <v>214.5</v>
      </c>
      <c r="Y150" s="33">
        <v>215.10000000000002</v>
      </c>
      <c r="Z150" s="33">
        <v>215.2</v>
      </c>
      <c r="AA150" s="33">
        <v>215</v>
      </c>
      <c r="AB150" s="33">
        <v>214.29999999999995</v>
      </c>
      <c r="AC150" s="33">
        <v>213.29999999999995</v>
      </c>
      <c r="AD150" s="33">
        <v>211.90000000000003</v>
      </c>
      <c r="AE150" s="33">
        <v>210.20000000000005</v>
      </c>
    </row>
    <row r="151" spans="1:31">
      <c r="A151" s="29" t="s">
        <v>134</v>
      </c>
      <c r="B151" s="29" t="s">
        <v>78</v>
      </c>
      <c r="C151" s="33">
        <v>15.600000000000001</v>
      </c>
      <c r="D151" s="33">
        <v>28.200000000000003</v>
      </c>
      <c r="E151" s="33">
        <v>41.9</v>
      </c>
      <c r="F151" s="33">
        <v>57.600000000000009</v>
      </c>
      <c r="G151" s="33">
        <v>71.8</v>
      </c>
      <c r="H151" s="33">
        <v>84.1</v>
      </c>
      <c r="I151" s="33">
        <v>96.6</v>
      </c>
      <c r="J151" s="33">
        <v>108</v>
      </c>
      <c r="K151" s="33">
        <v>118.20000000000002</v>
      </c>
      <c r="L151" s="33">
        <v>133</v>
      </c>
      <c r="M151" s="33">
        <v>148.00000000000003</v>
      </c>
      <c r="N151" s="33">
        <v>163.30000000000001</v>
      </c>
      <c r="O151" s="33">
        <v>178.7</v>
      </c>
      <c r="P151" s="33">
        <v>192.1</v>
      </c>
      <c r="Q151" s="33">
        <v>204.70000000000002</v>
      </c>
      <c r="R151" s="33">
        <v>206.59999999999997</v>
      </c>
      <c r="S151" s="33">
        <v>208.60000000000002</v>
      </c>
      <c r="T151" s="33">
        <v>210.1</v>
      </c>
      <c r="U151" s="33">
        <v>211.60000000000002</v>
      </c>
      <c r="V151" s="33">
        <v>212.90000000000003</v>
      </c>
      <c r="W151" s="33">
        <v>213.89999999999998</v>
      </c>
      <c r="X151" s="33">
        <v>214.5</v>
      </c>
      <c r="Y151" s="33">
        <v>215.10000000000002</v>
      </c>
      <c r="Z151" s="33">
        <v>215.2</v>
      </c>
      <c r="AA151" s="33">
        <v>215</v>
      </c>
      <c r="AB151" s="33">
        <v>214.29999999999995</v>
      </c>
      <c r="AC151" s="33">
        <v>213.29999999999995</v>
      </c>
      <c r="AD151" s="33">
        <v>211.90000000000003</v>
      </c>
      <c r="AE151" s="33">
        <v>210.20000000000005</v>
      </c>
    </row>
  </sheetData>
  <sheetProtection algorithmName="SHA-512" hashValue="sfzg1q2GL2aWHDFZoUKR7HzXyDTCLmeRy0HenJrHvRY/VTRuoD674FpOkMvWw9QQDKxNALplpypKIcQCCjqkEA==" saltValue="aajgk1jM4ApdihbU725Ndg=="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7" tint="0.39997558519241921"/>
  </sheetPr>
  <dimension ref="A1:AE12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160</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54</v>
      </c>
      <c r="B2" s="18" t="s">
        <v>142</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310122.1434</v>
      </c>
      <c r="D6" s="33">
        <v>266489.39079999999</v>
      </c>
      <c r="E6" s="33">
        <v>245489.12090000001</v>
      </c>
      <c r="F6" s="33">
        <v>218711.54525388934</v>
      </c>
      <c r="G6" s="33">
        <v>181996.23179512937</v>
      </c>
      <c r="H6" s="33">
        <v>161918.81919807952</v>
      </c>
      <c r="I6" s="33">
        <v>147597.69471881737</v>
      </c>
      <c r="J6" s="33">
        <v>149422.15831755035</v>
      </c>
      <c r="K6" s="33">
        <v>117219.58390330037</v>
      </c>
      <c r="L6" s="33">
        <v>110193.11990375142</v>
      </c>
      <c r="M6" s="33">
        <v>98589.188656367085</v>
      </c>
      <c r="N6" s="33">
        <v>70147.090937092449</v>
      </c>
      <c r="O6" s="33">
        <v>70803.940074465514</v>
      </c>
      <c r="P6" s="33">
        <v>58871.191578558683</v>
      </c>
      <c r="Q6" s="33">
        <v>48845.000530765625</v>
      </c>
      <c r="R6" s="33">
        <v>46227.309498767718</v>
      </c>
      <c r="S6" s="33">
        <v>44918.544531272797</v>
      </c>
      <c r="T6" s="33">
        <v>42475.055361422405</v>
      </c>
      <c r="U6" s="33">
        <v>37371.0988466669</v>
      </c>
      <c r="V6" s="33">
        <v>35455.816631646507</v>
      </c>
      <c r="W6" s="33">
        <v>28104.630510851559</v>
      </c>
      <c r="X6" s="33">
        <v>18124.568283516801</v>
      </c>
      <c r="Y6" s="33">
        <v>12198.032543940189</v>
      </c>
      <c r="Z6" s="33">
        <v>9569.9064196056897</v>
      </c>
      <c r="AA6" s="33">
        <v>8563.0844008648801</v>
      </c>
      <c r="AB6" s="33">
        <v>8485.1345000000001</v>
      </c>
      <c r="AC6" s="33">
        <v>6490.0833905972995</v>
      </c>
      <c r="AD6" s="33">
        <v>5588.4824368265399</v>
      </c>
      <c r="AE6" s="33">
        <v>5447.5667491034992</v>
      </c>
    </row>
    <row r="7" spans="1:31">
      <c r="A7" s="29" t="s">
        <v>40</v>
      </c>
      <c r="B7" s="29" t="s">
        <v>71</v>
      </c>
      <c r="C7" s="33">
        <v>108528.863</v>
      </c>
      <c r="D7" s="33">
        <v>88331.753500000006</v>
      </c>
      <c r="E7" s="33">
        <v>90354.130499999999</v>
      </c>
      <c r="F7" s="33">
        <v>47398.149676723689</v>
      </c>
      <c r="G7" s="33">
        <v>45286.367017229066</v>
      </c>
      <c r="H7" s="33">
        <v>36728.958350709232</v>
      </c>
      <c r="I7" s="33">
        <v>2.25817823E-3</v>
      </c>
      <c r="J7" s="33">
        <v>1.6395213149999999E-3</v>
      </c>
      <c r="K7" s="33">
        <v>1.3489018409999999E-3</v>
      </c>
      <c r="L7" s="33">
        <v>1.245737166E-3</v>
      </c>
      <c r="M7" s="33">
        <v>1.055942323E-3</v>
      </c>
      <c r="N7" s="33">
        <v>9.6346166999999991E-4</v>
      </c>
      <c r="O7" s="33">
        <v>9.4926864999999997E-4</v>
      </c>
      <c r="P7" s="33">
        <v>8.3013607899999999E-4</v>
      </c>
      <c r="Q7" s="33">
        <v>7.8801455000000005E-4</v>
      </c>
      <c r="R7" s="33">
        <v>7.3263127399999909E-4</v>
      </c>
      <c r="S7" s="33">
        <v>6.1388304999999998E-4</v>
      </c>
      <c r="T7" s="33">
        <v>6.2245296099999996E-4</v>
      </c>
      <c r="U7" s="33">
        <v>5.1566851199999996E-4</v>
      </c>
      <c r="V7" s="33">
        <v>4.8468129999999998E-4</v>
      </c>
      <c r="W7" s="33">
        <v>5.3139945700000002E-4</v>
      </c>
      <c r="X7" s="33">
        <v>5.5641499600000001E-4</v>
      </c>
      <c r="Y7" s="33">
        <v>5.2589955599999997E-4</v>
      </c>
      <c r="Z7" s="33">
        <v>4.6234409900000004E-4</v>
      </c>
      <c r="AA7" s="33">
        <v>4.2949205099999997E-4</v>
      </c>
      <c r="AB7" s="33">
        <v>4.5932403699999979E-4</v>
      </c>
      <c r="AC7" s="33">
        <v>1.7215019299999997E-4</v>
      </c>
      <c r="AD7" s="33">
        <v>0</v>
      </c>
      <c r="AE7" s="33">
        <v>0</v>
      </c>
    </row>
    <row r="8" spans="1:31">
      <c r="A8" s="29" t="s">
        <v>40</v>
      </c>
      <c r="B8" s="29" t="s">
        <v>20</v>
      </c>
      <c r="C8" s="33">
        <v>15647.442673633901</v>
      </c>
      <c r="D8" s="33">
        <v>14901.539131739391</v>
      </c>
      <c r="E8" s="33">
        <v>11630.566887830888</v>
      </c>
      <c r="F8" s="33">
        <v>19703.039795666155</v>
      </c>
      <c r="G8" s="33">
        <v>23698.387906108052</v>
      </c>
      <c r="H8" s="33">
        <v>18206.657236284944</v>
      </c>
      <c r="I8" s="33">
        <v>17263.204798990577</v>
      </c>
      <c r="J8" s="33">
        <v>17374.840497022349</v>
      </c>
      <c r="K8" s="33">
        <v>13932.765735807272</v>
      </c>
      <c r="L8" s="33">
        <v>15502.375879342055</v>
      </c>
      <c r="M8" s="33">
        <v>19249.763799820121</v>
      </c>
      <c r="N8" s="33">
        <v>23953.963887936887</v>
      </c>
      <c r="O8" s="33">
        <v>25926.86735229391</v>
      </c>
      <c r="P8" s="33">
        <v>23150.179078905549</v>
      </c>
      <c r="Q8" s="33">
        <v>17652.749039438841</v>
      </c>
      <c r="R8" s="33">
        <v>15286.731827540698</v>
      </c>
      <c r="S8" s="33">
        <v>13828.013515404944</v>
      </c>
      <c r="T8" s="33">
        <v>13310.224581842018</v>
      </c>
      <c r="U8" s="33">
        <v>10821.757953399196</v>
      </c>
      <c r="V8" s="33">
        <v>10822.650419726571</v>
      </c>
      <c r="W8" s="33">
        <v>11140.586164892791</v>
      </c>
      <c r="X8" s="33">
        <v>11556.595271111235</v>
      </c>
      <c r="Y8" s="33">
        <v>7296.1044194431779</v>
      </c>
      <c r="Z8" s="33">
        <v>6636.6618902293512</v>
      </c>
      <c r="AA8" s="33">
        <v>3061.1151419823982</v>
      </c>
      <c r="AB8" s="33">
        <v>2059.0321815217221</v>
      </c>
      <c r="AC8" s="33">
        <v>1969.1796653794599</v>
      </c>
      <c r="AD8" s="33">
        <v>1873.3634717060249</v>
      </c>
      <c r="AE8" s="33">
        <v>1785.124256268663</v>
      </c>
    </row>
    <row r="9" spans="1:31">
      <c r="A9" s="29" t="s">
        <v>40</v>
      </c>
      <c r="B9" s="29" t="s">
        <v>32</v>
      </c>
      <c r="C9" s="33">
        <v>1737.6291570000001</v>
      </c>
      <c r="D9" s="33">
        <v>1678.9940039999999</v>
      </c>
      <c r="E9" s="33">
        <v>1774.6805810000001</v>
      </c>
      <c r="F9" s="33">
        <v>765.91942000000006</v>
      </c>
      <c r="G9" s="33">
        <v>775.89231999999993</v>
      </c>
      <c r="H9" s="33">
        <v>746.05201</v>
      </c>
      <c r="I9" s="33">
        <v>1004.9322</v>
      </c>
      <c r="J9" s="33">
        <v>1011.7203500000001</v>
      </c>
      <c r="K9" s="33">
        <v>763.90596200000005</v>
      </c>
      <c r="L9" s="33">
        <v>591.44805299999996</v>
      </c>
      <c r="M9" s="33">
        <v>626.25189399999999</v>
      </c>
      <c r="N9" s="33">
        <v>1274.38366</v>
      </c>
      <c r="O9" s="33">
        <v>1423.4396899999999</v>
      </c>
      <c r="P9" s="33">
        <v>1789.8245000000002</v>
      </c>
      <c r="Q9" s="33">
        <v>730.37578000000008</v>
      </c>
      <c r="R9" s="33">
        <v>831.62421999999992</v>
      </c>
      <c r="S9" s="33">
        <v>1109.67677</v>
      </c>
      <c r="T9" s="33">
        <v>1030.35169</v>
      </c>
      <c r="U9" s="33">
        <v>458.31146999999999</v>
      </c>
      <c r="V9" s="33">
        <v>500.16311999999999</v>
      </c>
      <c r="W9" s="33">
        <v>628.6865600000001</v>
      </c>
      <c r="X9" s="33">
        <v>602.35739999999998</v>
      </c>
      <c r="Y9" s="33">
        <v>543.67840000000001</v>
      </c>
      <c r="Z9" s="33">
        <v>506.45994000000002</v>
      </c>
      <c r="AA9" s="33">
        <v>420.16300000000001</v>
      </c>
      <c r="AB9" s="33">
        <v>0</v>
      </c>
      <c r="AC9" s="33">
        <v>0</v>
      </c>
      <c r="AD9" s="33">
        <v>0</v>
      </c>
      <c r="AE9" s="33">
        <v>0</v>
      </c>
    </row>
    <row r="10" spans="1:31">
      <c r="A10" s="29" t="s">
        <v>40</v>
      </c>
      <c r="B10" s="29" t="s">
        <v>66</v>
      </c>
      <c r="C10" s="33">
        <v>642.96850378511283</v>
      </c>
      <c r="D10" s="33">
        <v>254.03623490700008</v>
      </c>
      <c r="E10" s="33">
        <v>1044.8181151504443</v>
      </c>
      <c r="F10" s="33">
        <v>2579.7842927044967</v>
      </c>
      <c r="G10" s="33">
        <v>2200.2525254800321</v>
      </c>
      <c r="H10" s="33">
        <v>2110.528855311582</v>
      </c>
      <c r="I10" s="33">
        <v>1692.1800609595143</v>
      </c>
      <c r="J10" s="33">
        <v>2597.6061356417836</v>
      </c>
      <c r="K10" s="33">
        <v>782.82428847622532</v>
      </c>
      <c r="L10" s="33">
        <v>1666.0849761970553</v>
      </c>
      <c r="M10" s="33">
        <v>2752.9103685664977</v>
      </c>
      <c r="N10" s="33">
        <v>7686.8256761923722</v>
      </c>
      <c r="O10" s="33">
        <v>5905.0392634790642</v>
      </c>
      <c r="P10" s="33">
        <v>6972.9758664099018</v>
      </c>
      <c r="Q10" s="33">
        <v>5703.8390865979227</v>
      </c>
      <c r="R10" s="33">
        <v>7163.5949887248316</v>
      </c>
      <c r="S10" s="33">
        <v>12721.49345957922</v>
      </c>
      <c r="T10" s="33">
        <v>9634.2188851994015</v>
      </c>
      <c r="U10" s="33">
        <v>14776.953349096426</v>
      </c>
      <c r="V10" s="33">
        <v>19598.888574842884</v>
      </c>
      <c r="W10" s="33">
        <v>16399.994547126891</v>
      </c>
      <c r="X10" s="33">
        <v>17129.354905035652</v>
      </c>
      <c r="Y10" s="33">
        <v>22500.276194518145</v>
      </c>
      <c r="Z10" s="33">
        <v>11527.172970653048</v>
      </c>
      <c r="AA10" s="33">
        <v>12878.335590411292</v>
      </c>
      <c r="AB10" s="33">
        <v>15640.28523952636</v>
      </c>
      <c r="AC10" s="33">
        <v>12160.862858484283</v>
      </c>
      <c r="AD10" s="33">
        <v>14141.953298239338</v>
      </c>
      <c r="AE10" s="33">
        <v>13510.718756385337</v>
      </c>
    </row>
    <row r="11" spans="1:31">
      <c r="A11" s="29" t="s">
        <v>40</v>
      </c>
      <c r="B11" s="29" t="s">
        <v>65</v>
      </c>
      <c r="C11" s="33">
        <v>91852.412160000007</v>
      </c>
      <c r="D11" s="33">
        <v>92595.901799999992</v>
      </c>
      <c r="E11" s="33">
        <v>80959.95083999999</v>
      </c>
      <c r="F11" s="33">
        <v>91121.940269999992</v>
      </c>
      <c r="G11" s="33">
        <v>87561.007509999996</v>
      </c>
      <c r="H11" s="33">
        <v>79091.236739999993</v>
      </c>
      <c r="I11" s="33">
        <v>86526.960690000007</v>
      </c>
      <c r="J11" s="33">
        <v>91752.439320000005</v>
      </c>
      <c r="K11" s="33">
        <v>75297.486740000008</v>
      </c>
      <c r="L11" s="33">
        <v>67385.734049999999</v>
      </c>
      <c r="M11" s="33">
        <v>65446.510530000007</v>
      </c>
      <c r="N11" s="33">
        <v>60470.35772</v>
      </c>
      <c r="O11" s="33">
        <v>64945.99351</v>
      </c>
      <c r="P11" s="33">
        <v>61973.586319999995</v>
      </c>
      <c r="Q11" s="33">
        <v>56188.216060000006</v>
      </c>
      <c r="R11" s="33">
        <v>53142.101729999995</v>
      </c>
      <c r="S11" s="33">
        <v>57031.434849999998</v>
      </c>
      <c r="T11" s="33">
        <v>49713.267720000003</v>
      </c>
      <c r="U11" s="33">
        <v>43313.560794000005</v>
      </c>
      <c r="V11" s="33">
        <v>39710.229069999994</v>
      </c>
      <c r="W11" s="33">
        <v>36679.100550000003</v>
      </c>
      <c r="X11" s="33">
        <v>39519.023665000001</v>
      </c>
      <c r="Y11" s="33">
        <v>37750.870239999997</v>
      </c>
      <c r="Z11" s="33">
        <v>34278.687879999998</v>
      </c>
      <c r="AA11" s="33">
        <v>34712.61692</v>
      </c>
      <c r="AB11" s="33">
        <v>37607.523570000005</v>
      </c>
      <c r="AC11" s="33">
        <v>31717.465450000003</v>
      </c>
      <c r="AD11" s="33">
        <v>27082.706200000001</v>
      </c>
      <c r="AE11" s="33">
        <v>25494.501683999999</v>
      </c>
    </row>
    <row r="12" spans="1:31">
      <c r="A12" s="29" t="s">
        <v>40</v>
      </c>
      <c r="B12" s="29" t="s">
        <v>69</v>
      </c>
      <c r="C12" s="33">
        <v>66698.265594973665</v>
      </c>
      <c r="D12" s="33">
        <v>78274.29233216861</v>
      </c>
      <c r="E12" s="33">
        <v>65850.404494931558</v>
      </c>
      <c r="F12" s="33">
        <v>63797.918093351422</v>
      </c>
      <c r="G12" s="33">
        <v>63392.186563153875</v>
      </c>
      <c r="H12" s="33">
        <v>62609.58136691172</v>
      </c>
      <c r="I12" s="33">
        <v>59346.228250612192</v>
      </c>
      <c r="J12" s="33">
        <v>50027.161834988685</v>
      </c>
      <c r="K12" s="33">
        <v>46033.489712159506</v>
      </c>
      <c r="L12" s="33">
        <v>43275.493286682198</v>
      </c>
      <c r="M12" s="33">
        <v>45354.009492470868</v>
      </c>
      <c r="N12" s="33">
        <v>37219.67841188125</v>
      </c>
      <c r="O12" s="33">
        <v>35330.611933985376</v>
      </c>
      <c r="P12" s="33">
        <v>31915.10072751587</v>
      </c>
      <c r="Q12" s="33">
        <v>31928.495895446722</v>
      </c>
      <c r="R12" s="33">
        <v>31010.84233145709</v>
      </c>
      <c r="S12" s="33">
        <v>23742.14575813177</v>
      </c>
      <c r="T12" s="33">
        <v>22039.61814133127</v>
      </c>
      <c r="U12" s="33">
        <v>18121.227521779354</v>
      </c>
      <c r="V12" s="33">
        <v>16224.934210110239</v>
      </c>
      <c r="W12" s="33">
        <v>15018.938711765435</v>
      </c>
      <c r="X12" s="33">
        <v>14217.274395383247</v>
      </c>
      <c r="Y12" s="33">
        <v>10467.209525667178</v>
      </c>
      <c r="Z12" s="33">
        <v>8657.7097329007211</v>
      </c>
      <c r="AA12" s="33">
        <v>6628.0739080484309</v>
      </c>
      <c r="AB12" s="33">
        <v>4934.2312304643001</v>
      </c>
      <c r="AC12" s="33">
        <v>4461.7357769960754</v>
      </c>
      <c r="AD12" s="33">
        <v>3855.2734328566198</v>
      </c>
      <c r="AE12" s="33">
        <v>2639.6175072222254</v>
      </c>
    </row>
    <row r="13" spans="1:31">
      <c r="A13" s="29" t="s">
        <v>40</v>
      </c>
      <c r="B13" s="29" t="s">
        <v>68</v>
      </c>
      <c r="C13" s="33">
        <v>13.512076610022158</v>
      </c>
      <c r="D13" s="33">
        <v>15.820551070010886</v>
      </c>
      <c r="E13" s="33">
        <v>15.324103694858644</v>
      </c>
      <c r="F13" s="33">
        <v>14.048037631185567</v>
      </c>
      <c r="G13" s="33">
        <v>23.547411950512</v>
      </c>
      <c r="H13" s="33">
        <v>23.970132353169447</v>
      </c>
      <c r="I13" s="33">
        <v>25.755233521917344</v>
      </c>
      <c r="J13" s="33">
        <v>24.208435687663641</v>
      </c>
      <c r="K13" s="33">
        <v>73.128084209694435</v>
      </c>
      <c r="L13" s="33">
        <v>73.920907331993931</v>
      </c>
      <c r="M13" s="33">
        <v>80.474896500616751</v>
      </c>
      <c r="N13" s="33">
        <v>109.28236328466463</v>
      </c>
      <c r="O13" s="33">
        <v>107.73774514696433</v>
      </c>
      <c r="P13" s="33">
        <v>100.40809229672004</v>
      </c>
      <c r="Q13" s="33">
        <v>100.89883485872838</v>
      </c>
      <c r="R13" s="33">
        <v>99.187637656830333</v>
      </c>
      <c r="S13" s="33">
        <v>127.82815364192824</v>
      </c>
      <c r="T13" s="33">
        <v>129.78898076732298</v>
      </c>
      <c r="U13" s="33">
        <v>143.88967857770626</v>
      </c>
      <c r="V13" s="33">
        <v>157.76767753401623</v>
      </c>
      <c r="W13" s="33">
        <v>178.86777015682256</v>
      </c>
      <c r="X13" s="33">
        <v>211.80011509919126</v>
      </c>
      <c r="Y13" s="33">
        <v>201.03777507321988</v>
      </c>
      <c r="Z13" s="33">
        <v>200.49929695568147</v>
      </c>
      <c r="AA13" s="33">
        <v>189.404049051409</v>
      </c>
      <c r="AB13" s="33">
        <v>193.70743782100757</v>
      </c>
      <c r="AC13" s="33">
        <v>187.85573855391809</v>
      </c>
      <c r="AD13" s="33">
        <v>182.61400372998233</v>
      </c>
      <c r="AE13" s="33">
        <v>183.5965827871016</v>
      </c>
    </row>
    <row r="14" spans="1:31">
      <c r="A14" s="29" t="s">
        <v>40</v>
      </c>
      <c r="B14" s="29" t="s">
        <v>36</v>
      </c>
      <c r="C14" s="33">
        <v>0.12767177116221348</v>
      </c>
      <c r="D14" s="33">
        <v>0.19181775996712189</v>
      </c>
      <c r="E14" s="33">
        <v>0.20994946276788001</v>
      </c>
      <c r="F14" s="33">
        <v>0.23703481971729798</v>
      </c>
      <c r="G14" s="33">
        <v>0.21341110138688893</v>
      </c>
      <c r="H14" s="33">
        <v>0.20989276447586377</v>
      </c>
      <c r="I14" s="33">
        <v>0.19912112731423801</v>
      </c>
      <c r="J14" s="33">
        <v>0.17931380664381399</v>
      </c>
      <c r="K14" s="33">
        <v>0.15697430628302497</v>
      </c>
      <c r="L14" s="33">
        <v>0.15588128411679991</v>
      </c>
      <c r="M14" s="33">
        <v>0.14321122109287002</v>
      </c>
      <c r="N14" s="33">
        <v>1.0011341494649597</v>
      </c>
      <c r="O14" s="33">
        <v>1.1690174597024598</v>
      </c>
      <c r="P14" s="33">
        <v>1.1182619246222252</v>
      </c>
      <c r="Q14" s="33">
        <v>1.4624573930451699</v>
      </c>
      <c r="R14" s="33">
        <v>1.4065375647983849</v>
      </c>
      <c r="S14" s="33">
        <v>1.83930844300271</v>
      </c>
      <c r="T14" s="33">
        <v>1.7439666133462357</v>
      </c>
      <c r="U14" s="33">
        <v>2.7355949329667753</v>
      </c>
      <c r="V14" s="33">
        <v>2.596675302466716</v>
      </c>
      <c r="W14" s="33">
        <v>3.5512049120768197</v>
      </c>
      <c r="X14" s="33">
        <v>3.5112095630036144</v>
      </c>
      <c r="Y14" s="33">
        <v>3.2472535400627187</v>
      </c>
      <c r="Z14" s="33">
        <v>3.7305146490655501</v>
      </c>
      <c r="AA14" s="33">
        <v>3.5174081612780692</v>
      </c>
      <c r="AB14" s="33">
        <v>4.1586389653052294</v>
      </c>
      <c r="AC14" s="33">
        <v>4.0161310410893991</v>
      </c>
      <c r="AD14" s="33">
        <v>4.332335168630709</v>
      </c>
      <c r="AE14" s="33">
        <v>4.0200916219573104</v>
      </c>
    </row>
    <row r="15" spans="1:31">
      <c r="A15" s="29" t="s">
        <v>40</v>
      </c>
      <c r="B15" s="29" t="s">
        <v>73</v>
      </c>
      <c r="C15" s="33">
        <v>1945.9481599999999</v>
      </c>
      <c r="D15" s="33">
        <v>2806.3007400000001</v>
      </c>
      <c r="E15" s="33">
        <v>3392.9477202744929</v>
      </c>
      <c r="F15" s="33">
        <v>3482.928499127825</v>
      </c>
      <c r="G15" s="33">
        <v>2945.4273756147177</v>
      </c>
      <c r="H15" s="33">
        <v>3589.3510328419825</v>
      </c>
      <c r="I15" s="33">
        <v>3941.4870473743235</v>
      </c>
      <c r="J15" s="33">
        <v>3395.1491419354484</v>
      </c>
      <c r="K15" s="33">
        <v>3108.674716699873</v>
      </c>
      <c r="L15" s="33">
        <v>3336.6779861853888</v>
      </c>
      <c r="M15" s="33">
        <v>3146.607947710439</v>
      </c>
      <c r="N15" s="33">
        <v>3220.4460638277365</v>
      </c>
      <c r="O15" s="33">
        <v>2499.1415258722232</v>
      </c>
      <c r="P15" s="33">
        <v>2148.2014343107821</v>
      </c>
      <c r="Q15" s="33">
        <v>2276.6281134387241</v>
      </c>
      <c r="R15" s="33">
        <v>2102.5976337078691</v>
      </c>
      <c r="S15" s="33">
        <v>1642.553795408656</v>
      </c>
      <c r="T15" s="33">
        <v>1662.5628153766718</v>
      </c>
      <c r="U15" s="33">
        <v>1831.7057916962576</v>
      </c>
      <c r="V15" s="33">
        <v>1614.4417804984694</v>
      </c>
      <c r="W15" s="33">
        <v>1715.3378156634676</v>
      </c>
      <c r="X15" s="33">
        <v>1653.0778558155464</v>
      </c>
      <c r="Y15" s="33">
        <v>1106.2930874135268</v>
      </c>
      <c r="Z15" s="33">
        <v>1238.1169181504092</v>
      </c>
      <c r="AA15" s="33">
        <v>1177.4993723127222</v>
      </c>
      <c r="AB15" s="33">
        <v>905.55155377483243</v>
      </c>
      <c r="AC15" s="33">
        <v>729.90853376437849</v>
      </c>
      <c r="AD15" s="33">
        <v>612.86817676481667</v>
      </c>
      <c r="AE15" s="33">
        <v>539.27155955467515</v>
      </c>
    </row>
    <row r="16" spans="1:31">
      <c r="A16" s="29" t="s">
        <v>40</v>
      </c>
      <c r="B16" s="29" t="s">
        <v>56</v>
      </c>
      <c r="C16" s="33">
        <v>0.37325575529999988</v>
      </c>
      <c r="D16" s="33">
        <v>1.0423682940000001</v>
      </c>
      <c r="E16" s="33">
        <v>2.5649707359999967</v>
      </c>
      <c r="F16" s="33">
        <v>5.0003177635</v>
      </c>
      <c r="G16" s="33">
        <v>7.2375889959999995</v>
      </c>
      <c r="H16" s="33">
        <v>9.6600699619999997</v>
      </c>
      <c r="I16" s="33">
        <v>11.950620192999999</v>
      </c>
      <c r="J16" s="33">
        <v>13.788498799999999</v>
      </c>
      <c r="K16" s="33">
        <v>15.631370517000001</v>
      </c>
      <c r="L16" s="33">
        <v>17.258149902999989</v>
      </c>
      <c r="M16" s="33">
        <v>18.4740243</v>
      </c>
      <c r="N16" s="33">
        <v>20.188732571999992</v>
      </c>
      <c r="O16" s="33">
        <v>21.386023786000003</v>
      </c>
      <c r="P16" s="33">
        <v>22.065677046999998</v>
      </c>
      <c r="Q16" s="33">
        <v>24.346146769999976</v>
      </c>
      <c r="R16" s="33">
        <v>24.209949116000001</v>
      </c>
      <c r="S16" s="33">
        <v>22.394595340000002</v>
      </c>
      <c r="T16" s="33">
        <v>22.220743845999998</v>
      </c>
      <c r="U16" s="33">
        <v>22.440709980000001</v>
      </c>
      <c r="V16" s="33">
        <v>21.984240711999977</v>
      </c>
      <c r="W16" s="33">
        <v>22.086369393000002</v>
      </c>
      <c r="X16" s="33">
        <v>21.121419411999991</v>
      </c>
      <c r="Y16" s="33">
        <v>18.552504914999997</v>
      </c>
      <c r="Z16" s="33">
        <v>19.855977425999999</v>
      </c>
      <c r="AA16" s="33">
        <v>18.553417349999997</v>
      </c>
      <c r="AB16" s="33">
        <v>16.23351847499999</v>
      </c>
      <c r="AC16" s="33">
        <v>15.506482102999987</v>
      </c>
      <c r="AD16" s="33">
        <v>14.216226142999991</v>
      </c>
      <c r="AE16" s="33">
        <v>12.986226338</v>
      </c>
    </row>
    <row r="17" spans="1:31">
      <c r="A17" s="34" t="s">
        <v>138</v>
      </c>
      <c r="B17" s="34"/>
      <c r="C17" s="35">
        <v>595243.23656600271</v>
      </c>
      <c r="D17" s="35">
        <v>542541.728353885</v>
      </c>
      <c r="E17" s="35">
        <v>497118.9964226078</v>
      </c>
      <c r="F17" s="35">
        <v>444092.34483996627</v>
      </c>
      <c r="G17" s="35">
        <v>404933.87304905092</v>
      </c>
      <c r="H17" s="35">
        <v>361435.80388965015</v>
      </c>
      <c r="I17" s="35">
        <v>313456.95821107982</v>
      </c>
      <c r="J17" s="35">
        <v>312210.13653041213</v>
      </c>
      <c r="K17" s="35">
        <v>254103.18577485491</v>
      </c>
      <c r="L17" s="35">
        <v>238688.17830204187</v>
      </c>
      <c r="M17" s="35">
        <v>232099.11069366752</v>
      </c>
      <c r="N17" s="35">
        <v>200861.58361984929</v>
      </c>
      <c r="O17" s="35">
        <v>204443.63051863946</v>
      </c>
      <c r="P17" s="35">
        <v>184773.26699382279</v>
      </c>
      <c r="Q17" s="35">
        <v>161149.57601512238</v>
      </c>
      <c r="R17" s="35">
        <v>153761.39296677845</v>
      </c>
      <c r="S17" s="35">
        <v>153479.13765191371</v>
      </c>
      <c r="T17" s="35">
        <v>138332.5259830154</v>
      </c>
      <c r="U17" s="35">
        <v>125006.80012918809</v>
      </c>
      <c r="V17" s="35">
        <v>122470.45018854151</v>
      </c>
      <c r="W17" s="35">
        <v>108150.80534619297</v>
      </c>
      <c r="X17" s="35">
        <v>101360.97459156111</v>
      </c>
      <c r="Y17" s="35">
        <v>90957.209624541458</v>
      </c>
      <c r="Z17" s="35">
        <v>71377.098592688577</v>
      </c>
      <c r="AA17" s="35">
        <v>66452.793439850473</v>
      </c>
      <c r="AB17" s="35">
        <v>68919.914618657436</v>
      </c>
      <c r="AC17" s="35">
        <v>56987.183052161228</v>
      </c>
      <c r="AD17" s="35">
        <v>52724.39284335851</v>
      </c>
      <c r="AE17" s="35">
        <v>49061.125535766827</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173520.46599999999</v>
      </c>
      <c r="D20" s="33">
        <v>145387.61050000001</v>
      </c>
      <c r="E20" s="33">
        <v>124532.417</v>
      </c>
      <c r="F20" s="33">
        <v>127683.59420000001</v>
      </c>
      <c r="G20" s="33">
        <v>99191.406903349998</v>
      </c>
      <c r="H20" s="33">
        <v>84169.31010981799</v>
      </c>
      <c r="I20" s="33">
        <v>79532.579507657851</v>
      </c>
      <c r="J20" s="33">
        <v>81339.321160542328</v>
      </c>
      <c r="K20" s="33">
        <v>54091.081383509394</v>
      </c>
      <c r="L20" s="33">
        <v>51896.0339740247</v>
      </c>
      <c r="M20" s="33">
        <v>45583.151171960897</v>
      </c>
      <c r="N20" s="33">
        <v>18012.44061004934</v>
      </c>
      <c r="O20" s="33">
        <v>22652.486233875101</v>
      </c>
      <c r="P20" s="33">
        <v>18116.495523960701</v>
      </c>
      <c r="Q20" s="33">
        <v>10725.514499999999</v>
      </c>
      <c r="R20" s="33">
        <v>13091.402</v>
      </c>
      <c r="S20" s="33">
        <v>13408.073</v>
      </c>
      <c r="T20" s="33">
        <v>12521.333500000001</v>
      </c>
      <c r="U20" s="33">
        <v>10961.6695</v>
      </c>
      <c r="V20" s="33">
        <v>9224.0910000000003</v>
      </c>
      <c r="W20" s="33">
        <v>5047.5535418426598</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230.63648831771098</v>
      </c>
      <c r="D22" s="33">
        <v>220.46492819302003</v>
      </c>
      <c r="E22" s="33">
        <v>641.95954742875404</v>
      </c>
      <c r="F22" s="33">
        <v>1589.390104087598</v>
      </c>
      <c r="G22" s="33">
        <v>2288.2220589610283</v>
      </c>
      <c r="H22" s="33">
        <v>1109.8076559416661</v>
      </c>
      <c r="I22" s="33">
        <v>1137.5544591743931</v>
      </c>
      <c r="J22" s="33">
        <v>1883.9724559433789</v>
      </c>
      <c r="K22" s="33">
        <v>746.42430207403004</v>
      </c>
      <c r="L22" s="33">
        <v>1532.1743429001117</v>
      </c>
      <c r="M22" s="33">
        <v>2547.4148532545728</v>
      </c>
      <c r="N22" s="33">
        <v>4926.448701023276</v>
      </c>
      <c r="O22" s="33">
        <v>4723.8862715095493</v>
      </c>
      <c r="P22" s="33">
        <v>5252.1239096103109</v>
      </c>
      <c r="Q22" s="33">
        <v>3546.1306813658257</v>
      </c>
      <c r="R22" s="33">
        <v>3084.2469748214248</v>
      </c>
      <c r="S22" s="33">
        <v>4212.7328306051104</v>
      </c>
      <c r="T22" s="33">
        <v>4528.6416043323052</v>
      </c>
      <c r="U22" s="33">
        <v>3955.4459600465302</v>
      </c>
      <c r="V22" s="33">
        <v>3508.0123360093648</v>
      </c>
      <c r="W22" s="33">
        <v>3495.32314083459</v>
      </c>
      <c r="X22" s="33">
        <v>3771.9445444454195</v>
      </c>
      <c r="Y22" s="33">
        <v>147.84138616873597</v>
      </c>
      <c r="Z22" s="33">
        <v>7.7531590000000001E-5</v>
      </c>
      <c r="AA22" s="33">
        <v>7.5522399999999906E-5</v>
      </c>
      <c r="AB22" s="33">
        <v>7.6078119999999994E-5</v>
      </c>
      <c r="AC22" s="33">
        <v>7.1413850000000007E-5</v>
      </c>
      <c r="AD22" s="33">
        <v>6.8814940000000007E-5</v>
      </c>
      <c r="AE22" s="33">
        <v>6.4378020000000001E-5</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5.4183664999999999E-5</v>
      </c>
      <c r="D24" s="33">
        <v>5.4274125000000004E-5</v>
      </c>
      <c r="E24" s="33">
        <v>129.27743346472101</v>
      </c>
      <c r="F24" s="33">
        <v>525.853928457959</v>
      </c>
      <c r="G24" s="33">
        <v>88.458373127612504</v>
      </c>
      <c r="H24" s="33">
        <v>177.0673571405701</v>
      </c>
      <c r="I24" s="33">
        <v>109.48650370454999</v>
      </c>
      <c r="J24" s="33">
        <v>254.54606270045329</v>
      </c>
      <c r="K24" s="33">
        <v>7.9560470139686004</v>
      </c>
      <c r="L24" s="33">
        <v>61.797867438871997</v>
      </c>
      <c r="M24" s="33">
        <v>6.7098293599999998E-5</v>
      </c>
      <c r="N24" s="33">
        <v>1317.9425867118011</v>
      </c>
      <c r="O24" s="33">
        <v>695.68140401095206</v>
      </c>
      <c r="P24" s="33">
        <v>1461.3470882130705</v>
      </c>
      <c r="Q24" s="33">
        <v>1360.0476241375611</v>
      </c>
      <c r="R24" s="33">
        <v>1806.3299265029625</v>
      </c>
      <c r="S24" s="33">
        <v>3516.9632324036374</v>
      </c>
      <c r="T24" s="33">
        <v>2771.8473790358639</v>
      </c>
      <c r="U24" s="33">
        <v>5364.4537441254306</v>
      </c>
      <c r="V24" s="33">
        <v>7655.8866505487949</v>
      </c>
      <c r="W24" s="33">
        <v>4365.6236429818928</v>
      </c>
      <c r="X24" s="33">
        <v>5302.9215942965266</v>
      </c>
      <c r="Y24" s="33">
        <v>8740.9336899378304</v>
      </c>
      <c r="Z24" s="33">
        <v>2650.3897232190266</v>
      </c>
      <c r="AA24" s="33">
        <v>2800.139060533334</v>
      </c>
      <c r="AB24" s="33">
        <v>4002.8660767418401</v>
      </c>
      <c r="AC24" s="33">
        <v>5033.0174811780198</v>
      </c>
      <c r="AD24" s="33">
        <v>5202.8183506510086</v>
      </c>
      <c r="AE24" s="33">
        <v>4937.4531316672601</v>
      </c>
    </row>
    <row r="25" spans="1:31">
      <c r="A25" s="29" t="s">
        <v>130</v>
      </c>
      <c r="B25" s="29" t="s">
        <v>65</v>
      </c>
      <c r="C25" s="33">
        <v>14835.046600000001</v>
      </c>
      <c r="D25" s="33">
        <v>15058.168949999999</v>
      </c>
      <c r="E25" s="33">
        <v>13401.448390000001</v>
      </c>
      <c r="F25" s="33">
        <v>17411.167990000002</v>
      </c>
      <c r="G25" s="33">
        <v>15900.205109999999</v>
      </c>
      <c r="H25" s="33">
        <v>14945.296940000002</v>
      </c>
      <c r="I25" s="33">
        <v>14916.91755</v>
      </c>
      <c r="J25" s="33">
        <v>18501.050689999996</v>
      </c>
      <c r="K25" s="33">
        <v>13823.5147</v>
      </c>
      <c r="L25" s="33">
        <v>12089.35145</v>
      </c>
      <c r="M25" s="33">
        <v>12159.960720000001</v>
      </c>
      <c r="N25" s="33">
        <v>11540.660719999998</v>
      </c>
      <c r="O25" s="33">
        <v>13060.425499999999</v>
      </c>
      <c r="P25" s="33">
        <v>13507.143399999999</v>
      </c>
      <c r="Q25" s="33">
        <v>12654.05608</v>
      </c>
      <c r="R25" s="33">
        <v>11273.38207</v>
      </c>
      <c r="S25" s="33">
        <v>14469.585350000001</v>
      </c>
      <c r="T25" s="33">
        <v>11994.924449999999</v>
      </c>
      <c r="U25" s="33">
        <v>10639.87276</v>
      </c>
      <c r="V25" s="33">
        <v>9435.85167</v>
      </c>
      <c r="W25" s="33">
        <v>8358.7944800000005</v>
      </c>
      <c r="X25" s="33">
        <v>9646.41554</v>
      </c>
      <c r="Y25" s="33">
        <v>8779.1185300000016</v>
      </c>
      <c r="Z25" s="33">
        <v>8742.5932899999989</v>
      </c>
      <c r="AA25" s="33">
        <v>8465.1069299999999</v>
      </c>
      <c r="AB25" s="33">
        <v>9753.7959600000013</v>
      </c>
      <c r="AC25" s="33">
        <v>7459.3646200000012</v>
      </c>
      <c r="AD25" s="33">
        <v>6546.3468200000007</v>
      </c>
      <c r="AE25" s="33">
        <v>5610.204874</v>
      </c>
    </row>
    <row r="26" spans="1:31">
      <c r="A26" s="29" t="s">
        <v>130</v>
      </c>
      <c r="B26" s="29" t="s">
        <v>69</v>
      </c>
      <c r="C26" s="33">
        <v>15643.012845517036</v>
      </c>
      <c r="D26" s="33">
        <v>17348.918494961708</v>
      </c>
      <c r="E26" s="33">
        <v>15355.770171805112</v>
      </c>
      <c r="F26" s="33">
        <v>14413.129087721791</v>
      </c>
      <c r="G26" s="33">
        <v>14480.932583492666</v>
      </c>
      <c r="H26" s="33">
        <v>14367.400249047079</v>
      </c>
      <c r="I26" s="33">
        <v>13302.254679636302</v>
      </c>
      <c r="J26" s="33">
        <v>10556.522887420309</v>
      </c>
      <c r="K26" s="33">
        <v>8820.6298787763189</v>
      </c>
      <c r="L26" s="33">
        <v>9112.0813339608958</v>
      </c>
      <c r="M26" s="33">
        <v>10136.015769323676</v>
      </c>
      <c r="N26" s="33">
        <v>8739.54264597779</v>
      </c>
      <c r="O26" s="33">
        <v>8436.7349387546074</v>
      </c>
      <c r="P26" s="33">
        <v>7825.8398341868351</v>
      </c>
      <c r="Q26" s="33">
        <v>7907.3855291318796</v>
      </c>
      <c r="R26" s="33">
        <v>7434.6820038104461</v>
      </c>
      <c r="S26" s="33">
        <v>4902.1783750775876</v>
      </c>
      <c r="T26" s="33">
        <v>3776.0645357269377</v>
      </c>
      <c r="U26" s="33">
        <v>3533.0223364557669</v>
      </c>
      <c r="V26" s="33">
        <v>3085.4761589526638</v>
      </c>
      <c r="W26" s="33">
        <v>2956.2819633918825</v>
      </c>
      <c r="X26" s="33">
        <v>2835.3371340560539</v>
      </c>
      <c r="Y26" s="33">
        <v>1822.8168253974663</v>
      </c>
      <c r="Z26" s="33">
        <v>1736.6684422758185</v>
      </c>
      <c r="AA26" s="33">
        <v>1753.8219395187573</v>
      </c>
      <c r="AB26" s="33">
        <v>986.36749669297399</v>
      </c>
      <c r="AC26" s="33">
        <v>859.94918232485429</v>
      </c>
      <c r="AD26" s="33">
        <v>817.53808951927283</v>
      </c>
      <c r="AE26" s="33">
        <v>758.47353158791407</v>
      </c>
    </row>
    <row r="27" spans="1:31">
      <c r="A27" s="29" t="s">
        <v>130</v>
      </c>
      <c r="B27" s="29" t="s">
        <v>68</v>
      </c>
      <c r="C27" s="33">
        <v>4.979111438737279</v>
      </c>
      <c r="D27" s="33">
        <v>5.7841321757551531</v>
      </c>
      <c r="E27" s="33">
        <v>5.5558554516375072</v>
      </c>
      <c r="F27" s="33">
        <v>5.1041660506853717</v>
      </c>
      <c r="G27" s="33">
        <v>15.06065592452345</v>
      </c>
      <c r="H27" s="33">
        <v>15.492909426636146</v>
      </c>
      <c r="I27" s="33">
        <v>14.858353993651555</v>
      </c>
      <c r="J27" s="33">
        <v>15.058039741171669</v>
      </c>
      <c r="K27" s="33">
        <v>63.994218410521967</v>
      </c>
      <c r="L27" s="33">
        <v>64.755320369200589</v>
      </c>
      <c r="M27" s="33">
        <v>63.241732505239568</v>
      </c>
      <c r="N27" s="33">
        <v>67.223314832631857</v>
      </c>
      <c r="O27" s="33">
        <v>65.445471854694716</v>
      </c>
      <c r="P27" s="33">
        <v>59.876538131704372</v>
      </c>
      <c r="Q27" s="33">
        <v>61.162739904320816</v>
      </c>
      <c r="R27" s="33">
        <v>60.657020496719952</v>
      </c>
      <c r="S27" s="33">
        <v>76.707584375238497</v>
      </c>
      <c r="T27" s="33">
        <v>79.976535042881267</v>
      </c>
      <c r="U27" s="33">
        <v>87.757359029091532</v>
      </c>
      <c r="V27" s="33">
        <v>95.492644734339819</v>
      </c>
      <c r="W27" s="33">
        <v>108.34471594132705</v>
      </c>
      <c r="X27" s="33">
        <v>120.9928986866968</v>
      </c>
      <c r="Y27" s="33">
        <v>113.88465407446259</v>
      </c>
      <c r="Z27" s="33">
        <v>116.87747907794252</v>
      </c>
      <c r="AA27" s="33">
        <v>111.03519013605779</v>
      </c>
      <c r="AB27" s="33">
        <v>107.47055641759709</v>
      </c>
      <c r="AC27" s="33">
        <v>102.31826601097831</v>
      </c>
      <c r="AD27" s="33">
        <v>100.86520717050696</v>
      </c>
      <c r="AE27" s="33">
        <v>96.224271636543634</v>
      </c>
    </row>
    <row r="28" spans="1:31">
      <c r="A28" s="29" t="s">
        <v>130</v>
      </c>
      <c r="B28" s="29" t="s">
        <v>36</v>
      </c>
      <c r="C28" s="33">
        <v>3.2337808500000002E-8</v>
      </c>
      <c r="D28" s="33">
        <v>4.4400361999999798E-8</v>
      </c>
      <c r="E28" s="33">
        <v>4.2692084000000003E-8</v>
      </c>
      <c r="F28" s="33">
        <v>5.7778536000000002E-8</v>
      </c>
      <c r="G28" s="33">
        <v>6.1577426000000006E-8</v>
      </c>
      <c r="H28" s="33">
        <v>6.3567490999999997E-8</v>
      </c>
      <c r="I28" s="33">
        <v>8.1982337999999994E-8</v>
      </c>
      <c r="J28" s="33">
        <v>8.5624938000000001E-8</v>
      </c>
      <c r="K28" s="33">
        <v>3.6296720000000003E-7</v>
      </c>
      <c r="L28" s="33">
        <v>3.6483074999999898E-7</v>
      </c>
      <c r="M28" s="33">
        <v>3.5375343500000002E-7</v>
      </c>
      <c r="N28" s="33">
        <v>6.0626106000000001E-7</v>
      </c>
      <c r="O28" s="33">
        <v>5.6503922999999904E-7</v>
      </c>
      <c r="P28" s="33">
        <v>5.6533678999999995E-7</v>
      </c>
      <c r="Q28" s="33">
        <v>6.1880214999999997E-7</v>
      </c>
      <c r="R28" s="33">
        <v>5.6521139000000003E-7</v>
      </c>
      <c r="S28" s="33">
        <v>5.5818209999999903E-7</v>
      </c>
      <c r="T28" s="33">
        <v>5.2493913000000001E-7</v>
      </c>
      <c r="U28" s="33">
        <v>0.97624060374589994</v>
      </c>
      <c r="V28" s="33">
        <v>0.92537465041830003</v>
      </c>
      <c r="W28" s="33">
        <v>1.89773528999999</v>
      </c>
      <c r="X28" s="33">
        <v>1.8009182000000001</v>
      </c>
      <c r="Y28" s="33">
        <v>1.6623681699999988</v>
      </c>
      <c r="Z28" s="33">
        <v>2.1830919500000001</v>
      </c>
      <c r="AA28" s="33">
        <v>2.0702471999999896</v>
      </c>
      <c r="AB28" s="33">
        <v>1.9291146699999999</v>
      </c>
      <c r="AC28" s="33">
        <v>1.8218314</v>
      </c>
      <c r="AD28" s="33">
        <v>1.7706694599999999</v>
      </c>
      <c r="AE28" s="33">
        <v>1.6620194500000003</v>
      </c>
    </row>
    <row r="29" spans="1:31">
      <c r="A29" s="29" t="s">
        <v>130</v>
      </c>
      <c r="B29" s="29" t="s">
        <v>73</v>
      </c>
      <c r="C29" s="33">
        <v>486.53116</v>
      </c>
      <c r="D29" s="33">
        <v>827.63314000000003</v>
      </c>
      <c r="E29" s="33">
        <v>1059.2195200704477</v>
      </c>
      <c r="F29" s="33">
        <v>1147.9514988839578</v>
      </c>
      <c r="G29" s="33">
        <v>618.89557537646158</v>
      </c>
      <c r="H29" s="33">
        <v>901.25423257655189</v>
      </c>
      <c r="I29" s="33">
        <v>1105.4222470889542</v>
      </c>
      <c r="J29" s="33">
        <v>887.08134158494511</v>
      </c>
      <c r="K29" s="33">
        <v>852.2366337407849</v>
      </c>
      <c r="L29" s="33">
        <v>924.01470154470132</v>
      </c>
      <c r="M29" s="33">
        <v>938.73589354378839</v>
      </c>
      <c r="N29" s="33">
        <v>1090.8911512193949</v>
      </c>
      <c r="O29" s="33">
        <v>977.16670091083677</v>
      </c>
      <c r="P29" s="33">
        <v>702.53896930890755</v>
      </c>
      <c r="Q29" s="33">
        <v>793.24308982854393</v>
      </c>
      <c r="R29" s="33">
        <v>762.36990541770308</v>
      </c>
      <c r="S29" s="33">
        <v>689.38368681671091</v>
      </c>
      <c r="T29" s="33">
        <v>692.0390244096368</v>
      </c>
      <c r="U29" s="33">
        <v>731.85816761970636</v>
      </c>
      <c r="V29" s="33">
        <v>607.93358122092297</v>
      </c>
      <c r="W29" s="33">
        <v>563.39569460611847</v>
      </c>
      <c r="X29" s="33">
        <v>695.09482788552384</v>
      </c>
      <c r="Y29" s="33">
        <v>417.22352468643669</v>
      </c>
      <c r="Z29" s="33">
        <v>517.85773559461381</v>
      </c>
      <c r="AA29" s="33">
        <v>548.62402357958956</v>
      </c>
      <c r="AB29" s="33">
        <v>468.30470586169912</v>
      </c>
      <c r="AC29" s="33">
        <v>360.91372745862537</v>
      </c>
      <c r="AD29" s="33">
        <v>347.90317336193652</v>
      </c>
      <c r="AE29" s="33">
        <v>279.95471775722916</v>
      </c>
    </row>
    <row r="30" spans="1:31">
      <c r="A30" s="29" t="s">
        <v>130</v>
      </c>
      <c r="B30" s="29" t="s">
        <v>56</v>
      </c>
      <c r="C30" s="33">
        <v>7.0583140000000003E-2</v>
      </c>
      <c r="D30" s="33">
        <v>0.28584891499999998</v>
      </c>
      <c r="E30" s="33">
        <v>0.78377646999999884</v>
      </c>
      <c r="F30" s="33">
        <v>1.4571916499999999</v>
      </c>
      <c r="G30" s="33">
        <v>2.17941568</v>
      </c>
      <c r="H30" s="33">
        <v>2.9429691000000004</v>
      </c>
      <c r="I30" s="33">
        <v>3.6619277000000001</v>
      </c>
      <c r="J30" s="33">
        <v>4.2813190999999993</v>
      </c>
      <c r="K30" s="33">
        <v>4.9145601500000007</v>
      </c>
      <c r="L30" s="33">
        <v>5.4169707000000011</v>
      </c>
      <c r="M30" s="33">
        <v>5.8566104000000001</v>
      </c>
      <c r="N30" s="33">
        <v>6.6966040000000007</v>
      </c>
      <c r="O30" s="33">
        <v>7.1948832000000005</v>
      </c>
      <c r="P30" s="33">
        <v>7.4612926999999996</v>
      </c>
      <c r="Q30" s="33">
        <v>8.1727653</v>
      </c>
      <c r="R30" s="33">
        <v>8.0889523000000008</v>
      </c>
      <c r="S30" s="33">
        <v>7.6975093999999995</v>
      </c>
      <c r="T30" s="33">
        <v>7.5934400000000002</v>
      </c>
      <c r="U30" s="33">
        <v>7.6118090999999994</v>
      </c>
      <c r="V30" s="33">
        <v>7.4159309999999898</v>
      </c>
      <c r="W30" s="33">
        <v>7.4842629000000001</v>
      </c>
      <c r="X30" s="33">
        <v>7.4191922000000003</v>
      </c>
      <c r="Y30" s="33">
        <v>6.7049558999999999</v>
      </c>
      <c r="Z30" s="33">
        <v>7.2789073000000002</v>
      </c>
      <c r="AA30" s="33">
        <v>6.8144054999999994</v>
      </c>
      <c r="AB30" s="33">
        <v>6.25635724999999</v>
      </c>
      <c r="AC30" s="33">
        <v>5.7987249999999984</v>
      </c>
      <c r="AD30" s="33">
        <v>5.5516087700000005</v>
      </c>
      <c r="AE30" s="33">
        <v>4.9209970999999992</v>
      </c>
    </row>
    <row r="31" spans="1:31">
      <c r="A31" s="34" t="s">
        <v>138</v>
      </c>
      <c r="B31" s="34"/>
      <c r="C31" s="35">
        <v>204234.14109945716</v>
      </c>
      <c r="D31" s="35">
        <v>178020.94705960463</v>
      </c>
      <c r="E31" s="35">
        <v>154066.42839815022</v>
      </c>
      <c r="F31" s="35">
        <v>161628.23947631803</v>
      </c>
      <c r="G31" s="35">
        <v>131964.2856848558</v>
      </c>
      <c r="H31" s="35">
        <v>114784.37522137394</v>
      </c>
      <c r="I31" s="35">
        <v>109013.65105416675</v>
      </c>
      <c r="J31" s="35">
        <v>112550.47129634763</v>
      </c>
      <c r="K31" s="35">
        <v>77553.600529784235</v>
      </c>
      <c r="L31" s="35">
        <v>74756.19428869379</v>
      </c>
      <c r="M31" s="35">
        <v>70489.784314142686</v>
      </c>
      <c r="N31" s="35">
        <v>44604.258578594839</v>
      </c>
      <c r="O31" s="35">
        <v>49634.659820004897</v>
      </c>
      <c r="P31" s="35">
        <v>46222.826294102626</v>
      </c>
      <c r="Q31" s="35">
        <v>36254.297154539585</v>
      </c>
      <c r="R31" s="35">
        <v>36750.699995631556</v>
      </c>
      <c r="S31" s="35">
        <v>40586.240372461572</v>
      </c>
      <c r="T31" s="35">
        <v>35672.788004137983</v>
      </c>
      <c r="U31" s="35">
        <v>34542.221659656818</v>
      </c>
      <c r="V31" s="35">
        <v>33004.810460245164</v>
      </c>
      <c r="W31" s="35">
        <v>24331.921484992352</v>
      </c>
      <c r="X31" s="35">
        <v>21677.611711484697</v>
      </c>
      <c r="Y31" s="35">
        <v>19604.595085578498</v>
      </c>
      <c r="Z31" s="35">
        <v>13246.529012104376</v>
      </c>
      <c r="AA31" s="35">
        <v>13130.103195710548</v>
      </c>
      <c r="AB31" s="35">
        <v>14850.500165930533</v>
      </c>
      <c r="AC31" s="35">
        <v>13454.649620927703</v>
      </c>
      <c r="AD31" s="35">
        <v>12667.56853615573</v>
      </c>
      <c r="AE31" s="35">
        <v>11402.355873269737</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136601.67740000002</v>
      </c>
      <c r="D34" s="33">
        <v>121101.7803</v>
      </c>
      <c r="E34" s="33">
        <v>120956.70390000001</v>
      </c>
      <c r="F34" s="33">
        <v>91027.951053889337</v>
      </c>
      <c r="G34" s="33">
        <v>82804.824891779353</v>
      </c>
      <c r="H34" s="33">
        <v>77749.509088261519</v>
      </c>
      <c r="I34" s="33">
        <v>68065.115211159529</v>
      </c>
      <c r="J34" s="33">
        <v>68082.83715700802</v>
      </c>
      <c r="K34" s="33">
        <v>63128.502519790971</v>
      </c>
      <c r="L34" s="33">
        <v>58297.085929726709</v>
      </c>
      <c r="M34" s="33">
        <v>53006.037484406188</v>
      </c>
      <c r="N34" s="33">
        <v>52134.650327043113</v>
      </c>
      <c r="O34" s="33">
        <v>48151.45384059041</v>
      </c>
      <c r="P34" s="33">
        <v>40754.696054597982</v>
      </c>
      <c r="Q34" s="33">
        <v>38119.486030765627</v>
      </c>
      <c r="R34" s="33">
        <v>33135.907498767716</v>
      </c>
      <c r="S34" s="33">
        <v>31510.4715312728</v>
      </c>
      <c r="T34" s="33">
        <v>29953.7218614224</v>
      </c>
      <c r="U34" s="33">
        <v>26409.429346666901</v>
      </c>
      <c r="V34" s="33">
        <v>26231.725631646503</v>
      </c>
      <c r="W34" s="33">
        <v>23057.0769690089</v>
      </c>
      <c r="X34" s="33">
        <v>18124.568283516801</v>
      </c>
      <c r="Y34" s="33">
        <v>12198.032543940189</v>
      </c>
      <c r="Z34" s="33">
        <v>9569.9064196056897</v>
      </c>
      <c r="AA34" s="33">
        <v>8563.0844008648801</v>
      </c>
      <c r="AB34" s="33">
        <v>8485.1345000000001</v>
      </c>
      <c r="AC34" s="33">
        <v>6490.0833905972995</v>
      </c>
      <c r="AD34" s="33">
        <v>5588.4824368265399</v>
      </c>
      <c r="AE34" s="33">
        <v>5447.5667491034992</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7671.2626006385872</v>
      </c>
      <c r="D36" s="33">
        <v>7316.3603239862368</v>
      </c>
      <c r="E36" s="33">
        <v>7772.7720546752662</v>
      </c>
      <c r="F36" s="33">
        <v>13603.711586371042</v>
      </c>
      <c r="G36" s="33">
        <v>15860.439744908295</v>
      </c>
      <c r="H36" s="33">
        <v>13196.428982781565</v>
      </c>
      <c r="I36" s="33">
        <v>13776.955243339513</v>
      </c>
      <c r="J36" s="33">
        <v>13236.772944262562</v>
      </c>
      <c r="K36" s="33">
        <v>11041.672842318949</v>
      </c>
      <c r="L36" s="33">
        <v>11933.754643397089</v>
      </c>
      <c r="M36" s="33">
        <v>13955.026049754306</v>
      </c>
      <c r="N36" s="33">
        <v>15019.296563133956</v>
      </c>
      <c r="O36" s="33">
        <v>16756.166961652718</v>
      </c>
      <c r="P36" s="33">
        <v>13315.640056852761</v>
      </c>
      <c r="Q36" s="33">
        <v>11642.438753552455</v>
      </c>
      <c r="R36" s="33">
        <v>9241.8517516491265</v>
      </c>
      <c r="S36" s="33">
        <v>9615.2805567985706</v>
      </c>
      <c r="T36" s="33">
        <v>8781.5828543346561</v>
      </c>
      <c r="U36" s="33">
        <v>6866.3118637820899</v>
      </c>
      <c r="V36" s="33">
        <v>7314.6379613667041</v>
      </c>
      <c r="W36" s="33">
        <v>7645.2628593152122</v>
      </c>
      <c r="X36" s="33">
        <v>7784.6505634410751</v>
      </c>
      <c r="Y36" s="33">
        <v>7148.2628596850627</v>
      </c>
      <c r="Z36" s="33">
        <v>6636.661656229192</v>
      </c>
      <c r="AA36" s="33">
        <v>3061.1149133726481</v>
      </c>
      <c r="AB36" s="33">
        <v>2059.0319525088939</v>
      </c>
      <c r="AC36" s="33">
        <v>1969.1794505034738</v>
      </c>
      <c r="AD36" s="33">
        <v>1873.363246404894</v>
      </c>
      <c r="AE36" s="33">
        <v>1785.12404436314</v>
      </c>
    </row>
    <row r="37" spans="1:31">
      <c r="A37" s="29" t="s">
        <v>131</v>
      </c>
      <c r="B37" s="29" t="s">
        <v>32</v>
      </c>
      <c r="C37" s="33">
        <v>255.48588000000001</v>
      </c>
      <c r="D37" s="33">
        <v>244.67747</v>
      </c>
      <c r="E37" s="33">
        <v>462.57521999999994</v>
      </c>
      <c r="F37" s="33">
        <v>440.45609999999999</v>
      </c>
      <c r="G37" s="33">
        <v>417.91649999999998</v>
      </c>
      <c r="H37" s="33">
        <v>400.53100000000001</v>
      </c>
      <c r="I37" s="33">
        <v>770.28200000000004</v>
      </c>
      <c r="J37" s="33">
        <v>706.35606000000007</v>
      </c>
      <c r="K37" s="33">
        <v>627.58789999999999</v>
      </c>
      <c r="L37" s="33">
        <v>433.73624999999998</v>
      </c>
      <c r="M37" s="33">
        <v>424.95555999999999</v>
      </c>
      <c r="N37" s="33">
        <v>520.63815999999997</v>
      </c>
      <c r="O37" s="33">
        <v>773.30409999999995</v>
      </c>
      <c r="P37" s="33">
        <v>588.8329</v>
      </c>
      <c r="Q37" s="33">
        <v>500.54378000000003</v>
      </c>
      <c r="R37" s="33">
        <v>590.70309999999995</v>
      </c>
      <c r="S37" s="33">
        <v>615.42130000000009</v>
      </c>
      <c r="T37" s="33">
        <v>549.70043999999996</v>
      </c>
      <c r="U37" s="33">
        <v>458.31146999999999</v>
      </c>
      <c r="V37" s="33">
        <v>500.16311999999999</v>
      </c>
      <c r="W37" s="33">
        <v>628.6865600000001</v>
      </c>
      <c r="X37" s="33">
        <v>602.35739999999998</v>
      </c>
      <c r="Y37" s="33">
        <v>543.67840000000001</v>
      </c>
      <c r="Z37" s="33">
        <v>506.45994000000002</v>
      </c>
      <c r="AA37" s="33">
        <v>420.16300000000001</v>
      </c>
      <c r="AB37" s="33">
        <v>0</v>
      </c>
      <c r="AC37" s="33">
        <v>0</v>
      </c>
      <c r="AD37" s="33">
        <v>0</v>
      </c>
      <c r="AE37" s="33">
        <v>0</v>
      </c>
    </row>
    <row r="38" spans="1:31">
      <c r="A38" s="29" t="s">
        <v>131</v>
      </c>
      <c r="B38" s="29" t="s">
        <v>66</v>
      </c>
      <c r="C38" s="33">
        <v>1.0263116750000001E-4</v>
      </c>
      <c r="D38" s="33">
        <v>1.0214320899999999E-4</v>
      </c>
      <c r="E38" s="33">
        <v>1.0428525560000001E-4</v>
      </c>
      <c r="F38" s="33">
        <v>912.63676741148311</v>
      </c>
      <c r="G38" s="33">
        <v>430.84914928173509</v>
      </c>
      <c r="H38" s="33">
        <v>518.3479671801565</v>
      </c>
      <c r="I38" s="33">
        <v>899.6073877334037</v>
      </c>
      <c r="J38" s="33">
        <v>1431.1929013313561</v>
      </c>
      <c r="K38" s="33">
        <v>673.31360324579794</v>
      </c>
      <c r="L38" s="33">
        <v>1153.326430505613</v>
      </c>
      <c r="M38" s="33">
        <v>1935.7491152988428</v>
      </c>
      <c r="N38" s="33">
        <v>3430.8541983252471</v>
      </c>
      <c r="O38" s="33">
        <v>3103.7768828711419</v>
      </c>
      <c r="P38" s="33">
        <v>2058.1412367236298</v>
      </c>
      <c r="Q38" s="33">
        <v>1947.4555250572801</v>
      </c>
      <c r="R38" s="33">
        <v>3067.0940341268433</v>
      </c>
      <c r="S38" s="33">
        <v>4518.1335073833925</v>
      </c>
      <c r="T38" s="33">
        <v>2760.8051165850156</v>
      </c>
      <c r="U38" s="33">
        <v>3025.4039238246664</v>
      </c>
      <c r="V38" s="33">
        <v>3465.0782465929142</v>
      </c>
      <c r="W38" s="33">
        <v>3965.0176641121939</v>
      </c>
      <c r="X38" s="33">
        <v>3666.4067212332025</v>
      </c>
      <c r="Y38" s="33">
        <v>3529.0655275493523</v>
      </c>
      <c r="Z38" s="33">
        <v>3968.9985880798781</v>
      </c>
      <c r="AA38" s="33">
        <v>4442.5478475846976</v>
      </c>
      <c r="AB38" s="33">
        <v>4453.7200923506198</v>
      </c>
      <c r="AC38" s="33">
        <v>3547.0215463282698</v>
      </c>
      <c r="AD38" s="33">
        <v>3414.5850370409698</v>
      </c>
      <c r="AE38" s="33">
        <v>2724.0227336927842</v>
      </c>
    </row>
    <row r="39" spans="1:31">
      <c r="A39" s="29" t="s">
        <v>131</v>
      </c>
      <c r="B39" s="29" t="s">
        <v>65</v>
      </c>
      <c r="C39" s="33">
        <v>4747.5965999999999</v>
      </c>
      <c r="D39" s="33">
        <v>4520.3990000000003</v>
      </c>
      <c r="E39" s="33">
        <v>4327.1660999999995</v>
      </c>
      <c r="F39" s="33">
        <v>4109.3625000000002</v>
      </c>
      <c r="G39" s="33">
        <v>3912.8008999999997</v>
      </c>
      <c r="H39" s="33">
        <v>3731.7926000000002</v>
      </c>
      <c r="I39" s="33">
        <v>3570.7156999999997</v>
      </c>
      <c r="J39" s="33">
        <v>3386.1353000000004</v>
      </c>
      <c r="K39" s="33">
        <v>3228.6072999999997</v>
      </c>
      <c r="L39" s="33">
        <v>2985.3564000000001</v>
      </c>
      <c r="M39" s="33">
        <v>2944.8249000000001</v>
      </c>
      <c r="N39" s="33">
        <v>2782.7876000000001</v>
      </c>
      <c r="O39" s="33">
        <v>2657.22705</v>
      </c>
      <c r="P39" s="33">
        <v>2502.2574</v>
      </c>
      <c r="Q39" s="33">
        <v>2330.3985400000001</v>
      </c>
      <c r="R39" s="33">
        <v>2223.9421600000001</v>
      </c>
      <c r="S39" s="33">
        <v>746.16125</v>
      </c>
      <c r="T39" s="33">
        <v>728.77530000000002</v>
      </c>
      <c r="U39" s="33">
        <v>649.75330000000008</v>
      </c>
      <c r="V39" s="33">
        <v>594.7559399999999</v>
      </c>
      <c r="W39" s="33">
        <v>606.26769999999999</v>
      </c>
      <c r="X39" s="33">
        <v>0</v>
      </c>
      <c r="Y39" s="33">
        <v>0</v>
      </c>
      <c r="Z39" s="33">
        <v>0</v>
      </c>
      <c r="AA39" s="33">
        <v>0</v>
      </c>
      <c r="AB39" s="33">
        <v>0</v>
      </c>
      <c r="AC39" s="33">
        <v>0</v>
      </c>
      <c r="AD39" s="33">
        <v>0</v>
      </c>
      <c r="AE39" s="33">
        <v>0</v>
      </c>
    </row>
    <row r="40" spans="1:31">
      <c r="A40" s="29" t="s">
        <v>131</v>
      </c>
      <c r="B40" s="29" t="s">
        <v>69</v>
      </c>
      <c r="C40" s="33">
        <v>5108.3914487852908</v>
      </c>
      <c r="D40" s="33">
        <v>7700.2655072089183</v>
      </c>
      <c r="E40" s="33">
        <v>7179.4109559171693</v>
      </c>
      <c r="F40" s="33">
        <v>6597.9152354747112</v>
      </c>
      <c r="G40" s="33">
        <v>7394.9375188614185</v>
      </c>
      <c r="H40" s="33">
        <v>6766.0187013948735</v>
      </c>
      <c r="I40" s="33">
        <v>6859.2275492155286</v>
      </c>
      <c r="J40" s="33">
        <v>6205.8325757460907</v>
      </c>
      <c r="K40" s="33">
        <v>5819.9372977058374</v>
      </c>
      <c r="L40" s="33">
        <v>5672.8389365604844</v>
      </c>
      <c r="M40" s="33">
        <v>4794.3368616460712</v>
      </c>
      <c r="N40" s="33">
        <v>4584.4743299759521</v>
      </c>
      <c r="O40" s="33">
        <v>3984.1354910196719</v>
      </c>
      <c r="P40" s="33">
        <v>4284.213802520153</v>
      </c>
      <c r="Q40" s="33">
        <v>3763.3255932006768</v>
      </c>
      <c r="R40" s="33">
        <v>3889.2726263153827</v>
      </c>
      <c r="S40" s="33">
        <v>3451.9570330264005</v>
      </c>
      <c r="T40" s="33">
        <v>3400.8182410256181</v>
      </c>
      <c r="U40" s="33">
        <v>3144.6024576446175</v>
      </c>
      <c r="V40" s="33">
        <v>2499.6054036812507</v>
      </c>
      <c r="W40" s="33">
        <v>2510.3682691048225</v>
      </c>
      <c r="X40" s="33">
        <v>1944.7625430637843</v>
      </c>
      <c r="Y40" s="33">
        <v>1687.9279487705389</v>
      </c>
      <c r="Z40" s="33">
        <v>818.25725255882389</v>
      </c>
      <c r="AA40" s="33">
        <v>849.34137910041272</v>
      </c>
      <c r="AB40" s="33">
        <v>788.22324956233365</v>
      </c>
      <c r="AC40" s="33">
        <v>729.64827414853687</v>
      </c>
      <c r="AD40" s="33">
        <v>614.80144630537973</v>
      </c>
      <c r="AE40" s="33">
        <v>459.74708952612934</v>
      </c>
    </row>
    <row r="41" spans="1:31">
      <c r="A41" s="29" t="s">
        <v>131</v>
      </c>
      <c r="B41" s="29" t="s">
        <v>68</v>
      </c>
      <c r="C41" s="33">
        <v>5.1758224026933171</v>
      </c>
      <c r="D41" s="33">
        <v>6.7105285821759617</v>
      </c>
      <c r="E41" s="33">
        <v>6.5189170824670395</v>
      </c>
      <c r="F41" s="33">
        <v>5.9520529029232065</v>
      </c>
      <c r="G41" s="33">
        <v>5.75640182639623</v>
      </c>
      <c r="H41" s="33">
        <v>5.7532028693680104</v>
      </c>
      <c r="I41" s="33">
        <v>5.5568067928693381</v>
      </c>
      <c r="J41" s="33">
        <v>4.4255569575980562</v>
      </c>
      <c r="K41" s="33">
        <v>4.5781383522186854</v>
      </c>
      <c r="L41" s="33">
        <v>4.5418914784630156</v>
      </c>
      <c r="M41" s="33">
        <v>5.211893502071379</v>
      </c>
      <c r="N41" s="33">
        <v>10.487010315718846</v>
      </c>
      <c r="O41" s="33">
        <v>13.676425764461491</v>
      </c>
      <c r="P41" s="33">
        <v>12.91553552833131</v>
      </c>
      <c r="Q41" s="33">
        <v>12.569646559106296</v>
      </c>
      <c r="R41" s="33">
        <v>11.893099762104338</v>
      </c>
      <c r="S41" s="33">
        <v>24.889075967846445</v>
      </c>
      <c r="T41" s="33">
        <v>25.092030765637915</v>
      </c>
      <c r="U41" s="33">
        <v>27.416184560168904</v>
      </c>
      <c r="V41" s="33">
        <v>33.954037023318875</v>
      </c>
      <c r="W41" s="33">
        <v>37.016410015979169</v>
      </c>
      <c r="X41" s="33">
        <v>60.213485499458898</v>
      </c>
      <c r="Y41" s="33">
        <v>56.261779915549575</v>
      </c>
      <c r="Z41" s="33">
        <v>53.018683382954805</v>
      </c>
      <c r="AA41" s="33">
        <v>48.414696345900552</v>
      </c>
      <c r="AB41" s="33">
        <v>52.708113936807557</v>
      </c>
      <c r="AC41" s="33">
        <v>52.963830304474854</v>
      </c>
      <c r="AD41" s="33">
        <v>51.207722738332329</v>
      </c>
      <c r="AE41" s="33">
        <v>50.881881652454105</v>
      </c>
    </row>
    <row r="42" spans="1:31">
      <c r="A42" s="29" t="s">
        <v>131</v>
      </c>
      <c r="B42" s="29" t="s">
        <v>36</v>
      </c>
      <c r="C42" s="33">
        <v>2.2719049000000002E-8</v>
      </c>
      <c r="D42" s="33">
        <v>1.9652141433809899E-2</v>
      </c>
      <c r="E42" s="33">
        <v>2.1706894341425004E-2</v>
      </c>
      <c r="F42" s="33">
        <v>2.4026357324425998E-2</v>
      </c>
      <c r="G42" s="33">
        <v>2.2483379730014002E-2</v>
      </c>
      <c r="H42" s="33">
        <v>2.1843392600695E-2</v>
      </c>
      <c r="I42" s="33">
        <v>2.0875581972140001E-2</v>
      </c>
      <c r="J42" s="33">
        <v>1.8949364154320001E-2</v>
      </c>
      <c r="K42" s="33">
        <v>1.7504087928300001E-2</v>
      </c>
      <c r="L42" s="33">
        <v>1.7131145830299999E-2</v>
      </c>
      <c r="M42" s="33">
        <v>1.5880614716339999E-2</v>
      </c>
      <c r="N42" s="33">
        <v>0.74640478599999982</v>
      </c>
      <c r="O42" s="33">
        <v>0.94774790699999989</v>
      </c>
      <c r="P42" s="33">
        <v>0.92357446200000004</v>
      </c>
      <c r="Q42" s="33">
        <v>0.87600629400000007</v>
      </c>
      <c r="R42" s="33">
        <v>0.84886932699999995</v>
      </c>
      <c r="S42" s="33">
        <v>1.2190283279999998</v>
      </c>
      <c r="T42" s="33">
        <v>1.1643182559999998</v>
      </c>
      <c r="U42" s="33">
        <v>1.1112185800000001</v>
      </c>
      <c r="V42" s="33">
        <v>1.0651984000000001</v>
      </c>
      <c r="W42" s="33">
        <v>1.033693</v>
      </c>
      <c r="X42" s="33">
        <v>1.1409463</v>
      </c>
      <c r="Y42" s="33">
        <v>1.0841691</v>
      </c>
      <c r="Z42" s="33">
        <v>1.0348442</v>
      </c>
      <c r="AA42" s="33">
        <v>0.95528250000000003</v>
      </c>
      <c r="AB42" s="33">
        <v>1.79792</v>
      </c>
      <c r="AC42" s="33">
        <v>1.7915415000000001</v>
      </c>
      <c r="AD42" s="33">
        <v>2.1692519999999997</v>
      </c>
      <c r="AE42" s="33">
        <v>1.998683</v>
      </c>
    </row>
    <row r="43" spans="1:31">
      <c r="A43" s="29" t="s">
        <v>131</v>
      </c>
      <c r="B43" s="29" t="s">
        <v>73</v>
      </c>
      <c r="C43" s="33">
        <v>1459.4169999999999</v>
      </c>
      <c r="D43" s="33">
        <v>1978.6676</v>
      </c>
      <c r="E43" s="33">
        <v>2333.7282000386417</v>
      </c>
      <c r="F43" s="33">
        <v>2334.9770000472581</v>
      </c>
      <c r="G43" s="33">
        <v>2326.5318000464381</v>
      </c>
      <c r="H43" s="33">
        <v>2688.0968000548855</v>
      </c>
      <c r="I43" s="33">
        <v>2836.0648000615779</v>
      </c>
      <c r="J43" s="33">
        <v>2508.0678001288948</v>
      </c>
      <c r="K43" s="33">
        <v>2256.4312001184067</v>
      </c>
      <c r="L43" s="33">
        <v>2412.2212001175735</v>
      </c>
      <c r="M43" s="33">
        <v>2207.3385001134507</v>
      </c>
      <c r="N43" s="33">
        <v>2126.9323585700004</v>
      </c>
      <c r="O43" s="33">
        <v>1519.5483497000002</v>
      </c>
      <c r="P43" s="33">
        <v>1443.3818522000001</v>
      </c>
      <c r="Q43" s="33">
        <v>1480.8790507000001</v>
      </c>
      <c r="R43" s="33">
        <v>1337.8571075</v>
      </c>
      <c r="S43" s="33">
        <v>949.92152070000009</v>
      </c>
      <c r="T43" s="33">
        <v>967.36872199999993</v>
      </c>
      <c r="U43" s="33">
        <v>1096.5492177000001</v>
      </c>
      <c r="V43" s="33">
        <v>1003.4551061000001</v>
      </c>
      <c r="W43" s="33">
        <v>1147.5674462000002</v>
      </c>
      <c r="X43" s="33">
        <v>953.96065030000011</v>
      </c>
      <c r="Y43" s="33">
        <v>685.50204299999996</v>
      </c>
      <c r="Z43" s="33">
        <v>716.377747</v>
      </c>
      <c r="AA43" s="33">
        <v>625.24785130000009</v>
      </c>
      <c r="AB43" s="33">
        <v>433.95059100000003</v>
      </c>
      <c r="AC43" s="33">
        <v>365.82552750000002</v>
      </c>
      <c r="AD43" s="33">
        <v>261.85444669999998</v>
      </c>
      <c r="AE43" s="33">
        <v>256.40962259999998</v>
      </c>
    </row>
    <row r="44" spans="1:31">
      <c r="A44" s="29" t="s">
        <v>131</v>
      </c>
      <c r="B44" s="29" t="s">
        <v>56</v>
      </c>
      <c r="C44" s="33">
        <v>9.7536787999999999E-2</v>
      </c>
      <c r="D44" s="33">
        <v>0.32770373699999999</v>
      </c>
      <c r="E44" s="33">
        <v>0.69214417400000006</v>
      </c>
      <c r="F44" s="33">
        <v>1.33622142</v>
      </c>
      <c r="G44" s="33">
        <v>1.91509112</v>
      </c>
      <c r="H44" s="33">
        <v>2.5407764200000003</v>
      </c>
      <c r="I44" s="33">
        <v>3.0873515</v>
      </c>
      <c r="J44" s="33">
        <v>3.5278244000000001</v>
      </c>
      <c r="K44" s="33">
        <v>4.04920876</v>
      </c>
      <c r="L44" s="33">
        <v>4.5511187</v>
      </c>
      <c r="M44" s="33">
        <v>4.9002411999999991</v>
      </c>
      <c r="N44" s="33">
        <v>5.0852352999999999</v>
      </c>
      <c r="O44" s="33">
        <v>5.3387300500000006</v>
      </c>
      <c r="P44" s="33">
        <v>5.6920606400000002</v>
      </c>
      <c r="Q44" s="33">
        <v>6.0848020299999899</v>
      </c>
      <c r="R44" s="33">
        <v>6.0325820999999999</v>
      </c>
      <c r="S44" s="33">
        <v>5.3533296000000004</v>
      </c>
      <c r="T44" s="33">
        <v>5.5286510399999997</v>
      </c>
      <c r="U44" s="33">
        <v>5.4438696000000002</v>
      </c>
      <c r="V44" s="33">
        <v>5.61637059999999</v>
      </c>
      <c r="W44" s="33">
        <v>5.7327981000000001</v>
      </c>
      <c r="X44" s="33">
        <v>5.1391027999999999</v>
      </c>
      <c r="Y44" s="33">
        <v>4.6138973000000005</v>
      </c>
      <c r="Z44" s="33">
        <v>4.4764292000000001</v>
      </c>
      <c r="AA44" s="33">
        <v>3.8632098999999998</v>
      </c>
      <c r="AB44" s="33">
        <v>3.0956183500000001</v>
      </c>
      <c r="AC44" s="33">
        <v>3.2115578499999899</v>
      </c>
      <c r="AD44" s="33">
        <v>2.20380727</v>
      </c>
      <c r="AE44" s="33">
        <v>2.1821493700000003</v>
      </c>
    </row>
    <row r="45" spans="1:31">
      <c r="A45" s="34" t="s">
        <v>138</v>
      </c>
      <c r="B45" s="34"/>
      <c r="C45" s="35">
        <v>154389.58985445774</v>
      </c>
      <c r="D45" s="35">
        <v>140890.19323192054</v>
      </c>
      <c r="E45" s="35">
        <v>140705.14725196015</v>
      </c>
      <c r="F45" s="35">
        <v>116697.9852960495</v>
      </c>
      <c r="G45" s="35">
        <v>110827.52510665721</v>
      </c>
      <c r="H45" s="35">
        <v>102368.38154248749</v>
      </c>
      <c r="I45" s="35">
        <v>93947.45989824085</v>
      </c>
      <c r="J45" s="35">
        <v>93053.552495305616</v>
      </c>
      <c r="K45" s="35">
        <v>84524.199601413769</v>
      </c>
      <c r="L45" s="35">
        <v>80480.640481668364</v>
      </c>
      <c r="M45" s="35">
        <v>77066.141864607474</v>
      </c>
      <c r="N45" s="35">
        <v>78483.188188793996</v>
      </c>
      <c r="O45" s="35">
        <v>75439.740751898396</v>
      </c>
      <c r="P45" s="35">
        <v>63516.696986222858</v>
      </c>
      <c r="Q45" s="35">
        <v>58316.217869135144</v>
      </c>
      <c r="R45" s="35">
        <v>52160.664270621171</v>
      </c>
      <c r="S45" s="35">
        <v>50482.314254449011</v>
      </c>
      <c r="T45" s="35">
        <v>46200.495844133337</v>
      </c>
      <c r="U45" s="35">
        <v>40581.228546478444</v>
      </c>
      <c r="V45" s="35">
        <v>40639.920340310688</v>
      </c>
      <c r="W45" s="35">
        <v>38449.696431557109</v>
      </c>
      <c r="X45" s="35">
        <v>32182.958996754322</v>
      </c>
      <c r="Y45" s="35">
        <v>25163.229059860692</v>
      </c>
      <c r="Z45" s="35">
        <v>21553.302539856541</v>
      </c>
      <c r="AA45" s="35">
        <v>17384.666237268539</v>
      </c>
      <c r="AB45" s="35">
        <v>15838.817908358655</v>
      </c>
      <c r="AC45" s="35">
        <v>12788.896491882053</v>
      </c>
      <c r="AD45" s="35">
        <v>11542.439889316118</v>
      </c>
      <c r="AE45" s="35">
        <v>10467.342498338006</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108528.863</v>
      </c>
      <c r="D49" s="33">
        <v>88331.753500000006</v>
      </c>
      <c r="E49" s="33">
        <v>90354.130499999999</v>
      </c>
      <c r="F49" s="33">
        <v>47398.149676723689</v>
      </c>
      <c r="G49" s="33">
        <v>45286.367017229066</v>
      </c>
      <c r="H49" s="33">
        <v>36728.958350709232</v>
      </c>
      <c r="I49" s="33">
        <v>2.25817823E-3</v>
      </c>
      <c r="J49" s="33">
        <v>1.6395213149999999E-3</v>
      </c>
      <c r="K49" s="33">
        <v>1.3489018409999999E-3</v>
      </c>
      <c r="L49" s="33">
        <v>1.245737166E-3</v>
      </c>
      <c r="M49" s="33">
        <v>1.055942323E-3</v>
      </c>
      <c r="N49" s="33">
        <v>9.6346166999999991E-4</v>
      </c>
      <c r="O49" s="33">
        <v>9.4926864999999997E-4</v>
      </c>
      <c r="P49" s="33">
        <v>8.3013607899999999E-4</v>
      </c>
      <c r="Q49" s="33">
        <v>7.8801455000000005E-4</v>
      </c>
      <c r="R49" s="33">
        <v>7.3263127399999909E-4</v>
      </c>
      <c r="S49" s="33">
        <v>6.1388304999999998E-4</v>
      </c>
      <c r="T49" s="33">
        <v>6.2245296099999996E-4</v>
      </c>
      <c r="U49" s="33">
        <v>5.1566851199999996E-4</v>
      </c>
      <c r="V49" s="33">
        <v>4.8468129999999998E-4</v>
      </c>
      <c r="W49" s="33">
        <v>5.3139945700000002E-4</v>
      </c>
      <c r="X49" s="33">
        <v>5.5641499600000001E-4</v>
      </c>
      <c r="Y49" s="33">
        <v>5.2589955599999997E-4</v>
      </c>
      <c r="Z49" s="33">
        <v>4.6234409900000004E-4</v>
      </c>
      <c r="AA49" s="33">
        <v>4.2949205099999997E-4</v>
      </c>
      <c r="AB49" s="33">
        <v>4.5932403699999979E-4</v>
      </c>
      <c r="AC49" s="33">
        <v>1.7215019299999997E-4</v>
      </c>
      <c r="AD49" s="33">
        <v>0</v>
      </c>
      <c r="AE49" s="33">
        <v>0</v>
      </c>
    </row>
    <row r="50" spans="1:31">
      <c r="A50" s="29" t="s">
        <v>132</v>
      </c>
      <c r="B50" s="29" t="s">
        <v>20</v>
      </c>
      <c r="C50" s="33">
        <v>2.9819689999999998E-5</v>
      </c>
      <c r="D50" s="33">
        <v>2.8009431000000001E-5</v>
      </c>
      <c r="E50" s="33">
        <v>2.7993680000000001E-5</v>
      </c>
      <c r="F50" s="33">
        <v>4.4504120000000001E-5</v>
      </c>
      <c r="G50" s="33">
        <v>4.344808E-5</v>
      </c>
      <c r="H50" s="33">
        <v>4.1265999999999994E-5</v>
      </c>
      <c r="I50" s="33">
        <v>3.9080743000000004E-5</v>
      </c>
      <c r="J50" s="33">
        <v>4.0191855000000001E-5</v>
      </c>
      <c r="K50" s="33">
        <v>3.7839237999999999E-5</v>
      </c>
      <c r="L50" s="33">
        <v>3.8749255000000002E-5</v>
      </c>
      <c r="M50" s="33">
        <v>4.2579844999999998E-5</v>
      </c>
      <c r="N50" s="33">
        <v>5.2532269999999996E-5</v>
      </c>
      <c r="O50" s="33">
        <v>5.0528902999999998E-5</v>
      </c>
      <c r="P50" s="33">
        <v>4.7253597999999999E-5</v>
      </c>
      <c r="Q50" s="33">
        <v>4.3381235999999996E-5</v>
      </c>
      <c r="R50" s="33">
        <v>4.1944243000000002E-5</v>
      </c>
      <c r="S50" s="33">
        <v>4.9154630000000001E-5</v>
      </c>
      <c r="T50" s="33">
        <v>4.7481935000000006E-5</v>
      </c>
      <c r="U50" s="33">
        <v>5.2901063E-5</v>
      </c>
      <c r="V50" s="33">
        <v>5.0087187000000002E-5</v>
      </c>
      <c r="W50" s="33">
        <v>7.9448340000000013E-5</v>
      </c>
      <c r="X50" s="33">
        <v>7.9493389999999993E-5</v>
      </c>
      <c r="Y50" s="33">
        <v>9.274857E-5</v>
      </c>
      <c r="Z50" s="33">
        <v>8.3265839999999987E-5</v>
      </c>
      <c r="AA50" s="33">
        <v>8.1583199999999995E-5</v>
      </c>
      <c r="AB50" s="33">
        <v>8.2138930000000003E-5</v>
      </c>
      <c r="AC50" s="33">
        <v>7.7153240000000001E-5</v>
      </c>
      <c r="AD50" s="33">
        <v>8.8581494999999998E-5</v>
      </c>
      <c r="AE50" s="33">
        <v>8.3757550000000002E-5</v>
      </c>
    </row>
    <row r="51" spans="1:31">
      <c r="A51" s="29" t="s">
        <v>132</v>
      </c>
      <c r="B51" s="29" t="s">
        <v>32</v>
      </c>
      <c r="C51" s="33">
        <v>24.007776999999997</v>
      </c>
      <c r="D51" s="33">
        <v>11.122333999999901</v>
      </c>
      <c r="E51" s="33">
        <v>19.531361</v>
      </c>
      <c r="F51" s="33">
        <v>103.9319</v>
      </c>
      <c r="G51" s="33">
        <v>96.72102000000001</v>
      </c>
      <c r="H51" s="33">
        <v>90.240700000000004</v>
      </c>
      <c r="I51" s="33">
        <v>92.27064</v>
      </c>
      <c r="J51" s="33">
        <v>141.04673</v>
      </c>
      <c r="K51" s="33">
        <v>13.339722</v>
      </c>
      <c r="L51" s="33">
        <v>41.301453000000002</v>
      </c>
      <c r="M51" s="33">
        <v>87.585414</v>
      </c>
      <c r="N51" s="33">
        <v>315.20188000000002</v>
      </c>
      <c r="O51" s="33">
        <v>226.14453</v>
      </c>
      <c r="P51" s="33">
        <v>435.56020000000001</v>
      </c>
      <c r="Q51" s="33">
        <v>229.83199999999999</v>
      </c>
      <c r="R51" s="33">
        <v>240.92112</v>
      </c>
      <c r="S51" s="33">
        <v>494.25546999999995</v>
      </c>
      <c r="T51" s="33">
        <v>480.65125</v>
      </c>
      <c r="U51" s="33">
        <v>0</v>
      </c>
      <c r="V51" s="33">
        <v>0</v>
      </c>
      <c r="W51" s="33">
        <v>0</v>
      </c>
      <c r="X51" s="33">
        <v>0</v>
      </c>
      <c r="Y51" s="33">
        <v>0</v>
      </c>
      <c r="Z51" s="33">
        <v>0</v>
      </c>
      <c r="AA51" s="33">
        <v>0</v>
      </c>
      <c r="AB51" s="33">
        <v>0</v>
      </c>
      <c r="AC51" s="33">
        <v>0</v>
      </c>
      <c r="AD51" s="33">
        <v>0</v>
      </c>
      <c r="AE51" s="33">
        <v>0</v>
      </c>
    </row>
    <row r="52" spans="1:31">
      <c r="A52" s="29" t="s">
        <v>132</v>
      </c>
      <c r="B52" s="29" t="s">
        <v>66</v>
      </c>
      <c r="C52" s="33">
        <v>111.88104642050541</v>
      </c>
      <c r="D52" s="33">
        <v>2.9331593019487991</v>
      </c>
      <c r="E52" s="33">
        <v>86.843799182530404</v>
      </c>
      <c r="F52" s="33">
        <v>292.72616569459257</v>
      </c>
      <c r="G52" s="33">
        <v>196.45826533861003</v>
      </c>
      <c r="H52" s="33">
        <v>430.67707402398207</v>
      </c>
      <c r="I52" s="33">
        <v>218.58350817971885</v>
      </c>
      <c r="J52" s="33">
        <v>381.47029892512222</v>
      </c>
      <c r="K52" s="33">
        <v>65.256867945953601</v>
      </c>
      <c r="L52" s="33">
        <v>131.4209688405106</v>
      </c>
      <c r="M52" s="33">
        <v>189.56080203614968</v>
      </c>
      <c r="N52" s="33">
        <v>1207.4957191381097</v>
      </c>
      <c r="O52" s="33">
        <v>563.04721713581955</v>
      </c>
      <c r="P52" s="33">
        <v>1283.6095019720392</v>
      </c>
      <c r="Q52" s="33">
        <v>1183.3203805697292</v>
      </c>
      <c r="R52" s="33">
        <v>1104.4776583747805</v>
      </c>
      <c r="S52" s="33">
        <v>2033.219098668558</v>
      </c>
      <c r="T52" s="33">
        <v>1378.367703984336</v>
      </c>
      <c r="U52" s="33">
        <v>3360.7636356490461</v>
      </c>
      <c r="V52" s="33">
        <v>5275.2683336377977</v>
      </c>
      <c r="W52" s="33">
        <v>5070.8665279385968</v>
      </c>
      <c r="X52" s="33">
        <v>4845.9657510183188</v>
      </c>
      <c r="Y52" s="33">
        <v>6355.6690848309581</v>
      </c>
      <c r="Z52" s="33">
        <v>4062.5063490354</v>
      </c>
      <c r="AA52" s="33">
        <v>4817.4386921815003</v>
      </c>
      <c r="AB52" s="33">
        <v>6359.2002754517907</v>
      </c>
      <c r="AC52" s="33">
        <v>2897.6159699483201</v>
      </c>
      <c r="AD52" s="33">
        <v>4537.4950806505803</v>
      </c>
      <c r="AE52" s="33">
        <v>5005.19966583312</v>
      </c>
    </row>
    <row r="53" spans="1:31">
      <c r="A53" s="29" t="s">
        <v>132</v>
      </c>
      <c r="B53" s="29" t="s">
        <v>65</v>
      </c>
      <c r="C53" s="33">
        <v>18889.734619999999</v>
      </c>
      <c r="D53" s="33">
        <v>18181.443449999999</v>
      </c>
      <c r="E53" s="33">
        <v>15823.475</v>
      </c>
      <c r="F53" s="33">
        <v>18591.545679999999</v>
      </c>
      <c r="G53" s="33">
        <v>18119.4349</v>
      </c>
      <c r="H53" s="33">
        <v>16373.62105</v>
      </c>
      <c r="I53" s="33">
        <v>15795.461880000001</v>
      </c>
      <c r="J53" s="33">
        <v>19071.098229999996</v>
      </c>
      <c r="K53" s="33">
        <v>15093.555840000001</v>
      </c>
      <c r="L53" s="33">
        <v>12297.04055</v>
      </c>
      <c r="M53" s="33">
        <v>11780.48646</v>
      </c>
      <c r="N53" s="33">
        <v>10142.427900000001</v>
      </c>
      <c r="O53" s="33">
        <v>12041.977060000001</v>
      </c>
      <c r="P53" s="33">
        <v>11756.15084</v>
      </c>
      <c r="Q53" s="33">
        <v>10678.73386</v>
      </c>
      <c r="R53" s="33">
        <v>10216.402550000001</v>
      </c>
      <c r="S53" s="33">
        <v>12391.43</v>
      </c>
      <c r="T53" s="33">
        <v>9810.7507699999987</v>
      </c>
      <c r="U53" s="33">
        <v>8032.198714000001</v>
      </c>
      <c r="V53" s="33">
        <v>7655.8832899999998</v>
      </c>
      <c r="W53" s="33">
        <v>6645.1215700000002</v>
      </c>
      <c r="X53" s="33">
        <v>7834.6287050000001</v>
      </c>
      <c r="Y53" s="33">
        <v>7691.2085199999992</v>
      </c>
      <c r="Z53" s="33">
        <v>6964.3152199999995</v>
      </c>
      <c r="AA53" s="33">
        <v>6674.0034100000003</v>
      </c>
      <c r="AB53" s="33">
        <v>8059.3167100000001</v>
      </c>
      <c r="AC53" s="33">
        <v>6409.2008499999993</v>
      </c>
      <c r="AD53" s="33">
        <v>5195.7346600000001</v>
      </c>
      <c r="AE53" s="33">
        <v>4978.6157599999997</v>
      </c>
    </row>
    <row r="54" spans="1:31">
      <c r="A54" s="29" t="s">
        <v>132</v>
      </c>
      <c r="B54" s="29" t="s">
        <v>69</v>
      </c>
      <c r="C54" s="33">
        <v>27030.241691495179</v>
      </c>
      <c r="D54" s="33">
        <v>32808.686861374794</v>
      </c>
      <c r="E54" s="33">
        <v>26375.725011252609</v>
      </c>
      <c r="F54" s="33">
        <v>25817.129920466385</v>
      </c>
      <c r="G54" s="33">
        <v>25406.082437635567</v>
      </c>
      <c r="H54" s="33">
        <v>24931.789769196756</v>
      </c>
      <c r="I54" s="33">
        <v>23830.240809278665</v>
      </c>
      <c r="J54" s="33">
        <v>20076.624162199856</v>
      </c>
      <c r="K54" s="33">
        <v>19363.283841505501</v>
      </c>
      <c r="L54" s="33">
        <v>17759.26911931732</v>
      </c>
      <c r="M54" s="33">
        <v>19275.931810631628</v>
      </c>
      <c r="N54" s="33">
        <v>15085.433159305709</v>
      </c>
      <c r="O54" s="33">
        <v>14586.36893761847</v>
      </c>
      <c r="P54" s="33">
        <v>12794.073643977432</v>
      </c>
      <c r="Q54" s="33">
        <v>13244.689173446672</v>
      </c>
      <c r="R54" s="33">
        <v>13166.934632891662</v>
      </c>
      <c r="S54" s="33">
        <v>9998.5882544313463</v>
      </c>
      <c r="T54" s="33">
        <v>9738.0020928533413</v>
      </c>
      <c r="U54" s="33">
        <v>7816.658199253382</v>
      </c>
      <c r="V54" s="33">
        <v>7378.3520747070179</v>
      </c>
      <c r="W54" s="33">
        <v>6528.732327222714</v>
      </c>
      <c r="X54" s="33">
        <v>6395.6746896300856</v>
      </c>
      <c r="Y54" s="33">
        <v>4852.2322674275792</v>
      </c>
      <c r="Z54" s="33">
        <v>4217.848713425904</v>
      </c>
      <c r="AA54" s="33">
        <v>2456.7621012288987</v>
      </c>
      <c r="AB54" s="33">
        <v>1999.5554950377377</v>
      </c>
      <c r="AC54" s="33">
        <v>1778.1489290386983</v>
      </c>
      <c r="AD54" s="33">
        <v>1477.4080876358287</v>
      </c>
      <c r="AE54" s="33">
        <v>550.51136033917919</v>
      </c>
    </row>
    <row r="55" spans="1:31">
      <c r="A55" s="29" t="s">
        <v>132</v>
      </c>
      <c r="B55" s="29" t="s">
        <v>68</v>
      </c>
      <c r="C55" s="33">
        <v>2.4749839218408436</v>
      </c>
      <c r="D55" s="33">
        <v>2.3460169945792693</v>
      </c>
      <c r="E55" s="33">
        <v>2.3171630192696591</v>
      </c>
      <c r="F55" s="33">
        <v>2.126809035688503</v>
      </c>
      <c r="G55" s="33">
        <v>1.925662865684195</v>
      </c>
      <c r="H55" s="33">
        <v>1.937869527927703</v>
      </c>
      <c r="I55" s="33">
        <v>4.5666474093811402</v>
      </c>
      <c r="J55" s="33">
        <v>4.0231942214946095</v>
      </c>
      <c r="K55" s="33">
        <v>3.8578374331446978</v>
      </c>
      <c r="L55" s="33">
        <v>3.9519470480098779</v>
      </c>
      <c r="M55" s="33">
        <v>10.410084449553199</v>
      </c>
      <c r="N55" s="33">
        <v>30.122859878030347</v>
      </c>
      <c r="O55" s="33">
        <v>27.287711677678796</v>
      </c>
      <c r="P55" s="33">
        <v>26.304219569874526</v>
      </c>
      <c r="Q55" s="33">
        <v>25.911614219552387</v>
      </c>
      <c r="R55" s="33">
        <v>25.39105983628189</v>
      </c>
      <c r="S55" s="33">
        <v>21.721522274548089</v>
      </c>
      <c r="T55" s="33">
        <v>20.626673692439091</v>
      </c>
      <c r="U55" s="33">
        <v>21.922614758538799</v>
      </c>
      <c r="V55" s="33">
        <v>21.473452328533572</v>
      </c>
      <c r="W55" s="33">
        <v>27.271104875000002</v>
      </c>
      <c r="X55" s="33">
        <v>24.737562675999996</v>
      </c>
      <c r="Y55" s="33">
        <v>23.20260618</v>
      </c>
      <c r="Z55" s="33">
        <v>23.343169287999999</v>
      </c>
      <c r="AA55" s="33">
        <v>22.840467226999991</v>
      </c>
      <c r="AB55" s="33">
        <v>27.690277428999991</v>
      </c>
      <c r="AC55" s="33">
        <v>27.070292093999999</v>
      </c>
      <c r="AD55" s="33">
        <v>25.556914944999903</v>
      </c>
      <c r="AE55" s="33">
        <v>31.09800487</v>
      </c>
    </row>
    <row r="56" spans="1:31">
      <c r="A56" s="29" t="s">
        <v>132</v>
      </c>
      <c r="B56" s="29" t="s">
        <v>36</v>
      </c>
      <c r="C56" s="33">
        <v>4.587909216560699E-2</v>
      </c>
      <c r="D56" s="33">
        <v>9.4999489967464004E-2</v>
      </c>
      <c r="E56" s="33">
        <v>0.10278389438902999</v>
      </c>
      <c r="F56" s="33">
        <v>0.13277145548741401</v>
      </c>
      <c r="G56" s="33">
        <v>0.1184915877093029</v>
      </c>
      <c r="H56" s="33">
        <v>0.11875626052056699</v>
      </c>
      <c r="I56" s="33">
        <v>0.112344296763425</v>
      </c>
      <c r="J56" s="33">
        <v>0.10032395587692998</v>
      </c>
      <c r="K56" s="33">
        <v>8.5996517188894978E-2</v>
      </c>
      <c r="L56" s="33">
        <v>8.7134639830720007E-2</v>
      </c>
      <c r="M56" s="33">
        <v>8.1064191181839995E-2</v>
      </c>
      <c r="N56" s="33">
        <v>8.1319146838199893E-2</v>
      </c>
      <c r="O56" s="33">
        <v>5.9672588641099998E-2</v>
      </c>
      <c r="P56" s="33">
        <v>5.1982699511500002E-2</v>
      </c>
      <c r="Q56" s="33">
        <v>5.5787862057299992E-2</v>
      </c>
      <c r="R56" s="33">
        <v>5.3955755072099994E-2</v>
      </c>
      <c r="S56" s="33">
        <v>4.8076793545759999E-2</v>
      </c>
      <c r="T56" s="33">
        <v>4.3564333999560001E-2</v>
      </c>
      <c r="U56" s="33">
        <v>4.6806381092199999E-2</v>
      </c>
      <c r="V56" s="33">
        <v>4.177094226374E-2</v>
      </c>
      <c r="W56" s="33">
        <v>1.4508557521240001E-2</v>
      </c>
      <c r="X56" s="33">
        <v>7.5139819999999995E-7</v>
      </c>
      <c r="Y56" s="33">
        <v>7.6451169999999993E-7</v>
      </c>
      <c r="Z56" s="33">
        <v>7.7563914000000003E-7</v>
      </c>
      <c r="AA56" s="33">
        <v>7.0424470000000001E-7</v>
      </c>
      <c r="AB56" s="33">
        <v>6.7001062999999901E-7</v>
      </c>
      <c r="AC56" s="33">
        <v>6.6918259999999891E-7</v>
      </c>
      <c r="AD56" s="33">
        <v>6.8069954000000003E-7</v>
      </c>
      <c r="AE56" s="33">
        <v>6.8035617000000002E-7</v>
      </c>
    </row>
    <row r="57" spans="1:31">
      <c r="A57" s="29" t="s">
        <v>132</v>
      </c>
      <c r="B57" s="29" t="s">
        <v>73</v>
      </c>
      <c r="C57" s="33">
        <v>0</v>
      </c>
      <c r="D57" s="33">
        <v>0</v>
      </c>
      <c r="E57" s="33">
        <v>4.3566643999999995E-8</v>
      </c>
      <c r="F57" s="33">
        <v>7.8950509999999893E-8</v>
      </c>
      <c r="G57" s="33">
        <v>7.3718899999999994E-8</v>
      </c>
      <c r="H57" s="33">
        <v>8.4750450000000006E-8</v>
      </c>
      <c r="I57" s="33">
        <v>7.80147459999999E-8</v>
      </c>
      <c r="J57" s="33">
        <v>7.3747614999999894E-8</v>
      </c>
      <c r="K57" s="33">
        <v>8.2383939999999999E-8</v>
      </c>
      <c r="L57" s="33">
        <v>9.5281819999999909E-8</v>
      </c>
      <c r="M57" s="33">
        <v>1.1495545E-7</v>
      </c>
      <c r="N57" s="33">
        <v>0.60572179999999998</v>
      </c>
      <c r="O57" s="33">
        <v>0.55196924000000003</v>
      </c>
      <c r="P57" s="33">
        <v>0.49151710000000004</v>
      </c>
      <c r="Q57" s="33">
        <v>0.75362370000000001</v>
      </c>
      <c r="R57" s="33">
        <v>0.73637660000000005</v>
      </c>
      <c r="S57" s="33">
        <v>1.5974550999999999</v>
      </c>
      <c r="T57" s="33">
        <v>1.5471459000000001</v>
      </c>
      <c r="U57" s="33">
        <v>1.6121004999999999</v>
      </c>
      <c r="V57" s="33">
        <v>1.4902316</v>
      </c>
      <c r="W57" s="33">
        <v>2.8634045000000001</v>
      </c>
      <c r="X57" s="33">
        <v>2.6290115000000003</v>
      </c>
      <c r="Y57" s="33">
        <v>2.3046377000000002</v>
      </c>
      <c r="Z57" s="33">
        <v>2.5645207999999999</v>
      </c>
      <c r="AA57" s="33">
        <v>2.4069225999999997</v>
      </c>
      <c r="AB57" s="33">
        <v>2.2092197000000002</v>
      </c>
      <c r="AC57" s="33">
        <v>2.1293234999999999</v>
      </c>
      <c r="AD57" s="33">
        <v>2.1045105</v>
      </c>
      <c r="AE57" s="33">
        <v>1.9685275</v>
      </c>
    </row>
    <row r="58" spans="1:31">
      <c r="A58" s="29" t="s">
        <v>132</v>
      </c>
      <c r="B58" s="29" t="s">
        <v>56</v>
      </c>
      <c r="C58" s="33">
        <v>7.2271346999999986E-2</v>
      </c>
      <c r="D58" s="33">
        <v>0.17324049999999999</v>
      </c>
      <c r="E58" s="33">
        <v>0.60481107999999906</v>
      </c>
      <c r="F58" s="33">
        <v>1.5243430499999999</v>
      </c>
      <c r="G58" s="33">
        <v>2.2818502399999998</v>
      </c>
      <c r="H58" s="33">
        <v>3.1248364</v>
      </c>
      <c r="I58" s="33">
        <v>3.8654747</v>
      </c>
      <c r="J58" s="33">
        <v>4.4494980400000008</v>
      </c>
      <c r="K58" s="33">
        <v>4.9172538000000001</v>
      </c>
      <c r="L58" s="33">
        <v>5.3506949999999893</v>
      </c>
      <c r="M58" s="33">
        <v>5.6788339999999993</v>
      </c>
      <c r="N58" s="33">
        <v>6.2847614999999903</v>
      </c>
      <c r="O58" s="33">
        <v>6.6441355</v>
      </c>
      <c r="P58" s="33">
        <v>6.7177237999999999</v>
      </c>
      <c r="Q58" s="33">
        <v>7.7733313999999902</v>
      </c>
      <c r="R58" s="33">
        <v>7.7734659999999991</v>
      </c>
      <c r="S58" s="33">
        <v>7.1806854000000007</v>
      </c>
      <c r="T58" s="33">
        <v>7.0019473999999997</v>
      </c>
      <c r="U58" s="33">
        <v>7.2066068000000003</v>
      </c>
      <c r="V58" s="33">
        <v>6.8661283000000006</v>
      </c>
      <c r="W58" s="33">
        <v>6.8067210999999999</v>
      </c>
      <c r="X58" s="33">
        <v>6.6380929999999898</v>
      </c>
      <c r="Y58" s="33">
        <v>5.5724402</v>
      </c>
      <c r="Z58" s="33">
        <v>6.2817941999999993</v>
      </c>
      <c r="AA58" s="33">
        <v>6.1061185999999994</v>
      </c>
      <c r="AB58" s="33">
        <v>5.4551355999999993</v>
      </c>
      <c r="AC58" s="33">
        <v>5.1461684999999999</v>
      </c>
      <c r="AD58" s="33">
        <v>5.1095609999999905</v>
      </c>
      <c r="AE58" s="33">
        <v>4.6927493299999998</v>
      </c>
    </row>
    <row r="59" spans="1:31">
      <c r="A59" s="34" t="s">
        <v>138</v>
      </c>
      <c r="B59" s="34"/>
      <c r="C59" s="35">
        <v>154587.20314865719</v>
      </c>
      <c r="D59" s="35">
        <v>139338.28534968075</v>
      </c>
      <c r="E59" s="35">
        <v>132662.0228624481</v>
      </c>
      <c r="F59" s="35">
        <v>92205.610196424474</v>
      </c>
      <c r="G59" s="35">
        <v>89106.989346517017</v>
      </c>
      <c r="H59" s="35">
        <v>78557.2248547239</v>
      </c>
      <c r="I59" s="35">
        <v>39941.125782126743</v>
      </c>
      <c r="J59" s="35">
        <v>39674.264295059642</v>
      </c>
      <c r="K59" s="35">
        <v>34539.29549562568</v>
      </c>
      <c r="L59" s="35">
        <v>30232.985322692257</v>
      </c>
      <c r="M59" s="35">
        <v>31343.975669639498</v>
      </c>
      <c r="N59" s="35">
        <v>26780.682534315791</v>
      </c>
      <c r="O59" s="35">
        <v>27444.826456229523</v>
      </c>
      <c r="P59" s="35">
        <v>26295.699282909027</v>
      </c>
      <c r="Q59" s="35">
        <v>25362.487859631739</v>
      </c>
      <c r="R59" s="35">
        <v>24754.12779567824</v>
      </c>
      <c r="S59" s="35">
        <v>24939.215008412131</v>
      </c>
      <c r="T59" s="35">
        <v>21428.399160465011</v>
      </c>
      <c r="U59" s="35">
        <v>19231.543732230544</v>
      </c>
      <c r="V59" s="35">
        <v>20330.977685441834</v>
      </c>
      <c r="W59" s="35">
        <v>18271.992140884107</v>
      </c>
      <c r="X59" s="35">
        <v>19101.007344232792</v>
      </c>
      <c r="Y59" s="35">
        <v>18922.313097086662</v>
      </c>
      <c r="Z59" s="35">
        <v>15268.013997359241</v>
      </c>
      <c r="AA59" s="35">
        <v>13971.04518171265</v>
      </c>
      <c r="AB59" s="35">
        <v>16445.763299381495</v>
      </c>
      <c r="AC59" s="35">
        <v>11112.036290384451</v>
      </c>
      <c r="AD59" s="35">
        <v>11236.194831812905</v>
      </c>
      <c r="AE59" s="35">
        <v>10565.42487479985</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7745.54352971758</v>
      </c>
      <c r="D64" s="33">
        <v>7364.7138280478985</v>
      </c>
      <c r="E64" s="33">
        <v>3215.8352343018319</v>
      </c>
      <c r="F64" s="33">
        <v>4509.93803804053</v>
      </c>
      <c r="G64" s="33">
        <v>5549.7260371097846</v>
      </c>
      <c r="H64" s="33">
        <v>3900.4205349056347</v>
      </c>
      <c r="I64" s="33">
        <v>2348.6950333924401</v>
      </c>
      <c r="J64" s="33">
        <v>2254.095031834293</v>
      </c>
      <c r="K64" s="33">
        <v>2144.6685299542796</v>
      </c>
      <c r="L64" s="33">
        <v>2036.4468300087649</v>
      </c>
      <c r="M64" s="33">
        <v>2747.32283015762</v>
      </c>
      <c r="N64" s="33">
        <v>4008.2185431555772</v>
      </c>
      <c r="O64" s="33">
        <v>4446.8140417639424</v>
      </c>
      <c r="P64" s="33">
        <v>4582.4150397418107</v>
      </c>
      <c r="Q64" s="33">
        <v>2464.1795373121049</v>
      </c>
      <c r="R64" s="33">
        <v>2960.6330361217329</v>
      </c>
      <c r="S64" s="33">
        <v>5.4399230000000001E-5</v>
      </c>
      <c r="T64" s="33">
        <v>5.2363984000000005E-5</v>
      </c>
      <c r="U64" s="33">
        <v>5.0080149999999999E-5</v>
      </c>
      <c r="V64" s="33">
        <v>4.7133695000000005E-5</v>
      </c>
      <c r="W64" s="33">
        <v>5.7860010000000006E-5</v>
      </c>
      <c r="X64" s="33">
        <v>5.7168588000000001E-5</v>
      </c>
      <c r="Y64" s="33">
        <v>5.5453415999999997E-5</v>
      </c>
      <c r="Z64" s="33">
        <v>5.0050999999999999E-5</v>
      </c>
      <c r="AA64" s="33">
        <v>4.9032359999999999E-5</v>
      </c>
      <c r="AB64" s="33">
        <v>4.801907E-5</v>
      </c>
      <c r="AC64" s="33">
        <v>4.4991425999999894E-5</v>
      </c>
      <c r="AD64" s="33">
        <v>4.2932943000000001E-5</v>
      </c>
      <c r="AE64" s="33">
        <v>4.0187552999999999E-5</v>
      </c>
    </row>
    <row r="65" spans="1:31">
      <c r="A65" s="29" t="s">
        <v>133</v>
      </c>
      <c r="B65" s="29" t="s">
        <v>32</v>
      </c>
      <c r="C65" s="33">
        <v>1458.1355000000001</v>
      </c>
      <c r="D65" s="33">
        <v>1423.1941999999999</v>
      </c>
      <c r="E65" s="33">
        <v>1292.5740000000001</v>
      </c>
      <c r="F65" s="33">
        <v>221.53142000000003</v>
      </c>
      <c r="G65" s="33">
        <v>261.25479999999999</v>
      </c>
      <c r="H65" s="33">
        <v>255.28030999999999</v>
      </c>
      <c r="I65" s="33">
        <v>142.37956</v>
      </c>
      <c r="J65" s="33">
        <v>164.31755999999999</v>
      </c>
      <c r="K65" s="33">
        <v>122.97834</v>
      </c>
      <c r="L65" s="33">
        <v>116.41035000000001</v>
      </c>
      <c r="M65" s="33">
        <v>113.71092</v>
      </c>
      <c r="N65" s="33">
        <v>438.54361999999998</v>
      </c>
      <c r="O65" s="33">
        <v>423.99106</v>
      </c>
      <c r="P65" s="33">
        <v>765.43140000000005</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531.0872710453649</v>
      </c>
      <c r="D66" s="33">
        <v>251.10289260337129</v>
      </c>
      <c r="E66" s="33">
        <v>828.69675098395317</v>
      </c>
      <c r="F66" s="33">
        <v>848.56740443611307</v>
      </c>
      <c r="G66" s="33">
        <v>1484.486711813305</v>
      </c>
      <c r="H66" s="33">
        <v>984.43643057401152</v>
      </c>
      <c r="I66" s="33">
        <v>464.50263280971251</v>
      </c>
      <c r="J66" s="33">
        <v>530.39684269815621</v>
      </c>
      <c r="K66" s="33">
        <v>36.297737152672497</v>
      </c>
      <c r="L66" s="33">
        <v>315.3804690985711</v>
      </c>
      <c r="M66" s="33">
        <v>602.76562411872624</v>
      </c>
      <c r="N66" s="33">
        <v>1714.0748346189243</v>
      </c>
      <c r="O66" s="33">
        <v>1542.5337224358059</v>
      </c>
      <c r="P66" s="33">
        <v>2164.0631846986189</v>
      </c>
      <c r="Q66" s="33">
        <v>1186.3530296366184</v>
      </c>
      <c r="R66" s="33">
        <v>1172.189498410062</v>
      </c>
      <c r="S66" s="33">
        <v>2633.6973472895666</v>
      </c>
      <c r="T66" s="33">
        <v>2723.1986531285265</v>
      </c>
      <c r="U66" s="33">
        <v>2941.66899815545</v>
      </c>
      <c r="V66" s="33">
        <v>3174.3308457748535</v>
      </c>
      <c r="W66" s="33">
        <v>2989.2548108916449</v>
      </c>
      <c r="X66" s="33">
        <v>3314.0608101103971</v>
      </c>
      <c r="Y66" s="33">
        <v>3863.9297380607595</v>
      </c>
      <c r="Z66" s="33">
        <v>829.31182825551002</v>
      </c>
      <c r="AA66" s="33">
        <v>812.66664888008609</v>
      </c>
      <c r="AB66" s="33">
        <v>818.55494845761393</v>
      </c>
      <c r="AC66" s="33">
        <v>678.30964393674788</v>
      </c>
      <c r="AD66" s="33">
        <v>938.61203779221808</v>
      </c>
      <c r="AE66" s="33">
        <v>825.65261967626213</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15557.028719994372</v>
      </c>
      <c r="D68" s="33">
        <v>16540.318823825499</v>
      </c>
      <c r="E68" s="33">
        <v>13653.158254022541</v>
      </c>
      <c r="F68" s="33">
        <v>13803.099541719408</v>
      </c>
      <c r="G68" s="33">
        <v>12881.245745778651</v>
      </c>
      <c r="H68" s="33">
        <v>13411.712231705253</v>
      </c>
      <c r="I68" s="33">
        <v>12590.765660611363</v>
      </c>
      <c r="J68" s="33">
        <v>10955.142689958844</v>
      </c>
      <c r="K68" s="33">
        <v>10150.151784725051</v>
      </c>
      <c r="L68" s="33">
        <v>9149.1042694774824</v>
      </c>
      <c r="M68" s="33">
        <v>9247.3852909329053</v>
      </c>
      <c r="N68" s="33">
        <v>7071.5058731923655</v>
      </c>
      <c r="O68" s="33">
        <v>6619.2920055568584</v>
      </c>
      <c r="P68" s="33">
        <v>5510.2571831074483</v>
      </c>
      <c r="Q68" s="33">
        <v>5538.8497489921201</v>
      </c>
      <c r="R68" s="33">
        <v>4917.2501899105782</v>
      </c>
      <c r="S68" s="33">
        <v>4165.2382246298384</v>
      </c>
      <c r="T68" s="33">
        <v>3966.7440996300411</v>
      </c>
      <c r="U68" s="33">
        <v>2710.7737293972618</v>
      </c>
      <c r="V68" s="33">
        <v>2318.7020591613586</v>
      </c>
      <c r="W68" s="33">
        <v>2150.568110739855</v>
      </c>
      <c r="X68" s="33">
        <v>2109.4758940081747</v>
      </c>
      <c r="Y68" s="33">
        <v>1271.3087737339183</v>
      </c>
      <c r="Z68" s="33">
        <v>1308.6936381736211</v>
      </c>
      <c r="AA68" s="33">
        <v>870.66569245247138</v>
      </c>
      <c r="AB68" s="33">
        <v>661.00895344455694</v>
      </c>
      <c r="AC68" s="33">
        <v>600.86207676109291</v>
      </c>
      <c r="AD68" s="33">
        <v>573.19176336171859</v>
      </c>
      <c r="AE68" s="33">
        <v>471.0211930012876</v>
      </c>
    </row>
    <row r="69" spans="1:31">
      <c r="A69" s="29" t="s">
        <v>133</v>
      </c>
      <c r="B69" s="29" t="s">
        <v>68</v>
      </c>
      <c r="C69" s="33">
        <v>0.88215883482235857</v>
      </c>
      <c r="D69" s="33">
        <v>0.97987329700539283</v>
      </c>
      <c r="E69" s="33">
        <v>0.93216811812850808</v>
      </c>
      <c r="F69" s="33">
        <v>0.86500960513273784</v>
      </c>
      <c r="G69" s="33">
        <v>0.80469130350068496</v>
      </c>
      <c r="H69" s="33">
        <v>0.78615049766935974</v>
      </c>
      <c r="I69" s="33">
        <v>0.77342529757829603</v>
      </c>
      <c r="J69" s="33">
        <v>0.70164473997640808</v>
      </c>
      <c r="K69" s="33">
        <v>0.69788996229224398</v>
      </c>
      <c r="L69" s="33">
        <v>0.67174836940274296</v>
      </c>
      <c r="M69" s="33">
        <v>1.611185980140682</v>
      </c>
      <c r="N69" s="33">
        <v>1.4491781980729541</v>
      </c>
      <c r="O69" s="33">
        <v>1.3281357915114258</v>
      </c>
      <c r="P69" s="33">
        <v>1.3117990177094978</v>
      </c>
      <c r="Q69" s="33">
        <v>1.2548341259507361</v>
      </c>
      <c r="R69" s="33">
        <v>1.2464575150877431</v>
      </c>
      <c r="S69" s="33">
        <v>4.5099709808148978</v>
      </c>
      <c r="T69" s="33">
        <v>4.0937412223416185</v>
      </c>
      <c r="U69" s="33">
        <v>6.793520175315221</v>
      </c>
      <c r="V69" s="33">
        <v>6.847543388185974</v>
      </c>
      <c r="W69" s="33">
        <v>6.2355392468791973</v>
      </c>
      <c r="X69" s="33">
        <v>5.8561681475470042</v>
      </c>
      <c r="Y69" s="33">
        <v>7.6887348293754254</v>
      </c>
      <c r="Z69" s="33">
        <v>7.2599651335938553</v>
      </c>
      <c r="AA69" s="33">
        <v>7.113695274294872</v>
      </c>
      <c r="AB69" s="33">
        <v>5.838489969597207</v>
      </c>
      <c r="AC69" s="33">
        <v>5.5033500789309802</v>
      </c>
      <c r="AD69" s="33">
        <v>4.9841588015406906</v>
      </c>
      <c r="AE69" s="33">
        <v>5.3924245586475363</v>
      </c>
    </row>
    <row r="70" spans="1:31">
      <c r="A70" s="29" t="s">
        <v>133</v>
      </c>
      <c r="B70" s="29" t="s">
        <v>36</v>
      </c>
      <c r="C70" s="33">
        <v>8.1792602474443005E-2</v>
      </c>
      <c r="D70" s="33">
        <v>7.7166053989255995E-2</v>
      </c>
      <c r="E70" s="33">
        <v>8.5458602899003991E-2</v>
      </c>
      <c r="F70" s="33">
        <v>8.0236916253479992E-2</v>
      </c>
      <c r="G70" s="33">
        <v>7.2436030484816005E-2</v>
      </c>
      <c r="H70" s="33">
        <v>6.92930070539758E-2</v>
      </c>
      <c r="I70" s="33">
        <v>6.5901118091440003E-2</v>
      </c>
      <c r="J70" s="33">
        <v>6.0040347549289996E-2</v>
      </c>
      <c r="K70" s="33">
        <v>5.3473270703239997E-2</v>
      </c>
      <c r="L70" s="33">
        <v>5.1615064116699902E-2</v>
      </c>
      <c r="M70" s="33">
        <v>4.6265988963935009E-2</v>
      </c>
      <c r="N70" s="33">
        <v>0.1734095245</v>
      </c>
      <c r="O70" s="33">
        <v>0.16159631599999999</v>
      </c>
      <c r="P70" s="33">
        <v>0.14270411299999899</v>
      </c>
      <c r="Q70" s="33">
        <v>0.53066253200000002</v>
      </c>
      <c r="R70" s="33">
        <v>0.50371183799999997</v>
      </c>
      <c r="S70" s="33">
        <v>0.57220267800000002</v>
      </c>
      <c r="T70" s="33">
        <v>0.53608341900000001</v>
      </c>
      <c r="U70" s="33">
        <v>0.60132926199999992</v>
      </c>
      <c r="V70" s="33">
        <v>0.56433119999999992</v>
      </c>
      <c r="W70" s="33">
        <v>0.60526794900000003</v>
      </c>
      <c r="X70" s="33">
        <v>0.56934421400000002</v>
      </c>
      <c r="Y70" s="33">
        <v>0.500715401</v>
      </c>
      <c r="Z70" s="33">
        <v>0.51257761600000007</v>
      </c>
      <c r="AA70" s="33">
        <v>0.49187765700000002</v>
      </c>
      <c r="AB70" s="33">
        <v>0.43160352299999893</v>
      </c>
      <c r="AC70" s="33">
        <v>0.402757373999999</v>
      </c>
      <c r="AD70" s="33">
        <v>0.392412922</v>
      </c>
      <c r="AE70" s="33">
        <v>0.35938836899999999</v>
      </c>
    </row>
    <row r="71" spans="1:31">
      <c r="A71" s="29" t="s">
        <v>133</v>
      </c>
      <c r="B71" s="29" t="s">
        <v>73</v>
      </c>
      <c r="C71" s="33">
        <v>0</v>
      </c>
      <c r="D71" s="33">
        <v>0</v>
      </c>
      <c r="E71" s="33">
        <v>3.6169313000000002E-8</v>
      </c>
      <c r="F71" s="33">
        <v>3.5305503999999999E-8</v>
      </c>
      <c r="G71" s="33">
        <v>3.2984694999999999E-8</v>
      </c>
      <c r="H71" s="33">
        <v>3.7272201999999996E-8</v>
      </c>
      <c r="I71" s="33">
        <v>3.5217516000000003E-8</v>
      </c>
      <c r="J71" s="33">
        <v>3.4003827999999996E-8</v>
      </c>
      <c r="K71" s="33">
        <v>3.34034E-8</v>
      </c>
      <c r="L71" s="33">
        <v>3.4740349999999998E-8</v>
      </c>
      <c r="M71" s="33">
        <v>3.4805947999999898E-8</v>
      </c>
      <c r="N71" s="33">
        <v>6.5362874000000007E-8</v>
      </c>
      <c r="O71" s="33">
        <v>6.0907114000000007E-8</v>
      </c>
      <c r="P71" s="33">
        <v>5.7520624999999999E-8</v>
      </c>
      <c r="Q71" s="33">
        <v>6.7889419999999889E-8</v>
      </c>
      <c r="R71" s="33">
        <v>6.4095155000000012E-8</v>
      </c>
      <c r="S71" s="33">
        <v>8.037802E-8</v>
      </c>
      <c r="T71" s="33">
        <v>7.7085423999999995E-8</v>
      </c>
      <c r="U71" s="33">
        <v>7.6436990000000002E-8</v>
      </c>
      <c r="V71" s="33">
        <v>7.3710100000000008E-8</v>
      </c>
      <c r="W71" s="33">
        <v>9.1359696000000001E-8</v>
      </c>
      <c r="X71" s="33">
        <v>8.3843245999999997E-8</v>
      </c>
      <c r="Y71" s="33">
        <v>7.9631499999999901E-8</v>
      </c>
      <c r="Z71" s="33">
        <v>1.0706115999999999E-7</v>
      </c>
      <c r="AA71" s="33">
        <v>1.0082460999999999E-7</v>
      </c>
      <c r="AB71" s="33">
        <v>9.3844069999999992E-8</v>
      </c>
      <c r="AC71" s="33">
        <v>9.1711630000000002E-8</v>
      </c>
      <c r="AD71" s="33">
        <v>8.8595755999999996E-8</v>
      </c>
      <c r="AE71" s="33">
        <v>8.5898949999999998E-8</v>
      </c>
    </row>
    <row r="72" spans="1:31">
      <c r="A72" s="29" t="s">
        <v>133</v>
      </c>
      <c r="B72" s="29" t="s">
        <v>56</v>
      </c>
      <c r="C72" s="33">
        <v>0.12963279299999991</v>
      </c>
      <c r="D72" s="33">
        <v>0.23893465499999991</v>
      </c>
      <c r="E72" s="33">
        <v>0.452226459999999</v>
      </c>
      <c r="F72" s="33">
        <v>0.64497126000000005</v>
      </c>
      <c r="G72" s="33">
        <v>0.7988982</v>
      </c>
      <c r="H72" s="33">
        <v>0.96611258999999994</v>
      </c>
      <c r="I72" s="33">
        <v>1.1577747799999989</v>
      </c>
      <c r="J72" s="33">
        <v>1.310291729999999</v>
      </c>
      <c r="K72" s="33">
        <v>1.4440839599999999</v>
      </c>
      <c r="L72" s="33">
        <v>1.5819447</v>
      </c>
      <c r="M72" s="33">
        <v>1.65724334</v>
      </c>
      <c r="N72" s="33">
        <v>1.7311132600000001</v>
      </c>
      <c r="O72" s="33">
        <v>1.8073694</v>
      </c>
      <c r="P72" s="33">
        <v>1.8159817199999999</v>
      </c>
      <c r="Q72" s="33">
        <v>1.8768651799999989</v>
      </c>
      <c r="R72" s="33">
        <v>1.8503144199999999</v>
      </c>
      <c r="S72" s="33">
        <v>1.77032857</v>
      </c>
      <c r="T72" s="33">
        <v>1.7005545</v>
      </c>
      <c r="U72" s="33">
        <v>1.7478197199999999</v>
      </c>
      <c r="V72" s="33">
        <v>1.6548529799999989</v>
      </c>
      <c r="W72" s="33">
        <v>1.6513770499999998</v>
      </c>
      <c r="X72" s="33">
        <v>1.5539865999999991</v>
      </c>
      <c r="Y72" s="33">
        <v>1.334623579999999</v>
      </c>
      <c r="Z72" s="33">
        <v>1.4489768399999989</v>
      </c>
      <c r="AA72" s="33">
        <v>1.4050170200000001</v>
      </c>
      <c r="AB72" s="33">
        <v>1.1298094799999989</v>
      </c>
      <c r="AC72" s="33">
        <v>1.0692726800000001</v>
      </c>
      <c r="AD72" s="33">
        <v>1.0696931700000001</v>
      </c>
      <c r="AE72" s="33">
        <v>0.93136304999999997</v>
      </c>
    </row>
    <row r="73" spans="1:31">
      <c r="A73" s="34" t="s">
        <v>138</v>
      </c>
      <c r="B73" s="34"/>
      <c r="C73" s="35">
        <v>25292.677179592138</v>
      </c>
      <c r="D73" s="35">
        <v>25580.309617773772</v>
      </c>
      <c r="E73" s="35">
        <v>18991.196407426454</v>
      </c>
      <c r="F73" s="35">
        <v>19384.001413801183</v>
      </c>
      <c r="G73" s="35">
        <v>20177.517986005241</v>
      </c>
      <c r="H73" s="35">
        <v>18552.635657682567</v>
      </c>
      <c r="I73" s="35">
        <v>15547.116312111095</v>
      </c>
      <c r="J73" s="35">
        <v>13904.65376923127</v>
      </c>
      <c r="K73" s="35">
        <v>12454.794281794295</v>
      </c>
      <c r="L73" s="35">
        <v>11618.013666954221</v>
      </c>
      <c r="M73" s="35">
        <v>12712.795851189392</v>
      </c>
      <c r="N73" s="35">
        <v>13233.79204916494</v>
      </c>
      <c r="O73" s="35">
        <v>13033.958965548118</v>
      </c>
      <c r="P73" s="35">
        <v>13023.478606565586</v>
      </c>
      <c r="Q73" s="35">
        <v>9190.6371500667938</v>
      </c>
      <c r="R73" s="35">
        <v>9051.3191819574604</v>
      </c>
      <c r="S73" s="35">
        <v>6803.4455972994492</v>
      </c>
      <c r="T73" s="35">
        <v>6694.0365463448934</v>
      </c>
      <c r="U73" s="35">
        <v>5659.2362978081765</v>
      </c>
      <c r="V73" s="35">
        <v>5499.8804954580928</v>
      </c>
      <c r="W73" s="35">
        <v>5146.0585187383886</v>
      </c>
      <c r="X73" s="35">
        <v>5429.3929294347063</v>
      </c>
      <c r="Y73" s="35">
        <v>5142.9273020774699</v>
      </c>
      <c r="Z73" s="35">
        <v>2145.2654816137251</v>
      </c>
      <c r="AA73" s="35">
        <v>1690.4460856392125</v>
      </c>
      <c r="AB73" s="35">
        <v>1485.4024398908382</v>
      </c>
      <c r="AC73" s="35">
        <v>1284.6751157681977</v>
      </c>
      <c r="AD73" s="35">
        <v>1516.7880028884201</v>
      </c>
      <c r="AE73" s="35">
        <v>1302.0662774237503</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2.5140332000000001E-5</v>
      </c>
      <c r="D78" s="33">
        <v>2.3502806000000001E-5</v>
      </c>
      <c r="E78" s="33">
        <v>2.3431355000000001E-5</v>
      </c>
      <c r="F78" s="33">
        <v>2.2662866999999999E-5</v>
      </c>
      <c r="G78" s="33">
        <v>2.1680867000000001E-5</v>
      </c>
      <c r="H78" s="33">
        <v>2.1390077000000001E-5</v>
      </c>
      <c r="I78" s="33">
        <v>2.4003486999999999E-5</v>
      </c>
      <c r="J78" s="33">
        <v>2.4790257000000001E-5</v>
      </c>
      <c r="K78" s="33">
        <v>2.3620775000000001E-5</v>
      </c>
      <c r="L78" s="33">
        <v>2.4286835999999998E-5</v>
      </c>
      <c r="M78" s="33">
        <v>2.4073773999999999E-5</v>
      </c>
      <c r="N78" s="33">
        <v>2.8091809999999998E-5</v>
      </c>
      <c r="O78" s="33">
        <v>2.6838797999999901E-5</v>
      </c>
      <c r="P78" s="33">
        <v>2.544707E-5</v>
      </c>
      <c r="Q78" s="33">
        <v>2.3827219999999999E-5</v>
      </c>
      <c r="R78" s="33">
        <v>2.3004171999999999E-5</v>
      </c>
      <c r="S78" s="33">
        <v>2.4447404E-5</v>
      </c>
      <c r="T78" s="33">
        <v>2.3329135000000002E-5</v>
      </c>
      <c r="U78" s="33">
        <v>2.6589361999999999E-5</v>
      </c>
      <c r="V78" s="33">
        <v>2.5129619999999999E-5</v>
      </c>
      <c r="W78" s="33">
        <v>2.7434637999999899E-5</v>
      </c>
      <c r="X78" s="33">
        <v>2.6562763000000001E-5</v>
      </c>
      <c r="Y78" s="33">
        <v>2.5387392999999899E-5</v>
      </c>
      <c r="Z78" s="33">
        <v>2.3151729999999999E-5</v>
      </c>
      <c r="AA78" s="33">
        <v>2.247179E-5</v>
      </c>
      <c r="AB78" s="33">
        <v>2.2776708E-5</v>
      </c>
      <c r="AC78" s="33">
        <v>2.1317470000000002E-5</v>
      </c>
      <c r="AD78" s="33">
        <v>2.4971752999999998E-5</v>
      </c>
      <c r="AE78" s="33">
        <v>2.35824E-5</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2.9504409999999999E-5</v>
      </c>
      <c r="D80" s="33">
        <v>2.6584346000000001E-5</v>
      </c>
      <c r="E80" s="33">
        <v>2.7233984200000003E-5</v>
      </c>
      <c r="F80" s="33">
        <v>2.6704348799999995E-5</v>
      </c>
      <c r="G80" s="33">
        <v>2.5918769399999995E-5</v>
      </c>
      <c r="H80" s="33">
        <v>2.6392861999999999E-5</v>
      </c>
      <c r="I80" s="33">
        <v>2.8532129400000003E-5</v>
      </c>
      <c r="J80" s="33">
        <v>2.9986695399999998E-5</v>
      </c>
      <c r="K80" s="33">
        <v>3.3117832699999897E-5</v>
      </c>
      <c r="L80" s="33">
        <v>4.1592403134887004</v>
      </c>
      <c r="M80" s="33">
        <v>24.834760014485397</v>
      </c>
      <c r="N80" s="33">
        <v>16.458337398290805</v>
      </c>
      <c r="O80" s="33">
        <v>3.7025345500000001E-5</v>
      </c>
      <c r="P80" s="33">
        <v>5.8148548025439997</v>
      </c>
      <c r="Q80" s="33">
        <v>26.662527196733997</v>
      </c>
      <c r="R80" s="33">
        <v>13.5038713101835</v>
      </c>
      <c r="S80" s="33">
        <v>19.480273834064999</v>
      </c>
      <c r="T80" s="33">
        <v>3.24656585E-5</v>
      </c>
      <c r="U80" s="33">
        <v>84.663047341834016</v>
      </c>
      <c r="V80" s="33">
        <v>28.324498288521699</v>
      </c>
      <c r="W80" s="33">
        <v>9.2319012025610014</v>
      </c>
      <c r="X80" s="33">
        <v>2.83772079E-5</v>
      </c>
      <c r="Y80" s="33">
        <v>10.678154139246001</v>
      </c>
      <c r="Z80" s="33">
        <v>15.9664820632337</v>
      </c>
      <c r="AA80" s="33">
        <v>5.5433412316739998</v>
      </c>
      <c r="AB80" s="33">
        <v>5.9438465244965997</v>
      </c>
      <c r="AC80" s="33">
        <v>4.8982170929269992</v>
      </c>
      <c r="AD80" s="33">
        <v>48.442792104561001</v>
      </c>
      <c r="AE80" s="33">
        <v>18.390605515911997</v>
      </c>
    </row>
    <row r="81" spans="1:31">
      <c r="A81" s="29" t="s">
        <v>134</v>
      </c>
      <c r="B81" s="29" t="s">
        <v>65</v>
      </c>
      <c r="C81" s="33">
        <v>53380.034340000006</v>
      </c>
      <c r="D81" s="33">
        <v>54835.890399999997</v>
      </c>
      <c r="E81" s="33">
        <v>47407.861349999992</v>
      </c>
      <c r="F81" s="33">
        <v>51009.864099999992</v>
      </c>
      <c r="G81" s="33">
        <v>49628.566599999991</v>
      </c>
      <c r="H81" s="33">
        <v>44040.526149999998</v>
      </c>
      <c r="I81" s="33">
        <v>52243.865560000006</v>
      </c>
      <c r="J81" s="33">
        <v>50794.155100000011</v>
      </c>
      <c r="K81" s="33">
        <v>43151.808900000004</v>
      </c>
      <c r="L81" s="33">
        <v>40013.985649999995</v>
      </c>
      <c r="M81" s="33">
        <v>38561.238450000004</v>
      </c>
      <c r="N81" s="33">
        <v>36004.481500000002</v>
      </c>
      <c r="O81" s="33">
        <v>37186.363899999997</v>
      </c>
      <c r="P81" s="33">
        <v>34208.034679999997</v>
      </c>
      <c r="Q81" s="33">
        <v>30525.027580000002</v>
      </c>
      <c r="R81" s="33">
        <v>29428.374949999998</v>
      </c>
      <c r="S81" s="33">
        <v>29424.258249999999</v>
      </c>
      <c r="T81" s="33">
        <v>27178.817200000001</v>
      </c>
      <c r="U81" s="33">
        <v>23991.73602</v>
      </c>
      <c r="V81" s="33">
        <v>22023.738169999997</v>
      </c>
      <c r="W81" s="33">
        <v>21068.916799999999</v>
      </c>
      <c r="X81" s="33">
        <v>22037.97942</v>
      </c>
      <c r="Y81" s="33">
        <v>21280.543189999997</v>
      </c>
      <c r="Z81" s="33">
        <v>18571.779369999997</v>
      </c>
      <c r="AA81" s="33">
        <v>19573.506579999997</v>
      </c>
      <c r="AB81" s="33">
        <v>19794.410900000003</v>
      </c>
      <c r="AC81" s="33">
        <v>17848.899980000002</v>
      </c>
      <c r="AD81" s="33">
        <v>15340.624719999998</v>
      </c>
      <c r="AE81" s="33">
        <v>14905.681049999999</v>
      </c>
    </row>
    <row r="82" spans="1:31">
      <c r="A82" s="29" t="s">
        <v>134</v>
      </c>
      <c r="B82" s="29" t="s">
        <v>69</v>
      </c>
      <c r="C82" s="33">
        <v>3359.5908891817921</v>
      </c>
      <c r="D82" s="33">
        <v>3876.1026447976933</v>
      </c>
      <c r="E82" s="33">
        <v>3286.3401019341227</v>
      </c>
      <c r="F82" s="33">
        <v>3166.6443079691298</v>
      </c>
      <c r="G82" s="33">
        <v>3228.9882773855729</v>
      </c>
      <c r="H82" s="33">
        <v>3132.6604155677633</v>
      </c>
      <c r="I82" s="33">
        <v>2763.7395518703361</v>
      </c>
      <c r="J82" s="33">
        <v>2233.0395196635809</v>
      </c>
      <c r="K82" s="33">
        <v>1879.4869094467906</v>
      </c>
      <c r="L82" s="33">
        <v>1582.1996273660197</v>
      </c>
      <c r="M82" s="33">
        <v>1900.3397599365831</v>
      </c>
      <c r="N82" s="33">
        <v>1738.7224034294313</v>
      </c>
      <c r="O82" s="33">
        <v>1704.080561035764</v>
      </c>
      <c r="P82" s="33">
        <v>1500.7162637240012</v>
      </c>
      <c r="Q82" s="33">
        <v>1474.245850675374</v>
      </c>
      <c r="R82" s="33">
        <v>1602.7028785290231</v>
      </c>
      <c r="S82" s="33">
        <v>1224.1838709666008</v>
      </c>
      <c r="T82" s="33">
        <v>1157.9891720953262</v>
      </c>
      <c r="U82" s="33">
        <v>916.17079902832688</v>
      </c>
      <c r="V82" s="33">
        <v>942.79851360794964</v>
      </c>
      <c r="W82" s="33">
        <v>872.98804130616088</v>
      </c>
      <c r="X82" s="33">
        <v>932.02413462514949</v>
      </c>
      <c r="Y82" s="33">
        <v>832.92371033767608</v>
      </c>
      <c r="Z82" s="33">
        <v>576.24168646655357</v>
      </c>
      <c r="AA82" s="33">
        <v>697.48279574789069</v>
      </c>
      <c r="AB82" s="33">
        <v>499.07603572669689</v>
      </c>
      <c r="AC82" s="33">
        <v>493.12731472289283</v>
      </c>
      <c r="AD82" s="33">
        <v>372.33404603442017</v>
      </c>
      <c r="AE82" s="33">
        <v>399.86433276771555</v>
      </c>
    </row>
    <row r="83" spans="1:31">
      <c r="A83" s="29" t="s">
        <v>134</v>
      </c>
      <c r="B83" s="29" t="s">
        <v>68</v>
      </c>
      <c r="C83" s="33">
        <v>1.1928359499999901E-8</v>
      </c>
      <c r="D83" s="33">
        <v>2.0495110000000001E-8</v>
      </c>
      <c r="E83" s="33">
        <v>2.3355929999999998E-8</v>
      </c>
      <c r="F83" s="33">
        <v>3.6755747999999902E-8</v>
      </c>
      <c r="G83" s="33">
        <v>3.0407438000000003E-8</v>
      </c>
      <c r="H83" s="33">
        <v>3.1568226000000001E-8</v>
      </c>
      <c r="I83" s="33">
        <v>2.8437014E-8</v>
      </c>
      <c r="J83" s="33">
        <v>2.7422898999999998E-8</v>
      </c>
      <c r="K83" s="33">
        <v>5.1516842999999997E-8</v>
      </c>
      <c r="L83" s="33">
        <v>6.6917694999999996E-8</v>
      </c>
      <c r="M83" s="33">
        <v>6.3611939999999995E-8</v>
      </c>
      <c r="N83" s="33">
        <v>6.0210627000000006E-8</v>
      </c>
      <c r="O83" s="33">
        <v>5.8617890000000001E-8</v>
      </c>
      <c r="P83" s="33">
        <v>4.9100329999999996E-8</v>
      </c>
      <c r="Q83" s="33">
        <v>4.9798145000000004E-8</v>
      </c>
      <c r="R83" s="33">
        <v>4.6636420000000003E-8</v>
      </c>
      <c r="S83" s="33">
        <v>4.3480299999999999E-8</v>
      </c>
      <c r="T83" s="33">
        <v>4.4023104999999901E-8</v>
      </c>
      <c r="U83" s="33">
        <v>5.4591790000000003E-8</v>
      </c>
      <c r="V83" s="33">
        <v>5.9637980000000001E-8</v>
      </c>
      <c r="W83" s="33">
        <v>7.7637130000000004E-8</v>
      </c>
      <c r="X83" s="33">
        <v>8.9488539999999895E-8</v>
      </c>
      <c r="Y83" s="33">
        <v>7.3832284999999997E-8</v>
      </c>
      <c r="Z83" s="33">
        <v>7.3190299999999999E-8</v>
      </c>
      <c r="AA83" s="33">
        <v>6.8155793999999999E-8</v>
      </c>
      <c r="AB83" s="33">
        <v>6.8005699999999898E-8</v>
      </c>
      <c r="AC83" s="33">
        <v>6.5533945999999999E-8</v>
      </c>
      <c r="AD83" s="33">
        <v>7.4602444999999995E-8</v>
      </c>
      <c r="AE83" s="33">
        <v>6.94563E-8</v>
      </c>
    </row>
    <row r="84" spans="1:31">
      <c r="A84" s="29" t="s">
        <v>134</v>
      </c>
      <c r="B84" s="29" t="s">
        <v>36</v>
      </c>
      <c r="C84" s="33">
        <v>2.1465305999999999E-8</v>
      </c>
      <c r="D84" s="33">
        <v>3.0176229999999999E-8</v>
      </c>
      <c r="E84" s="33">
        <v>2.8446337E-8</v>
      </c>
      <c r="F84" s="33">
        <v>3.2873441999999995E-8</v>
      </c>
      <c r="G84" s="33">
        <v>4.1885329999999894E-8</v>
      </c>
      <c r="H84" s="33">
        <v>4.0733134999999998E-8</v>
      </c>
      <c r="I84" s="33">
        <v>4.8504895E-8</v>
      </c>
      <c r="J84" s="33">
        <v>5.3438336E-8</v>
      </c>
      <c r="K84" s="33">
        <v>6.7495390000000008E-8</v>
      </c>
      <c r="L84" s="33">
        <v>6.9508329999999995E-8</v>
      </c>
      <c r="M84" s="33">
        <v>7.2477320000000004E-8</v>
      </c>
      <c r="N84" s="33">
        <v>8.5865700000000006E-8</v>
      </c>
      <c r="O84" s="33">
        <v>8.3022129999999996E-8</v>
      </c>
      <c r="P84" s="33">
        <v>8.4773935999999995E-8</v>
      </c>
      <c r="Q84" s="33">
        <v>8.6185720000000005E-8</v>
      </c>
      <c r="R84" s="33">
        <v>7.9514894999999997E-8</v>
      </c>
      <c r="S84" s="33">
        <v>8.5274849999999999E-8</v>
      </c>
      <c r="T84" s="33">
        <v>7.9407546E-8</v>
      </c>
      <c r="U84" s="33">
        <v>1.06128675E-7</v>
      </c>
      <c r="V84" s="33">
        <v>1.09784676E-7</v>
      </c>
      <c r="W84" s="33">
        <v>1.15555589999999E-7</v>
      </c>
      <c r="X84" s="33">
        <v>9.7605413999999999E-8</v>
      </c>
      <c r="Y84" s="33">
        <v>1.0455101999999899E-7</v>
      </c>
      <c r="Z84" s="33">
        <v>1.0742641E-7</v>
      </c>
      <c r="AA84" s="33">
        <v>1.0003338E-7</v>
      </c>
      <c r="AB84" s="33">
        <v>1.022946E-7</v>
      </c>
      <c r="AC84" s="33">
        <v>9.7906799999999994E-8</v>
      </c>
      <c r="AD84" s="33">
        <v>1.0593116999999999E-7</v>
      </c>
      <c r="AE84" s="33">
        <v>1.2260114000000001E-7</v>
      </c>
    </row>
    <row r="85" spans="1:31">
      <c r="A85" s="29" t="s">
        <v>134</v>
      </c>
      <c r="B85" s="29" t="s">
        <v>73</v>
      </c>
      <c r="C85" s="33">
        <v>0</v>
      </c>
      <c r="D85" s="33">
        <v>0</v>
      </c>
      <c r="E85" s="33">
        <v>8.5667473999999902E-8</v>
      </c>
      <c r="F85" s="33">
        <v>8.2352864999999996E-8</v>
      </c>
      <c r="G85" s="33">
        <v>8.5114354000000004E-8</v>
      </c>
      <c r="H85" s="33">
        <v>8.8522854000000004E-8</v>
      </c>
      <c r="I85" s="33">
        <v>1.1055958799999999E-7</v>
      </c>
      <c r="J85" s="33">
        <v>1.138567859999999E-7</v>
      </c>
      <c r="K85" s="33">
        <v>6.8827248943299996E-3</v>
      </c>
      <c r="L85" s="33">
        <v>0.44208439309165004</v>
      </c>
      <c r="M85" s="33">
        <v>0.53355390343872</v>
      </c>
      <c r="N85" s="33">
        <v>2.0168321729785399</v>
      </c>
      <c r="O85" s="33">
        <v>1.8745059604794299</v>
      </c>
      <c r="P85" s="33">
        <v>1.7890956443545698</v>
      </c>
      <c r="Q85" s="33">
        <v>1.7523491422905599</v>
      </c>
      <c r="R85" s="33">
        <v>1.63424412607088</v>
      </c>
      <c r="S85" s="33">
        <v>1.6511327115669998</v>
      </c>
      <c r="T85" s="33">
        <v>1.60792298994973</v>
      </c>
      <c r="U85" s="33">
        <v>1.6863058001143298</v>
      </c>
      <c r="V85" s="33">
        <v>1.5628615038362199</v>
      </c>
      <c r="W85" s="33">
        <v>1.51127026598937</v>
      </c>
      <c r="X85" s="33">
        <v>1.3933660461794</v>
      </c>
      <c r="Y85" s="33">
        <v>1.2628819474587498</v>
      </c>
      <c r="Z85" s="33">
        <v>1.3169146487341399</v>
      </c>
      <c r="AA85" s="33">
        <v>1.2205747323081702</v>
      </c>
      <c r="AB85" s="33">
        <v>1.0870371192892001</v>
      </c>
      <c r="AC85" s="33">
        <v>1.03995521404131</v>
      </c>
      <c r="AD85" s="33">
        <v>1.0060461142844199</v>
      </c>
      <c r="AE85" s="33">
        <v>0.93869161154706005</v>
      </c>
    </row>
    <row r="86" spans="1:31">
      <c r="A86" s="29" t="s">
        <v>134</v>
      </c>
      <c r="B86" s="29" t="s">
        <v>56</v>
      </c>
      <c r="C86" s="33">
        <v>3.2316873000000001E-3</v>
      </c>
      <c r="D86" s="33">
        <v>1.6640486999999999E-2</v>
      </c>
      <c r="E86" s="33">
        <v>3.2012551999999903E-2</v>
      </c>
      <c r="F86" s="33">
        <v>3.7590383500000005E-2</v>
      </c>
      <c r="G86" s="33">
        <v>6.2333756000000004E-2</v>
      </c>
      <c r="H86" s="33">
        <v>8.5375451999999991E-2</v>
      </c>
      <c r="I86" s="33">
        <v>0.17809151300000001</v>
      </c>
      <c r="J86" s="33">
        <v>0.21956553000000001</v>
      </c>
      <c r="K86" s="33">
        <v>0.30626384699999998</v>
      </c>
      <c r="L86" s="33">
        <v>0.35742080299999995</v>
      </c>
      <c r="M86" s="33">
        <v>0.38109536000000005</v>
      </c>
      <c r="N86" s="33">
        <v>0.39101851199999998</v>
      </c>
      <c r="O86" s="33">
        <v>0.40090563599999995</v>
      </c>
      <c r="P86" s="33">
        <v>0.37861818700000005</v>
      </c>
      <c r="Q86" s="33">
        <v>0.43838285999999893</v>
      </c>
      <c r="R86" s="33">
        <v>0.464634296</v>
      </c>
      <c r="S86" s="33">
        <v>0.39274237000000001</v>
      </c>
      <c r="T86" s="33">
        <v>0.39615090600000002</v>
      </c>
      <c r="U86" s="33">
        <v>0.43060475999999998</v>
      </c>
      <c r="V86" s="33">
        <v>0.43095783199999999</v>
      </c>
      <c r="W86" s="33">
        <v>0.41121024299999898</v>
      </c>
      <c r="X86" s="33">
        <v>0.371044812</v>
      </c>
      <c r="Y86" s="33">
        <v>0.326587935</v>
      </c>
      <c r="Z86" s="33">
        <v>0.36986988599999893</v>
      </c>
      <c r="AA86" s="33">
        <v>0.36466632999999993</v>
      </c>
      <c r="AB86" s="33">
        <v>0.296597795</v>
      </c>
      <c r="AC86" s="33">
        <v>0.28075807299999994</v>
      </c>
      <c r="AD86" s="33">
        <v>0.28155593299999998</v>
      </c>
      <c r="AE86" s="33">
        <v>0.25896748799999897</v>
      </c>
    </row>
    <row r="87" spans="1:31">
      <c r="A87" s="34" t="s">
        <v>138</v>
      </c>
      <c r="B87" s="34"/>
      <c r="C87" s="35">
        <v>56739.625283838461</v>
      </c>
      <c r="D87" s="35">
        <v>58711.993094905338</v>
      </c>
      <c r="E87" s="35">
        <v>50694.201502622811</v>
      </c>
      <c r="F87" s="35">
        <v>54176.508457373093</v>
      </c>
      <c r="G87" s="35">
        <v>52857.554925015604</v>
      </c>
      <c r="H87" s="35">
        <v>47173.18661338227</v>
      </c>
      <c r="I87" s="35">
        <v>55007.60516443439</v>
      </c>
      <c r="J87" s="35">
        <v>53027.194674467966</v>
      </c>
      <c r="K87" s="35">
        <v>45031.29586623692</v>
      </c>
      <c r="L87" s="35">
        <v>41600.344542033257</v>
      </c>
      <c r="M87" s="35">
        <v>40486.41299408846</v>
      </c>
      <c r="N87" s="35">
        <v>37759.662268979744</v>
      </c>
      <c r="O87" s="35">
        <v>38890.444524958519</v>
      </c>
      <c r="P87" s="35">
        <v>35714.565824022713</v>
      </c>
      <c r="Q87" s="35">
        <v>32025.935981749128</v>
      </c>
      <c r="R87" s="35">
        <v>31044.581722890012</v>
      </c>
      <c r="S87" s="35">
        <v>30667.92241929155</v>
      </c>
      <c r="T87" s="35">
        <v>28336.806427934145</v>
      </c>
      <c r="U87" s="35">
        <v>24992.569893014115</v>
      </c>
      <c r="V87" s="35">
        <v>22994.861207085723</v>
      </c>
      <c r="W87" s="35">
        <v>21951.136770020999</v>
      </c>
      <c r="X87" s="35">
        <v>22970.003609654606</v>
      </c>
      <c r="Y87" s="35">
        <v>22124.145079938145</v>
      </c>
      <c r="Z87" s="35">
        <v>19163.987561754704</v>
      </c>
      <c r="AA87" s="35">
        <v>20276.532739519513</v>
      </c>
      <c r="AB87" s="35">
        <v>20299.430805095908</v>
      </c>
      <c r="AC87" s="35">
        <v>18346.925533198828</v>
      </c>
      <c r="AD87" s="35">
        <v>15761.401583185336</v>
      </c>
      <c r="AE87" s="35">
        <v>15323.936011935484</v>
      </c>
    </row>
    <row r="90" spans="1:31" collapsed="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row>
    <row r="91" spans="1:3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row>
    <row r="92" spans="1:31">
      <c r="A92" s="29" t="s">
        <v>40</v>
      </c>
      <c r="B92" s="29" t="s">
        <v>70</v>
      </c>
      <c r="C92" s="37">
        <v>0.1569066093</v>
      </c>
      <c r="D92" s="37">
        <v>0.23751390759999991</v>
      </c>
      <c r="E92" s="37">
        <v>0.25843452079999996</v>
      </c>
      <c r="F92" s="37">
        <v>0.293170412799999</v>
      </c>
      <c r="G92" s="37">
        <v>0.26324754950000001</v>
      </c>
      <c r="H92" s="37">
        <v>0.25885195890000001</v>
      </c>
      <c r="I92" s="37">
        <v>0.24645433929999999</v>
      </c>
      <c r="J92" s="37">
        <v>0.22077109049999999</v>
      </c>
      <c r="K92" s="37">
        <v>0.193990258</v>
      </c>
      <c r="L92" s="37">
        <v>0.19227136849999976</v>
      </c>
      <c r="M92" s="37">
        <v>0.17720485399999991</v>
      </c>
      <c r="N92" s="37">
        <v>0.17181392949999988</v>
      </c>
      <c r="O92" s="37">
        <v>0.14059467959999999</v>
      </c>
      <c r="P92" s="37">
        <v>0.1151633886</v>
      </c>
      <c r="Q92" s="37">
        <v>0.11937962349999999</v>
      </c>
      <c r="R92" s="37">
        <v>0.11512336049999999</v>
      </c>
      <c r="S92" s="37">
        <v>0.10410565329999999</v>
      </c>
      <c r="T92" s="37">
        <v>9.6414807999999894E-2</v>
      </c>
      <c r="U92" s="37">
        <v>0.10058707789999989</v>
      </c>
      <c r="V92" s="37">
        <v>7.9317469200000004E-2</v>
      </c>
      <c r="W92" s="37">
        <v>4.3956837999999998E-2</v>
      </c>
      <c r="X92" s="37">
        <v>2.3749235E-2</v>
      </c>
      <c r="Y92" s="37">
        <v>1.9881516000000002E-2</v>
      </c>
      <c r="Z92" s="37">
        <v>2.2047332999999999E-2</v>
      </c>
      <c r="AA92" s="37">
        <v>2.1298330000000001E-2</v>
      </c>
      <c r="AB92" s="37">
        <v>1.7470942E-2</v>
      </c>
      <c r="AC92" s="37">
        <v>1.6849802000000001E-2</v>
      </c>
      <c r="AD92" s="37">
        <v>1.6470164999999898E-2</v>
      </c>
      <c r="AE92" s="37">
        <v>1.4714108E-2</v>
      </c>
    </row>
    <row r="93" spans="1:31">
      <c r="A93" s="29" t="s">
        <v>40</v>
      </c>
      <c r="B93" s="29" t="s">
        <v>72</v>
      </c>
      <c r="C93" s="33">
        <v>4379.6333399999994</v>
      </c>
      <c r="D93" s="33">
        <v>7249.4426199999998</v>
      </c>
      <c r="E93" s="33">
        <v>8525.4147300000004</v>
      </c>
      <c r="F93" s="33">
        <v>10665.5027918</v>
      </c>
      <c r="G93" s="33">
        <v>6780.022489</v>
      </c>
      <c r="H93" s="33">
        <v>8872.4471670000003</v>
      </c>
      <c r="I93" s="33">
        <v>10638.1971524</v>
      </c>
      <c r="J93" s="33">
        <v>9260.8341930000006</v>
      </c>
      <c r="K93" s="33">
        <v>8501.4733259999994</v>
      </c>
      <c r="L93" s="33">
        <v>9133.9372318000005</v>
      </c>
      <c r="M93" s="33">
        <v>10285.269238499999</v>
      </c>
      <c r="N93" s="33">
        <v>10971.571626700001</v>
      </c>
      <c r="O93" s="33">
        <v>9886.7993910000005</v>
      </c>
      <c r="P93" s="33">
        <v>9445.9685907999992</v>
      </c>
      <c r="Q93" s="33">
        <v>10107.9133643</v>
      </c>
      <c r="R93" s="33">
        <v>8713.225103499999</v>
      </c>
      <c r="S93" s="33">
        <v>8889.3139231000005</v>
      </c>
      <c r="T93" s="33">
        <v>9033.4878793000007</v>
      </c>
      <c r="U93" s="33">
        <v>9639.2851054000002</v>
      </c>
      <c r="V93" s="33">
        <v>8496.9609316000005</v>
      </c>
      <c r="W93" s="33">
        <v>8047.2200405000003</v>
      </c>
      <c r="X93" s="33">
        <v>7950.8241825000005</v>
      </c>
      <c r="Y93" s="33">
        <v>5998.4865116000001</v>
      </c>
      <c r="Z93" s="33">
        <v>7197.0029152999996</v>
      </c>
      <c r="AA93" s="33">
        <v>7189.2623860000003</v>
      </c>
      <c r="AB93" s="33">
        <v>6128.6834477000011</v>
      </c>
      <c r="AC93" s="33">
        <v>4995.8620369</v>
      </c>
      <c r="AD93" s="33">
        <v>5017.5302885999999</v>
      </c>
      <c r="AE93" s="33">
        <v>3880.9673136000001</v>
      </c>
    </row>
    <row r="94" spans="1:31">
      <c r="A94" s="29" t="s">
        <v>40</v>
      </c>
      <c r="B94" s="29" t="s">
        <v>76</v>
      </c>
      <c r="C94" s="33">
        <v>0.43915375795999989</v>
      </c>
      <c r="D94" s="33">
        <v>1.2294510721999989</v>
      </c>
      <c r="E94" s="33">
        <v>3.0147057944999975</v>
      </c>
      <c r="F94" s="33">
        <v>5.8918352779999896</v>
      </c>
      <c r="G94" s="33">
        <v>8.5136695359999983</v>
      </c>
      <c r="H94" s="33">
        <v>11.35783058</v>
      </c>
      <c r="I94" s="33">
        <v>14.085786350000003</v>
      </c>
      <c r="J94" s="33">
        <v>16.19681667999998</v>
      </c>
      <c r="K94" s="33">
        <v>18.395697942999998</v>
      </c>
      <c r="L94" s="33">
        <v>20.29970029999998</v>
      </c>
      <c r="M94" s="33">
        <v>21.788676046999999</v>
      </c>
      <c r="N94" s="33">
        <v>23.715246107999999</v>
      </c>
      <c r="O94" s="33">
        <v>25.145378674999989</v>
      </c>
      <c r="P94" s="33">
        <v>25.98325513</v>
      </c>
      <c r="Q94" s="33">
        <v>28.628359453999998</v>
      </c>
      <c r="R94" s="33">
        <v>28.476827167</v>
      </c>
      <c r="S94" s="33">
        <v>26.392692852000003</v>
      </c>
      <c r="T94" s="33">
        <v>26.154744104999978</v>
      </c>
      <c r="U94" s="33">
        <v>26.346260320000006</v>
      </c>
      <c r="V94" s="33">
        <v>25.934020765</v>
      </c>
      <c r="W94" s="33">
        <v>25.916948706999989</v>
      </c>
      <c r="X94" s="33">
        <v>24.893740385999997</v>
      </c>
      <c r="Y94" s="33">
        <v>21.798867848</v>
      </c>
      <c r="Z94" s="33">
        <v>23.348869586999999</v>
      </c>
      <c r="AA94" s="33">
        <v>21.879731675999999</v>
      </c>
      <c r="AB94" s="33">
        <v>19.060985259999995</v>
      </c>
      <c r="AC94" s="33">
        <v>18.279303604999992</v>
      </c>
      <c r="AD94" s="33">
        <v>16.688765905</v>
      </c>
      <c r="AE94" s="33">
        <v>15.266899013</v>
      </c>
    </row>
    <row r="95" spans="1:31">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row>
    <row r="96" spans="1:31">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3">
        <v>0</v>
      </c>
      <c r="D97" s="33">
        <v>0</v>
      </c>
      <c r="E97" s="33">
        <v>0</v>
      </c>
      <c r="F97" s="33">
        <v>0</v>
      </c>
      <c r="G97" s="33">
        <v>0</v>
      </c>
      <c r="H97" s="33">
        <v>0</v>
      </c>
      <c r="I97" s="33">
        <v>0</v>
      </c>
      <c r="J97" s="33">
        <v>0</v>
      </c>
      <c r="K97" s="33">
        <v>0</v>
      </c>
      <c r="L97" s="33">
        <v>0</v>
      </c>
      <c r="M97" s="33">
        <v>0</v>
      </c>
      <c r="N97" s="33">
        <v>0</v>
      </c>
      <c r="O97" s="33">
        <v>0</v>
      </c>
      <c r="P97" s="33">
        <v>0</v>
      </c>
      <c r="Q97" s="33">
        <v>0</v>
      </c>
      <c r="R97" s="33">
        <v>0</v>
      </c>
      <c r="S97" s="33">
        <v>0</v>
      </c>
      <c r="T97" s="33">
        <v>0</v>
      </c>
      <c r="U97" s="33">
        <v>0</v>
      </c>
      <c r="V97" s="33">
        <v>0</v>
      </c>
      <c r="W97" s="33">
        <v>0</v>
      </c>
      <c r="X97" s="33">
        <v>0</v>
      </c>
      <c r="Y97" s="33">
        <v>0</v>
      </c>
      <c r="Z97" s="33">
        <v>0</v>
      </c>
      <c r="AA97" s="33">
        <v>0</v>
      </c>
      <c r="AB97" s="33">
        <v>0</v>
      </c>
      <c r="AC97" s="33">
        <v>0</v>
      </c>
      <c r="AD97" s="33">
        <v>0</v>
      </c>
      <c r="AE97" s="33">
        <v>0</v>
      </c>
    </row>
    <row r="98" spans="1:31">
      <c r="A98" s="29" t="s">
        <v>130</v>
      </c>
      <c r="B98" s="29" t="s">
        <v>72</v>
      </c>
      <c r="C98" s="33">
        <v>2303.9268399999996</v>
      </c>
      <c r="D98" s="33">
        <v>4415.6624199999997</v>
      </c>
      <c r="E98" s="33">
        <v>5197.84573</v>
      </c>
      <c r="F98" s="33">
        <v>7318.5775917999999</v>
      </c>
      <c r="G98" s="33">
        <v>3449.6324890000001</v>
      </c>
      <c r="H98" s="33">
        <v>5049.2841670000007</v>
      </c>
      <c r="I98" s="33">
        <v>6586.3671524000001</v>
      </c>
      <c r="J98" s="33">
        <v>5677.5906930000001</v>
      </c>
      <c r="K98" s="33">
        <v>5277.7175260000004</v>
      </c>
      <c r="L98" s="33">
        <v>5687.6360317999997</v>
      </c>
      <c r="M98" s="33">
        <v>7118.6017384999996</v>
      </c>
      <c r="N98" s="33">
        <v>7947.0831267000003</v>
      </c>
      <c r="O98" s="33">
        <v>7717.837391</v>
      </c>
      <c r="P98" s="33">
        <v>7379.9547907999995</v>
      </c>
      <c r="Q98" s="33">
        <v>7999.8831643000003</v>
      </c>
      <c r="R98" s="33">
        <v>6803.6600034999992</v>
      </c>
      <c r="S98" s="33">
        <v>7526.1471231000005</v>
      </c>
      <c r="T98" s="33">
        <v>7665.0848793000005</v>
      </c>
      <c r="U98" s="33">
        <v>8076.5696054</v>
      </c>
      <c r="V98" s="33">
        <v>7058.7031316000002</v>
      </c>
      <c r="W98" s="33">
        <v>6412.0585405000002</v>
      </c>
      <c r="X98" s="33">
        <v>6595.8276825000003</v>
      </c>
      <c r="Y98" s="33">
        <v>5033.6591116</v>
      </c>
      <c r="Z98" s="33">
        <v>6180.1469753000001</v>
      </c>
      <c r="AA98" s="33">
        <v>6301.7644460000001</v>
      </c>
      <c r="AB98" s="33">
        <v>5513.4359477000007</v>
      </c>
      <c r="AC98" s="33">
        <v>4477.8963168999999</v>
      </c>
      <c r="AD98" s="33">
        <v>4641.8283486</v>
      </c>
      <c r="AE98" s="33">
        <v>3524.3406136000003</v>
      </c>
    </row>
    <row r="99" spans="1:31">
      <c r="A99" s="29" t="s">
        <v>130</v>
      </c>
      <c r="B99" s="29" t="s">
        <v>76</v>
      </c>
      <c r="C99" s="33">
        <v>8.3047453999999896E-2</v>
      </c>
      <c r="D99" s="33">
        <v>0.33785516999999998</v>
      </c>
      <c r="E99" s="33">
        <v>0.92058993</v>
      </c>
      <c r="F99" s="33">
        <v>1.7169812</v>
      </c>
      <c r="G99" s="33">
        <v>2.5615652299999989</v>
      </c>
      <c r="H99" s="33">
        <v>3.4624568</v>
      </c>
      <c r="I99" s="33">
        <v>4.3190428000000001</v>
      </c>
      <c r="J99" s="33">
        <v>5.0263498699999891</v>
      </c>
      <c r="K99" s="33">
        <v>5.7821115399999998</v>
      </c>
      <c r="L99" s="33">
        <v>6.3732135000000003</v>
      </c>
      <c r="M99" s="33">
        <v>6.9094908000000004</v>
      </c>
      <c r="N99" s="33">
        <v>7.8597133999999995</v>
      </c>
      <c r="O99" s="33">
        <v>8.4650083999999897</v>
      </c>
      <c r="P99" s="33">
        <v>8.8007986999999996</v>
      </c>
      <c r="Q99" s="33">
        <v>9.5931232999999985</v>
      </c>
      <c r="R99" s="33">
        <v>9.5168894999999996</v>
      </c>
      <c r="S99" s="33">
        <v>9.0815997999999993</v>
      </c>
      <c r="T99" s="33">
        <v>8.9337125000000004</v>
      </c>
      <c r="U99" s="33">
        <v>8.9304919000000016</v>
      </c>
      <c r="V99" s="33">
        <v>8.7498452999999987</v>
      </c>
      <c r="W99" s="33">
        <v>8.7807646000000013</v>
      </c>
      <c r="X99" s="33">
        <v>8.7294966000000009</v>
      </c>
      <c r="Y99" s="33">
        <v>7.8881005999999996</v>
      </c>
      <c r="Z99" s="33">
        <v>8.5638968000000002</v>
      </c>
      <c r="AA99" s="33">
        <v>8.0409699000000003</v>
      </c>
      <c r="AB99" s="33">
        <v>7.3373255999999998</v>
      </c>
      <c r="AC99" s="33">
        <v>6.8444265000000009</v>
      </c>
      <c r="AD99" s="33">
        <v>6.5097405999999989</v>
      </c>
      <c r="AE99" s="33">
        <v>5.7898040500000008</v>
      </c>
    </row>
    <row r="100" spans="1:31">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3">
        <v>0</v>
      </c>
      <c r="D102" s="33">
        <v>2.4173507999999899E-2</v>
      </c>
      <c r="E102" s="33">
        <v>2.6799991999999998E-2</v>
      </c>
      <c r="F102" s="33">
        <v>2.9698934999999999E-2</v>
      </c>
      <c r="G102" s="33">
        <v>2.7797577E-2</v>
      </c>
      <c r="H102" s="33">
        <v>2.6893805E-2</v>
      </c>
      <c r="I102" s="33">
        <v>2.5773420000000002E-2</v>
      </c>
      <c r="J102" s="33">
        <v>2.3395160000000002E-2</v>
      </c>
      <c r="K102" s="33">
        <v>2.1610817000000001E-2</v>
      </c>
      <c r="L102" s="33">
        <v>2.11503579999999E-2</v>
      </c>
      <c r="M102" s="33">
        <v>1.9662721999999997E-2</v>
      </c>
      <c r="N102" s="33">
        <v>1.8664298999999999E-2</v>
      </c>
      <c r="O102" s="33">
        <v>1.6762087000000002E-2</v>
      </c>
      <c r="P102" s="33">
        <v>1.5716735999999999E-2</v>
      </c>
      <c r="Q102" s="33">
        <v>1.5954663000000001E-2</v>
      </c>
      <c r="R102" s="33">
        <v>1.5174314499999999E-2</v>
      </c>
      <c r="S102" s="33">
        <v>1.334668E-2</v>
      </c>
      <c r="T102" s="33">
        <v>1.3116213999999999E-2</v>
      </c>
      <c r="U102" s="33">
        <v>1.2663226999999999E-2</v>
      </c>
      <c r="V102" s="33">
        <v>0</v>
      </c>
      <c r="W102" s="33">
        <v>0</v>
      </c>
      <c r="X102" s="33">
        <v>0</v>
      </c>
      <c r="Y102" s="33">
        <v>0</v>
      </c>
      <c r="Z102" s="33">
        <v>0</v>
      </c>
      <c r="AA102" s="33">
        <v>0</v>
      </c>
      <c r="AB102" s="33">
        <v>0</v>
      </c>
      <c r="AC102" s="33">
        <v>0</v>
      </c>
      <c r="AD102" s="33">
        <v>0</v>
      </c>
      <c r="AE102" s="33">
        <v>0</v>
      </c>
    </row>
    <row r="103" spans="1:31">
      <c r="A103" s="29" t="s">
        <v>131</v>
      </c>
      <c r="B103" s="29" t="s">
        <v>72</v>
      </c>
      <c r="C103" s="33">
        <v>2075.7064999999998</v>
      </c>
      <c r="D103" s="33">
        <v>2833.7802000000001</v>
      </c>
      <c r="E103" s="33">
        <v>3327.569</v>
      </c>
      <c r="F103" s="33">
        <v>3346.9252000000001</v>
      </c>
      <c r="G103" s="33">
        <v>3330.39</v>
      </c>
      <c r="H103" s="33">
        <v>3823.163</v>
      </c>
      <c r="I103" s="33">
        <v>4051.83</v>
      </c>
      <c r="J103" s="33">
        <v>3583.2435</v>
      </c>
      <c r="K103" s="33">
        <v>3223.7557999999999</v>
      </c>
      <c r="L103" s="33">
        <v>3446.3012000000003</v>
      </c>
      <c r="M103" s="33">
        <v>3166.6675</v>
      </c>
      <c r="N103" s="33">
        <v>3024.4884999999999</v>
      </c>
      <c r="O103" s="33">
        <v>2168.962</v>
      </c>
      <c r="P103" s="33">
        <v>2066.0138000000002</v>
      </c>
      <c r="Q103" s="33">
        <v>2108.0302000000001</v>
      </c>
      <c r="R103" s="33">
        <v>1909.5651</v>
      </c>
      <c r="S103" s="33">
        <v>1363.1668</v>
      </c>
      <c r="T103" s="33">
        <v>1368.403</v>
      </c>
      <c r="U103" s="33">
        <v>1562.7155</v>
      </c>
      <c r="V103" s="33">
        <v>1438.2578000000001</v>
      </c>
      <c r="W103" s="33">
        <v>1635.1614999999999</v>
      </c>
      <c r="X103" s="33">
        <v>1354.9965</v>
      </c>
      <c r="Y103" s="33">
        <v>964.82740000000001</v>
      </c>
      <c r="Z103" s="33">
        <v>1016.8559399999999</v>
      </c>
      <c r="AA103" s="33">
        <v>887.49793999999997</v>
      </c>
      <c r="AB103" s="33">
        <v>615.24749999999995</v>
      </c>
      <c r="AC103" s="33">
        <v>517.96571999999992</v>
      </c>
      <c r="AD103" s="33">
        <v>375.70193999999998</v>
      </c>
      <c r="AE103" s="33">
        <v>356.62670000000003</v>
      </c>
    </row>
    <row r="104" spans="1:31">
      <c r="A104" s="29" t="s">
        <v>131</v>
      </c>
      <c r="B104" s="29" t="s">
        <v>76</v>
      </c>
      <c r="C104" s="33">
        <v>0.11475478</v>
      </c>
      <c r="D104" s="33">
        <v>0.38555198299999988</v>
      </c>
      <c r="E104" s="33">
        <v>0.81432034999999992</v>
      </c>
      <c r="F104" s="33">
        <v>1.5737457999999902</v>
      </c>
      <c r="G104" s="33">
        <v>2.2564974700000002</v>
      </c>
      <c r="H104" s="33">
        <v>2.9842342500000001</v>
      </c>
      <c r="I104" s="33">
        <v>3.6323172600000002</v>
      </c>
      <c r="J104" s="33">
        <v>4.1505519</v>
      </c>
      <c r="K104" s="33">
        <v>4.7639758399999996</v>
      </c>
      <c r="L104" s="33">
        <v>5.3544830699999899</v>
      </c>
      <c r="M104" s="33">
        <v>5.7800569400000006</v>
      </c>
      <c r="N104" s="33">
        <v>5.96807204</v>
      </c>
      <c r="O104" s="33">
        <v>6.2811653000000005</v>
      </c>
      <c r="P104" s="33">
        <v>6.6969736000000006</v>
      </c>
      <c r="Q104" s="33">
        <v>7.1657245000000005</v>
      </c>
      <c r="R104" s="33">
        <v>7.0906057499999999</v>
      </c>
      <c r="S104" s="33">
        <v>6.3178430399999996</v>
      </c>
      <c r="T104" s="33">
        <v>6.48518539999999</v>
      </c>
      <c r="U104" s="33">
        <v>6.4048884999999993</v>
      </c>
      <c r="V104" s="33">
        <v>6.6204232000000003</v>
      </c>
      <c r="W104" s="33">
        <v>6.7322071999999897</v>
      </c>
      <c r="X104" s="33">
        <v>6.0608770999999999</v>
      </c>
      <c r="Y104" s="33">
        <v>5.4280889000000005</v>
      </c>
      <c r="Z104" s="33">
        <v>5.2543492599999997</v>
      </c>
      <c r="AA104" s="33">
        <v>4.5435288499999995</v>
      </c>
      <c r="AB104" s="33">
        <v>3.6566977599999992</v>
      </c>
      <c r="AC104" s="33">
        <v>3.7641024299999999</v>
      </c>
      <c r="AD104" s="33">
        <v>2.6051611799999996</v>
      </c>
      <c r="AE104" s="33">
        <v>2.5552988299999995</v>
      </c>
    </row>
    <row r="105" spans="1:31">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3">
        <v>5.6213870900000004E-2</v>
      </c>
      <c r="D107" s="33">
        <v>0.11780395759999999</v>
      </c>
      <c r="E107" s="33">
        <v>0.12639030849999999</v>
      </c>
      <c r="F107" s="33">
        <v>0.164198018599999</v>
      </c>
      <c r="G107" s="33">
        <v>0.1462296045</v>
      </c>
      <c r="H107" s="33">
        <v>0.14640720299999999</v>
      </c>
      <c r="I107" s="33">
        <v>0.13910803459999999</v>
      </c>
      <c r="J107" s="33">
        <v>0.12345807299999999</v>
      </c>
      <c r="K107" s="33">
        <v>0.106175005</v>
      </c>
      <c r="L107" s="33">
        <v>0.10758000549999988</v>
      </c>
      <c r="M107" s="33">
        <v>0.1004205169999999</v>
      </c>
      <c r="N107" s="33">
        <v>0.10018735849999999</v>
      </c>
      <c r="O107" s="33">
        <v>7.3548591600000005E-2</v>
      </c>
      <c r="P107" s="33">
        <v>6.4179238600000008E-2</v>
      </c>
      <c r="Q107" s="33">
        <v>6.8876674499999999E-2</v>
      </c>
      <c r="R107" s="33">
        <v>6.6614760000000009E-2</v>
      </c>
      <c r="S107" s="33">
        <v>5.9356667299999999E-2</v>
      </c>
      <c r="T107" s="33">
        <v>5.3986839999999994E-2</v>
      </c>
      <c r="U107" s="33">
        <v>5.7587008899999993E-2</v>
      </c>
      <c r="V107" s="33">
        <v>5.1745068200000001E-2</v>
      </c>
      <c r="W107" s="33">
        <v>1.7738034999999999E-2</v>
      </c>
      <c r="X107" s="33">
        <v>0</v>
      </c>
      <c r="Y107" s="33">
        <v>0</v>
      </c>
      <c r="Z107" s="33">
        <v>0</v>
      </c>
      <c r="AA107" s="33">
        <v>0</v>
      </c>
      <c r="AB107" s="33">
        <v>0</v>
      </c>
      <c r="AC107" s="33">
        <v>0</v>
      </c>
      <c r="AD107" s="33">
        <v>0</v>
      </c>
      <c r="AE107" s="33">
        <v>0</v>
      </c>
    </row>
    <row r="108" spans="1:31">
      <c r="A108" s="29" t="s">
        <v>132</v>
      </c>
      <c r="B108" s="29" t="s">
        <v>72</v>
      </c>
      <c r="C108" s="33">
        <v>0</v>
      </c>
      <c r="D108" s="33">
        <v>0</v>
      </c>
      <c r="E108" s="33">
        <v>0</v>
      </c>
      <c r="F108" s="33">
        <v>0</v>
      </c>
      <c r="G108" s="33">
        <v>0</v>
      </c>
      <c r="H108" s="33">
        <v>0</v>
      </c>
      <c r="I108" s="33">
        <v>0</v>
      </c>
      <c r="J108" s="33">
        <v>0</v>
      </c>
      <c r="K108" s="33">
        <v>0</v>
      </c>
      <c r="L108" s="33">
        <v>0</v>
      </c>
      <c r="M108" s="33">
        <v>0</v>
      </c>
      <c r="N108" s="33">
        <v>0</v>
      </c>
      <c r="O108" s="33">
        <v>0</v>
      </c>
      <c r="P108" s="33">
        <v>0</v>
      </c>
      <c r="Q108" s="33">
        <v>0</v>
      </c>
      <c r="R108" s="33">
        <v>0</v>
      </c>
      <c r="S108" s="33">
        <v>0</v>
      </c>
      <c r="T108" s="33">
        <v>0</v>
      </c>
      <c r="U108" s="33">
        <v>0</v>
      </c>
      <c r="V108" s="33">
        <v>0</v>
      </c>
      <c r="W108" s="33">
        <v>0</v>
      </c>
      <c r="X108" s="33">
        <v>0</v>
      </c>
      <c r="Y108" s="33">
        <v>0</v>
      </c>
      <c r="Z108" s="33">
        <v>0</v>
      </c>
      <c r="AA108" s="33">
        <v>0</v>
      </c>
      <c r="AB108" s="33">
        <v>0</v>
      </c>
      <c r="AC108" s="33">
        <v>0</v>
      </c>
      <c r="AD108" s="33">
        <v>0</v>
      </c>
      <c r="AE108" s="33">
        <v>0</v>
      </c>
    </row>
    <row r="109" spans="1:31">
      <c r="A109" s="29" t="s">
        <v>132</v>
      </c>
      <c r="B109" s="29" t="s">
        <v>76</v>
      </c>
      <c r="C109" s="33">
        <v>8.5032860000000002E-2</v>
      </c>
      <c r="D109" s="33">
        <v>0.20455019999999999</v>
      </c>
      <c r="E109" s="33">
        <v>0.71085973999999896</v>
      </c>
      <c r="F109" s="33">
        <v>1.79632978</v>
      </c>
      <c r="G109" s="33">
        <v>2.6840928000000002</v>
      </c>
      <c r="H109" s="33">
        <v>3.6740468000000002</v>
      </c>
      <c r="I109" s="33">
        <v>4.5588926299999999</v>
      </c>
      <c r="J109" s="33">
        <v>5.2238548299999898</v>
      </c>
      <c r="K109" s="33">
        <v>5.7853012000000001</v>
      </c>
      <c r="L109" s="33">
        <v>6.2952607999999906</v>
      </c>
      <c r="M109" s="33">
        <v>6.7000878000000004</v>
      </c>
      <c r="N109" s="33">
        <v>7.3846788000000005</v>
      </c>
      <c r="O109" s="33">
        <v>7.8077836999999999</v>
      </c>
      <c r="P109" s="33">
        <v>7.9036384000000002</v>
      </c>
      <c r="Q109" s="33">
        <v>9.1455465999999994</v>
      </c>
      <c r="R109" s="33">
        <v>9.1457002999999997</v>
      </c>
      <c r="S109" s="33">
        <v>8.4483101999999999</v>
      </c>
      <c r="T109" s="33">
        <v>8.2625066999999905</v>
      </c>
      <c r="U109" s="33">
        <v>8.4543537000000004</v>
      </c>
      <c r="V109" s="33">
        <v>8.1022347000000003</v>
      </c>
      <c r="W109" s="33">
        <v>7.9843688999999998</v>
      </c>
      <c r="X109" s="33">
        <v>7.833517800000001</v>
      </c>
      <c r="Y109" s="33">
        <v>6.5327408</v>
      </c>
      <c r="Z109" s="33">
        <v>7.3908182</v>
      </c>
      <c r="AA109" s="33">
        <v>7.2068043000000008</v>
      </c>
      <c r="AB109" s="33">
        <v>6.3955951999999998</v>
      </c>
      <c r="AC109" s="33">
        <v>6.0759686000000004</v>
      </c>
      <c r="AD109" s="33">
        <v>5.9904331000000006</v>
      </c>
      <c r="AE109" s="33">
        <v>5.5212767000000005</v>
      </c>
    </row>
    <row r="110" spans="1:31">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3">
        <v>0.1006927384</v>
      </c>
      <c r="D112" s="33">
        <v>9.5536441999999999E-2</v>
      </c>
      <c r="E112" s="33">
        <v>0.10524422029999998</v>
      </c>
      <c r="F112" s="33">
        <v>9.9273459199999997E-2</v>
      </c>
      <c r="G112" s="33">
        <v>8.9220368000000008E-2</v>
      </c>
      <c r="H112" s="33">
        <v>8.5550950900000006E-2</v>
      </c>
      <c r="I112" s="33">
        <v>8.1572884700000001E-2</v>
      </c>
      <c r="J112" s="33">
        <v>7.3917857500000003E-2</v>
      </c>
      <c r="K112" s="33">
        <v>6.6204436000000005E-2</v>
      </c>
      <c r="L112" s="33">
        <v>6.3541004999999998E-2</v>
      </c>
      <c r="M112" s="33">
        <v>5.7121615000000008E-2</v>
      </c>
      <c r="N112" s="33">
        <v>5.2962271999999901E-2</v>
      </c>
      <c r="O112" s="33">
        <v>5.0284000999999995E-2</v>
      </c>
      <c r="P112" s="33">
        <v>3.5267414000000004E-2</v>
      </c>
      <c r="Q112" s="33">
        <v>3.4548285999999997E-2</v>
      </c>
      <c r="R112" s="33">
        <v>3.3334285999999998E-2</v>
      </c>
      <c r="S112" s="33">
        <v>3.1402305999999998E-2</v>
      </c>
      <c r="T112" s="33">
        <v>2.9311753999999902E-2</v>
      </c>
      <c r="U112" s="33">
        <v>3.0336841999999902E-2</v>
      </c>
      <c r="V112" s="33">
        <v>2.7572401E-2</v>
      </c>
      <c r="W112" s="33">
        <v>2.6218803000000002E-2</v>
      </c>
      <c r="X112" s="33">
        <v>2.3749235E-2</v>
      </c>
      <c r="Y112" s="33">
        <v>1.9881516000000002E-2</v>
      </c>
      <c r="Z112" s="33">
        <v>2.2047332999999999E-2</v>
      </c>
      <c r="AA112" s="33">
        <v>2.1298330000000001E-2</v>
      </c>
      <c r="AB112" s="33">
        <v>1.7470942E-2</v>
      </c>
      <c r="AC112" s="33">
        <v>1.6849802000000001E-2</v>
      </c>
      <c r="AD112" s="33">
        <v>1.6470164999999898E-2</v>
      </c>
      <c r="AE112" s="33">
        <v>1.4714108E-2</v>
      </c>
    </row>
    <row r="113" spans="1:31">
      <c r="A113" s="29" t="s">
        <v>133</v>
      </c>
      <c r="B113" s="29" t="s">
        <v>72</v>
      </c>
      <c r="C113" s="33">
        <v>0</v>
      </c>
      <c r="D113" s="33">
        <v>0</v>
      </c>
      <c r="E113" s="33">
        <v>0</v>
      </c>
      <c r="F113" s="33">
        <v>0</v>
      </c>
      <c r="G113" s="33">
        <v>0</v>
      </c>
      <c r="H113" s="33">
        <v>0</v>
      </c>
      <c r="I113" s="33">
        <v>0</v>
      </c>
      <c r="J113" s="33">
        <v>0</v>
      </c>
      <c r="K113" s="33">
        <v>0</v>
      </c>
      <c r="L113" s="33">
        <v>0</v>
      </c>
      <c r="M113" s="33">
        <v>0</v>
      </c>
      <c r="N113" s="33">
        <v>0</v>
      </c>
      <c r="O113" s="33">
        <v>0</v>
      </c>
      <c r="P113" s="33">
        <v>0</v>
      </c>
      <c r="Q113" s="33">
        <v>0</v>
      </c>
      <c r="R113" s="33">
        <v>0</v>
      </c>
      <c r="S113" s="33">
        <v>0</v>
      </c>
      <c r="T113" s="33">
        <v>0</v>
      </c>
      <c r="U113" s="33">
        <v>0</v>
      </c>
      <c r="V113" s="33">
        <v>0</v>
      </c>
      <c r="W113" s="33">
        <v>0</v>
      </c>
      <c r="X113" s="33">
        <v>0</v>
      </c>
      <c r="Y113" s="33">
        <v>0</v>
      </c>
      <c r="Z113" s="33">
        <v>0</v>
      </c>
      <c r="AA113" s="33">
        <v>0</v>
      </c>
      <c r="AB113" s="33">
        <v>0</v>
      </c>
      <c r="AC113" s="33">
        <v>0</v>
      </c>
      <c r="AD113" s="33">
        <v>0</v>
      </c>
      <c r="AE113" s="33">
        <v>0</v>
      </c>
    </row>
    <row r="114" spans="1:31">
      <c r="A114" s="29" t="s">
        <v>133</v>
      </c>
      <c r="B114" s="29" t="s">
        <v>76</v>
      </c>
      <c r="C114" s="33">
        <v>0.15251602200000003</v>
      </c>
      <c r="D114" s="33">
        <v>0.28180572399999898</v>
      </c>
      <c r="E114" s="33">
        <v>0.53135923999999901</v>
      </c>
      <c r="F114" s="33">
        <v>0.76026731999999997</v>
      </c>
      <c r="G114" s="33">
        <v>0.93847406999999905</v>
      </c>
      <c r="H114" s="33">
        <v>1.1366522999999999</v>
      </c>
      <c r="I114" s="33">
        <v>1.3653047999999999</v>
      </c>
      <c r="J114" s="33">
        <v>1.5384328500000002</v>
      </c>
      <c r="K114" s="33">
        <v>1.7034454000000001</v>
      </c>
      <c r="L114" s="33">
        <v>1.8567609299999999</v>
      </c>
      <c r="M114" s="33">
        <v>1.9497958200000001</v>
      </c>
      <c r="N114" s="33">
        <v>2.0422728499999998</v>
      </c>
      <c r="O114" s="33">
        <v>2.1208681999999999</v>
      </c>
      <c r="P114" s="33">
        <v>2.1365641599999998</v>
      </c>
      <c r="Q114" s="33">
        <v>2.20820208</v>
      </c>
      <c r="R114" s="33">
        <v>2.1769699</v>
      </c>
      <c r="S114" s="33">
        <v>2.0828558500000001</v>
      </c>
      <c r="T114" s="33">
        <v>2.0068458600000003</v>
      </c>
      <c r="U114" s="33">
        <v>2.05030366</v>
      </c>
      <c r="V114" s="33">
        <v>1.95288843</v>
      </c>
      <c r="W114" s="33">
        <v>1.9370272299999991</v>
      </c>
      <c r="X114" s="33">
        <v>1.8324986599999999</v>
      </c>
      <c r="Y114" s="33">
        <v>1.5660925999999999</v>
      </c>
      <c r="Z114" s="33">
        <v>1.7053735999999999</v>
      </c>
      <c r="AA114" s="33">
        <v>1.65786867</v>
      </c>
      <c r="AB114" s="33">
        <v>1.323908579999999</v>
      </c>
      <c r="AC114" s="33">
        <v>1.26306913999999</v>
      </c>
      <c r="AD114" s="33">
        <v>1.253563929999999</v>
      </c>
      <c r="AE114" s="33">
        <v>1.0958227700000001</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3">
        <v>0</v>
      </c>
      <c r="D117" s="33">
        <v>0</v>
      </c>
      <c r="E117" s="33">
        <v>0</v>
      </c>
      <c r="F117" s="33">
        <v>0</v>
      </c>
      <c r="G117" s="33">
        <v>0</v>
      </c>
      <c r="H117" s="33">
        <v>0</v>
      </c>
      <c r="I117" s="33">
        <v>0</v>
      </c>
      <c r="J117" s="33">
        <v>0</v>
      </c>
      <c r="K117" s="33">
        <v>0</v>
      </c>
      <c r="L117" s="33">
        <v>0</v>
      </c>
      <c r="M117" s="33">
        <v>0</v>
      </c>
      <c r="N117" s="33">
        <v>0</v>
      </c>
      <c r="O117" s="33">
        <v>0</v>
      </c>
      <c r="P117" s="33">
        <v>0</v>
      </c>
      <c r="Q117" s="33">
        <v>0</v>
      </c>
      <c r="R117" s="33">
        <v>0</v>
      </c>
      <c r="S117" s="33">
        <v>0</v>
      </c>
      <c r="T117" s="33">
        <v>0</v>
      </c>
      <c r="U117" s="33">
        <v>0</v>
      </c>
      <c r="V117" s="33">
        <v>0</v>
      </c>
      <c r="W117" s="33">
        <v>0</v>
      </c>
      <c r="X117" s="33">
        <v>0</v>
      </c>
      <c r="Y117" s="33">
        <v>0</v>
      </c>
      <c r="Z117" s="33">
        <v>0</v>
      </c>
      <c r="AA117" s="33">
        <v>0</v>
      </c>
      <c r="AB117" s="33">
        <v>0</v>
      </c>
      <c r="AC117" s="33">
        <v>0</v>
      </c>
      <c r="AD117" s="33">
        <v>0</v>
      </c>
      <c r="AE117" s="33">
        <v>0</v>
      </c>
    </row>
    <row r="118" spans="1:31">
      <c r="A118" s="29" t="s">
        <v>134</v>
      </c>
      <c r="B118" s="29" t="s">
        <v>72</v>
      </c>
      <c r="C118" s="33">
        <v>0</v>
      </c>
      <c r="D118" s="33">
        <v>0</v>
      </c>
      <c r="E118" s="33">
        <v>0</v>
      </c>
      <c r="F118" s="33">
        <v>0</v>
      </c>
      <c r="G118" s="33">
        <v>0</v>
      </c>
      <c r="H118" s="33">
        <v>0</v>
      </c>
      <c r="I118" s="33">
        <v>0</v>
      </c>
      <c r="J118" s="33">
        <v>0</v>
      </c>
      <c r="K118" s="33">
        <v>0</v>
      </c>
      <c r="L118" s="33">
        <v>0</v>
      </c>
      <c r="M118" s="33">
        <v>0</v>
      </c>
      <c r="N118" s="33">
        <v>0</v>
      </c>
      <c r="O118" s="33">
        <v>0</v>
      </c>
      <c r="P118" s="33">
        <v>0</v>
      </c>
      <c r="Q118" s="33">
        <v>0</v>
      </c>
      <c r="R118" s="33">
        <v>0</v>
      </c>
      <c r="S118" s="33">
        <v>0</v>
      </c>
      <c r="T118" s="33">
        <v>0</v>
      </c>
      <c r="U118" s="33">
        <v>0</v>
      </c>
      <c r="V118" s="33">
        <v>0</v>
      </c>
      <c r="W118" s="33">
        <v>0</v>
      </c>
      <c r="X118" s="33">
        <v>0</v>
      </c>
      <c r="Y118" s="33">
        <v>0</v>
      </c>
      <c r="Z118" s="33">
        <v>0</v>
      </c>
      <c r="AA118" s="33">
        <v>0</v>
      </c>
      <c r="AB118" s="33">
        <v>0</v>
      </c>
      <c r="AC118" s="33">
        <v>0</v>
      </c>
      <c r="AD118" s="33">
        <v>0</v>
      </c>
      <c r="AE118" s="33">
        <v>0</v>
      </c>
    </row>
    <row r="119" spans="1:31">
      <c r="A119" s="29" t="s">
        <v>134</v>
      </c>
      <c r="B119" s="29" t="s">
        <v>76</v>
      </c>
      <c r="C119" s="33">
        <v>3.8026419599999895E-3</v>
      </c>
      <c r="D119" s="33">
        <v>1.9687995199999999E-2</v>
      </c>
      <c r="E119" s="33">
        <v>3.7576534500000001E-2</v>
      </c>
      <c r="F119" s="33">
        <v>4.4511177999999998E-2</v>
      </c>
      <c r="G119" s="33">
        <v>7.3039965999999998E-2</v>
      </c>
      <c r="H119" s="33">
        <v>0.1004404299999999</v>
      </c>
      <c r="I119" s="33">
        <v>0.21022885999999999</v>
      </c>
      <c r="J119" s="33">
        <v>0.25762722999999998</v>
      </c>
      <c r="K119" s="33">
        <v>0.36086396300000001</v>
      </c>
      <c r="L119" s="33">
        <v>0.41998200000000002</v>
      </c>
      <c r="M119" s="33">
        <v>0.44924468699999998</v>
      </c>
      <c r="N119" s="33">
        <v>0.46050901799999999</v>
      </c>
      <c r="O119" s="33">
        <v>0.47055307500000004</v>
      </c>
      <c r="P119" s="33">
        <v>0.44528026999999998</v>
      </c>
      <c r="Q119" s="33">
        <v>0.51576297400000004</v>
      </c>
      <c r="R119" s="33">
        <v>0.54666171699999999</v>
      </c>
      <c r="S119" s="33">
        <v>0.46208396199999996</v>
      </c>
      <c r="T119" s="33">
        <v>0.46649364499999996</v>
      </c>
      <c r="U119" s="33">
        <v>0.50622255999999988</v>
      </c>
      <c r="V119" s="33">
        <v>0.50862913499999995</v>
      </c>
      <c r="W119" s="33">
        <v>0.48258077700000002</v>
      </c>
      <c r="X119" s="33">
        <v>0.43735022600000001</v>
      </c>
      <c r="Y119" s="33">
        <v>0.38384494800000002</v>
      </c>
      <c r="Z119" s="33">
        <v>0.43443172700000005</v>
      </c>
      <c r="AA119" s="33">
        <v>0.43055995599999997</v>
      </c>
      <c r="AB119" s="33">
        <v>0.34745811999999998</v>
      </c>
      <c r="AC119" s="33">
        <v>0.33173693500000001</v>
      </c>
      <c r="AD119" s="33">
        <v>0.329867095</v>
      </c>
      <c r="AE119" s="33">
        <v>0.30469666299999904</v>
      </c>
    </row>
    <row r="121" spans="1:31" collapsed="1"/>
  </sheetData>
  <sheetProtection algorithmName="SHA-512" hashValue="yMuQut3yNQ0608q4aDZ5smfLSiQxGVuZtCtAkutumtMBRodGaqKPLXDnZvEmas6SY8DBGXTHuQBQ1zBRuwOCag==" saltValue="2hXu03a4LD+/6BmCvuYZwg==" spinCount="100000" sheet="1" objects="1" scenarios="1"/>
  <mergeCells count="6">
    <mergeCell ref="A17:B17"/>
    <mergeCell ref="A31:B31"/>
    <mergeCell ref="A45:B45"/>
    <mergeCell ref="A59:B59"/>
    <mergeCell ref="A73:B73"/>
    <mergeCell ref="A87:B87"/>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7" tint="0.39997558519241921"/>
  </sheetPr>
  <dimension ref="A1:AE87"/>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161</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30</v>
      </c>
      <c r="B2" s="38" t="s">
        <v>144</v>
      </c>
      <c r="C2" s="38"/>
      <c r="D2" s="38"/>
      <c r="E2" s="38"/>
      <c r="F2" s="38"/>
      <c r="G2" s="38"/>
      <c r="H2" s="38"/>
      <c r="I2" s="38"/>
      <c r="J2" s="38"/>
      <c r="K2" s="38"/>
      <c r="L2" s="38"/>
      <c r="M2" s="38"/>
      <c r="N2" s="38"/>
      <c r="O2" s="38"/>
      <c r="P2" s="38"/>
      <c r="Q2" s="38"/>
      <c r="R2" s="38"/>
      <c r="S2" s="38"/>
      <c r="T2" s="38"/>
      <c r="U2" s="38"/>
      <c r="V2" s="38"/>
    </row>
    <row r="3" spans="1:31">
      <c r="B3" s="38"/>
      <c r="C3" s="38"/>
      <c r="D3" s="38"/>
      <c r="E3" s="38"/>
      <c r="F3" s="38"/>
      <c r="G3" s="38"/>
      <c r="H3" s="38"/>
      <c r="I3" s="38"/>
      <c r="J3" s="38"/>
      <c r="K3" s="38"/>
      <c r="L3" s="38"/>
      <c r="M3" s="38"/>
      <c r="N3" s="38"/>
      <c r="O3" s="38"/>
      <c r="P3" s="38"/>
      <c r="Q3" s="38"/>
      <c r="R3" s="38"/>
      <c r="S3" s="38"/>
      <c r="T3" s="38"/>
      <c r="U3" s="38"/>
      <c r="V3" s="3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0</v>
      </c>
      <c r="D6" s="33">
        <v>0</v>
      </c>
      <c r="E6" s="33">
        <v>0</v>
      </c>
      <c r="F6" s="33">
        <v>-187539.15014454757</v>
      </c>
      <c r="G6" s="33">
        <v>-149912.92513012973</v>
      </c>
      <c r="H6" s="33">
        <v>-264028.61338275281</v>
      </c>
      <c r="I6" s="33">
        <v>-155909.13822931657</v>
      </c>
      <c r="J6" s="33">
        <v>-220413.40895058299</v>
      </c>
      <c r="K6" s="33">
        <v>-217083.61609892419</v>
      </c>
      <c r="L6" s="33">
        <v>-207140.85498815688</v>
      </c>
      <c r="M6" s="33">
        <v>185254.30528518732</v>
      </c>
      <c r="N6" s="33">
        <v>287558.292555038</v>
      </c>
      <c r="O6" s="33">
        <v>6395.0480064924923</v>
      </c>
      <c r="P6" s="33">
        <v>-163026.34964057786</v>
      </c>
      <c r="Q6" s="33">
        <v>-53002.226819673342</v>
      </c>
      <c r="R6" s="33">
        <v>-42476.215747271432</v>
      </c>
      <c r="S6" s="33">
        <v>-13909.365781632632</v>
      </c>
      <c r="T6" s="33">
        <v>-13272.295587876906</v>
      </c>
      <c r="U6" s="33">
        <v>-12698.285617584163</v>
      </c>
      <c r="V6" s="33">
        <v>-12082.803699106124</v>
      </c>
      <c r="W6" s="33">
        <v>197811.25636932807</v>
      </c>
      <c r="X6" s="33">
        <v>-13029.887565054967</v>
      </c>
      <c r="Y6" s="33">
        <v>-16597.499114730239</v>
      </c>
      <c r="Z6" s="33">
        <v>-14014.645648438005</v>
      </c>
      <c r="AA6" s="33">
        <v>-7567.4628091716659</v>
      </c>
      <c r="AB6" s="33">
        <v>-1681.461532350849</v>
      </c>
      <c r="AC6" s="33">
        <v>-6185.5508800428697</v>
      </c>
      <c r="AD6" s="33">
        <v>-5885.7388378821297</v>
      </c>
      <c r="AE6" s="33">
        <v>-5616.163011010387</v>
      </c>
    </row>
    <row r="7" spans="1:31">
      <c r="A7" s="29" t="s">
        <v>40</v>
      </c>
      <c r="B7" s="29" t="s">
        <v>71</v>
      </c>
      <c r="C7" s="33">
        <v>0</v>
      </c>
      <c r="D7" s="33">
        <v>0</v>
      </c>
      <c r="E7" s="33">
        <v>0</v>
      </c>
      <c r="F7" s="33">
        <v>-289620.25182441808</v>
      </c>
      <c r="G7" s="33">
        <v>-285418.1747815095</v>
      </c>
      <c r="H7" s="33">
        <v>-303777.38440673158</v>
      </c>
      <c r="I7" s="33">
        <v>-468378.13273124892</v>
      </c>
      <c r="J7" s="33">
        <v>-445675.96947989974</v>
      </c>
      <c r="K7" s="33">
        <v>-391742.18732231832</v>
      </c>
      <c r="L7" s="33">
        <v>-341813.97335578175</v>
      </c>
      <c r="M7" s="33">
        <v>-294242.58369563438</v>
      </c>
      <c r="N7" s="33">
        <v>-248781.59553020561</v>
      </c>
      <c r="O7" s="33">
        <v>-237387.01854118309</v>
      </c>
      <c r="P7" s="33">
        <v>-226514.33057888728</v>
      </c>
      <c r="Q7" s="33">
        <v>-216717.8727389015</v>
      </c>
      <c r="R7" s="33">
        <v>-206213.61382023108</v>
      </c>
      <c r="S7" s="33">
        <v>-196768.7153989815</v>
      </c>
      <c r="T7" s="33">
        <v>-187756.40778655553</v>
      </c>
      <c r="U7" s="33">
        <v>-179636.1810072278</v>
      </c>
      <c r="V7" s="33">
        <v>-170929.26204104509</v>
      </c>
      <c r="W7" s="33">
        <v>-163100.4408139259</v>
      </c>
      <c r="X7" s="33">
        <v>-155630.19155438157</v>
      </c>
      <c r="Y7" s="33">
        <v>-148899.3829283001</v>
      </c>
      <c r="Z7" s="33">
        <v>-141682.2685843652</v>
      </c>
      <c r="AA7" s="33">
        <v>-135193.0043205707</v>
      </c>
      <c r="AB7" s="33">
        <v>-129000.95826979711</v>
      </c>
      <c r="AC7" s="33">
        <v>-88405.294234115499</v>
      </c>
      <c r="AD7" s="33">
        <v>0</v>
      </c>
      <c r="AE7" s="33">
        <v>0</v>
      </c>
    </row>
    <row r="8" spans="1:31">
      <c r="A8" s="29" t="s">
        <v>40</v>
      </c>
      <c r="B8" s="29" t="s">
        <v>20</v>
      </c>
      <c r="C8" s="33">
        <v>7.7066693698287002E-5</v>
      </c>
      <c r="D8" s="33">
        <v>7.35369214385544E-5</v>
      </c>
      <c r="E8" s="33">
        <v>7.622642926813231E-5</v>
      </c>
      <c r="F8" s="33">
        <v>9.39864195414826E-5</v>
      </c>
      <c r="G8" s="33">
        <v>8.9681698000061488E-5</v>
      </c>
      <c r="H8" s="33">
        <v>8.5574139278966796E-5</v>
      </c>
      <c r="I8" s="33">
        <v>8.5539334217257204E-5</v>
      </c>
      <c r="J8" s="33">
        <v>8.5215908321888993E-5</v>
      </c>
      <c r="K8" s="33">
        <v>8.1312889587750492E-5</v>
      </c>
      <c r="L8" s="33">
        <v>8.092069044279501E-5</v>
      </c>
      <c r="M8" s="33">
        <v>8.6186177801309393E-5</v>
      </c>
      <c r="N8" s="33">
        <v>1.171726745522355E-4</v>
      </c>
      <c r="O8" s="33">
        <v>1.118059871236512E-4</v>
      </c>
      <c r="P8" s="33">
        <v>1.066851021747505E-4</v>
      </c>
      <c r="Q8" s="33">
        <v>1.0207110665871169E-4</v>
      </c>
      <c r="R8" s="33">
        <v>9.7123746669856002E-5</v>
      </c>
      <c r="S8" s="33">
        <v>1.2637846600491371E-4</v>
      </c>
      <c r="T8" s="33">
        <v>1.2059013926965609E-4</v>
      </c>
      <c r="U8" s="33">
        <v>1.281897768828355E-4</v>
      </c>
      <c r="V8" s="33">
        <v>1.2197645174224512E-4</v>
      </c>
      <c r="W8" s="33">
        <v>1.4942597696783802E-4</v>
      </c>
      <c r="X8" s="33">
        <v>1.4580177970765449E-4</v>
      </c>
      <c r="Y8" s="33">
        <v>1.529881651855944E-4</v>
      </c>
      <c r="Z8" s="33">
        <v>1.4557286861456391E-4</v>
      </c>
      <c r="AA8" s="33">
        <v>1.3890540892806099E-4</v>
      </c>
      <c r="AB8" s="33">
        <v>1.3342226111797542E-4</v>
      </c>
      <c r="AC8" s="33">
        <v>1.276519173493607E-4</v>
      </c>
      <c r="AD8" s="33">
        <v>1.3193251316768911E-4</v>
      </c>
      <c r="AE8" s="33">
        <v>1.2588980259080519E-4</v>
      </c>
    </row>
    <row r="9" spans="1:31">
      <c r="A9" s="29" t="s">
        <v>40</v>
      </c>
      <c r="B9" s="29" t="s">
        <v>32</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40</v>
      </c>
      <c r="B10" s="29" t="s">
        <v>66</v>
      </c>
      <c r="C10" s="33">
        <v>2.8663733311262598E-4</v>
      </c>
      <c r="D10" s="33">
        <v>2.8128716684082373E-4</v>
      </c>
      <c r="E10" s="33">
        <v>2.737897166550338E-4</v>
      </c>
      <c r="F10" s="33">
        <v>2.6051920030736338E-4</v>
      </c>
      <c r="G10" s="33">
        <v>2.4858702309508101E-4</v>
      </c>
      <c r="H10" s="33">
        <v>2.3720135782071832E-4</v>
      </c>
      <c r="I10" s="33">
        <v>2.2694269959128339E-4</v>
      </c>
      <c r="J10" s="33">
        <v>2.1974877023626699E-4</v>
      </c>
      <c r="K10" s="33">
        <v>2.1301219417781619E-4</v>
      </c>
      <c r="L10" s="33">
        <v>2.1562590119271019E-4</v>
      </c>
      <c r="M10" s="33">
        <v>2.2623371959698229E-4</v>
      </c>
      <c r="N10" s="33">
        <v>3.7625725405316128E-4</v>
      </c>
      <c r="O10" s="33">
        <v>3.5902409723603514E-4</v>
      </c>
      <c r="P10" s="33">
        <v>3.4258024531784307E-4</v>
      </c>
      <c r="Q10" s="33">
        <v>4.916427971424479E-4</v>
      </c>
      <c r="R10" s="33">
        <v>4.6781299865182867E-4</v>
      </c>
      <c r="S10" s="33">
        <v>5071.6351977573731</v>
      </c>
      <c r="T10" s="33">
        <v>4839.3465608189354</v>
      </c>
      <c r="U10" s="33">
        <v>8464.6896147323241</v>
      </c>
      <c r="V10" s="33">
        <v>8054.4083109542426</v>
      </c>
      <c r="W10" s="33">
        <v>12353.990525385418</v>
      </c>
      <c r="X10" s="33">
        <v>12273.46442442686</v>
      </c>
      <c r="Y10" s="33">
        <v>17442.104625604759</v>
      </c>
      <c r="Z10" s="33">
        <v>21877.791820228933</v>
      </c>
      <c r="AA10" s="33">
        <v>20875.755545342443</v>
      </c>
      <c r="AB10" s="33">
        <v>27241.921936157836</v>
      </c>
      <c r="AC10" s="33">
        <v>26063.74332359176</v>
      </c>
      <c r="AD10" s="33">
        <v>27119.636647659619</v>
      </c>
      <c r="AE10" s="33">
        <v>28154.223417407891</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132815.48331874353</v>
      </c>
      <c r="D12" s="33">
        <v>132139.58330146631</v>
      </c>
      <c r="E12" s="33">
        <v>168165.23250331663</v>
      </c>
      <c r="F12" s="33">
        <v>263715.46178048471</v>
      </c>
      <c r="G12" s="33">
        <v>252691.61013019059</v>
      </c>
      <c r="H12" s="33">
        <v>256743.21577803339</v>
      </c>
      <c r="I12" s="33">
        <v>300810.58541761636</v>
      </c>
      <c r="J12" s="33">
        <v>327100.95831052208</v>
      </c>
      <c r="K12" s="33">
        <v>356292.98162191082</v>
      </c>
      <c r="L12" s="33">
        <v>341880.63975045923</v>
      </c>
      <c r="M12" s="33">
        <v>331783.92534103035</v>
      </c>
      <c r="N12" s="33">
        <v>387845.39581677056</v>
      </c>
      <c r="O12" s="33">
        <v>395896.17881259887</v>
      </c>
      <c r="P12" s="33">
        <v>391219.99953171914</v>
      </c>
      <c r="Q12" s="33">
        <v>377822.53446841234</v>
      </c>
      <c r="R12" s="33">
        <v>362556.95102205535</v>
      </c>
      <c r="S12" s="33">
        <v>384173.6306224505</v>
      </c>
      <c r="T12" s="33">
        <v>388916.95613878343</v>
      </c>
      <c r="U12" s="33">
        <v>374998.81858212518</v>
      </c>
      <c r="V12" s="33">
        <v>356822.81005263503</v>
      </c>
      <c r="W12" s="33">
        <v>369235.24442868278</v>
      </c>
      <c r="X12" s="33">
        <v>377200.81643183611</v>
      </c>
      <c r="Y12" s="33">
        <v>366188.01879896841</v>
      </c>
      <c r="Z12" s="33">
        <v>353634.60846460768</v>
      </c>
      <c r="AA12" s="33">
        <v>354911.84733544709</v>
      </c>
      <c r="AB12" s="33">
        <v>370926.67605025443</v>
      </c>
      <c r="AC12" s="33">
        <v>364482.84612122999</v>
      </c>
      <c r="AD12" s="33">
        <v>353587.31446591421</v>
      </c>
      <c r="AE12" s="33">
        <v>353620.45714370941</v>
      </c>
    </row>
    <row r="13" spans="1:31">
      <c r="A13" s="29" t="s">
        <v>40</v>
      </c>
      <c r="B13" s="29" t="s">
        <v>68</v>
      </c>
      <c r="C13" s="33">
        <v>4.5105521216182588E-4</v>
      </c>
      <c r="D13" s="33">
        <v>7.5470094468348039E-4</v>
      </c>
      <c r="E13" s="33">
        <v>8.1838331237261725E-4</v>
      </c>
      <c r="F13" s="33">
        <v>2.1031649077654048E-3</v>
      </c>
      <c r="G13" s="33">
        <v>8504.6313442749215</v>
      </c>
      <c r="H13" s="33">
        <v>8115.1065547865019</v>
      </c>
      <c r="I13" s="33">
        <v>9646.6168169929242</v>
      </c>
      <c r="J13" s="33">
        <v>11409.81916004565</v>
      </c>
      <c r="K13" s="33">
        <v>51472.540201548683</v>
      </c>
      <c r="L13" s="33">
        <v>49269.980903090822</v>
      </c>
      <c r="M13" s="33">
        <v>53820.563051273472</v>
      </c>
      <c r="N13" s="33">
        <v>78164.139266830898</v>
      </c>
      <c r="O13" s="33">
        <v>79959.283499179219</v>
      </c>
      <c r="P13" s="33">
        <v>76297.026223145222</v>
      </c>
      <c r="Q13" s="33">
        <v>72997.27649516477</v>
      </c>
      <c r="R13" s="33">
        <v>71208.840801073049</v>
      </c>
      <c r="S13" s="33">
        <v>106581.92590813186</v>
      </c>
      <c r="T13" s="33">
        <v>107498.78158410675</v>
      </c>
      <c r="U13" s="33">
        <v>116310.62271767581</v>
      </c>
      <c r="V13" s="33">
        <v>127551.15566264435</v>
      </c>
      <c r="W13" s="33">
        <v>145828.41138847859</v>
      </c>
      <c r="X13" s="33">
        <v>180896.15966304741</v>
      </c>
      <c r="Y13" s="33">
        <v>178334.10364607908</v>
      </c>
      <c r="Z13" s="33">
        <v>169690.29603089287</v>
      </c>
      <c r="AA13" s="33">
        <v>161918.22134723444</v>
      </c>
      <c r="AB13" s="33">
        <v>183783.86363590742</v>
      </c>
      <c r="AC13" s="33">
        <v>175835.44435999289</v>
      </c>
      <c r="AD13" s="33">
        <v>167312.74614195642</v>
      </c>
      <c r="AE13" s="33">
        <v>168455.47176325516</v>
      </c>
    </row>
    <row r="14" spans="1:31">
      <c r="A14" s="29" t="s">
        <v>40</v>
      </c>
      <c r="B14" s="29" t="s">
        <v>36</v>
      </c>
      <c r="C14" s="33">
        <v>3.5179274151239383E-4</v>
      </c>
      <c r="D14" s="33">
        <v>5.0754524126535132E-4</v>
      </c>
      <c r="E14" s="33">
        <v>4.8559455255954391E-4</v>
      </c>
      <c r="F14" s="33">
        <v>6.5158477801282558E-4</v>
      </c>
      <c r="G14" s="33">
        <v>8.8967572040343692E-4</v>
      </c>
      <c r="H14" s="33">
        <v>8.9504661457824499E-4</v>
      </c>
      <c r="I14" s="33">
        <v>1.2105066053554759E-3</v>
      </c>
      <c r="J14" s="33">
        <v>1.9010786802164858E-3</v>
      </c>
      <c r="K14" s="33">
        <v>4.3167947569128177E-3</v>
      </c>
      <c r="L14" s="33">
        <v>4.2210452937049741E-3</v>
      </c>
      <c r="M14" s="33">
        <v>4.1464726850009995E-3</v>
      </c>
      <c r="N14" s="33">
        <v>5749.4748557407538</v>
      </c>
      <c r="O14" s="33">
        <v>7137.7268963555098</v>
      </c>
      <c r="P14" s="33">
        <v>6810.8081044979199</v>
      </c>
      <c r="Q14" s="33">
        <v>9152.4136391293796</v>
      </c>
      <c r="R14" s="33">
        <v>8708.7985307805757</v>
      </c>
      <c r="S14" s="33">
        <v>12434.448925797837</v>
      </c>
      <c r="T14" s="33">
        <v>11864.932177714159</v>
      </c>
      <c r="U14" s="33">
        <v>19342.084427828951</v>
      </c>
      <c r="V14" s="33">
        <v>18404.578626904644</v>
      </c>
      <c r="W14" s="33">
        <v>26397.875127192834</v>
      </c>
      <c r="X14" s="33">
        <v>26498.93378290637</v>
      </c>
      <c r="Y14" s="33">
        <v>25352.888466720913</v>
      </c>
      <c r="Z14" s="33">
        <v>28239.790016223102</v>
      </c>
      <c r="AA14" s="33">
        <v>26946.364536567704</v>
      </c>
      <c r="AB14" s="33">
        <v>33573.75410399324</v>
      </c>
      <c r="AC14" s="33">
        <v>32121.731780239312</v>
      </c>
      <c r="AD14" s="33">
        <v>35272.245551225176</v>
      </c>
      <c r="AE14" s="33">
        <v>33656.723073107147</v>
      </c>
    </row>
    <row r="15" spans="1:31">
      <c r="A15" s="29" t="s">
        <v>40</v>
      </c>
      <c r="B15" s="29" t="s">
        <v>73</v>
      </c>
      <c r="C15" s="33">
        <v>0</v>
      </c>
      <c r="D15" s="33">
        <v>0</v>
      </c>
      <c r="E15" s="33">
        <v>7.189251789221664E-4</v>
      </c>
      <c r="F15" s="33">
        <v>8.630369721458795E-4</v>
      </c>
      <c r="G15" s="33">
        <v>8.3911315884796478E-4</v>
      </c>
      <c r="H15" s="33">
        <v>8.9411080172931655E-4</v>
      </c>
      <c r="I15" s="33">
        <v>1.0174201315892744E-3</v>
      </c>
      <c r="J15" s="33">
        <v>1.1961198455720311E-3</v>
      </c>
      <c r="K15" s="33">
        <v>22916.619261855478</v>
      </c>
      <c r="L15" s="33">
        <v>23221.501808699002</v>
      </c>
      <c r="M15" s="33">
        <v>22570.396287509393</v>
      </c>
      <c r="N15" s="33">
        <v>30926.652081022585</v>
      </c>
      <c r="O15" s="33">
        <v>31839.600894299652</v>
      </c>
      <c r="P15" s="33">
        <v>30381.298551167543</v>
      </c>
      <c r="Q15" s="33">
        <v>29828.119795916129</v>
      </c>
      <c r="R15" s="33">
        <v>28382.358589760774</v>
      </c>
      <c r="S15" s="33">
        <v>36312.341780435636</v>
      </c>
      <c r="T15" s="33">
        <v>34649.181074407374</v>
      </c>
      <c r="U15" s="33">
        <v>33337.932531990511</v>
      </c>
      <c r="V15" s="33">
        <v>31722.051614078857</v>
      </c>
      <c r="W15" s="33">
        <v>38842.28193533195</v>
      </c>
      <c r="X15" s="33">
        <v>46158.927090417244</v>
      </c>
      <c r="Y15" s="33">
        <v>44162.611969759739</v>
      </c>
      <c r="Z15" s="33">
        <v>42235.629861240923</v>
      </c>
      <c r="AA15" s="33">
        <v>40301.173515673676</v>
      </c>
      <c r="AB15" s="33">
        <v>38455.318241112655</v>
      </c>
      <c r="AC15" s="33">
        <v>36792.174443942989</v>
      </c>
      <c r="AD15" s="33">
        <v>36193.463263806691</v>
      </c>
      <c r="AE15" s="33">
        <v>34535.747375379076</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132815.48413350276</v>
      </c>
      <c r="D17" s="35">
        <v>132139.58441099135</v>
      </c>
      <c r="E17" s="35">
        <v>168165.23367171607</v>
      </c>
      <c r="F17" s="35">
        <v>-213443.93773081043</v>
      </c>
      <c r="G17" s="35">
        <v>-174134.85809890498</v>
      </c>
      <c r="H17" s="35">
        <v>-302947.67513388913</v>
      </c>
      <c r="I17" s="35">
        <v>-313830.06841347413</v>
      </c>
      <c r="J17" s="35">
        <v>-327578.60065495025</v>
      </c>
      <c r="K17" s="35">
        <v>-201060.28130345794</v>
      </c>
      <c r="L17" s="35">
        <v>-157804.20739384202</v>
      </c>
      <c r="M17" s="35">
        <v>276616.21029427665</v>
      </c>
      <c r="N17" s="35">
        <v>504786.2326018638</v>
      </c>
      <c r="O17" s="35">
        <v>244863.49224791757</v>
      </c>
      <c r="P17" s="35">
        <v>77976.345984664542</v>
      </c>
      <c r="Q17" s="35">
        <v>181099.71199871617</v>
      </c>
      <c r="R17" s="35">
        <v>185075.96282056265</v>
      </c>
      <c r="S17" s="35">
        <v>285149.11067410407</v>
      </c>
      <c r="T17" s="35">
        <v>300226.38102986681</v>
      </c>
      <c r="U17" s="35">
        <v>307439.66441791109</v>
      </c>
      <c r="V17" s="35">
        <v>309416.30840805889</v>
      </c>
      <c r="W17" s="35">
        <v>562128.46204737492</v>
      </c>
      <c r="X17" s="35">
        <v>401710.36154567567</v>
      </c>
      <c r="Y17" s="35">
        <v>396467.34518061008</v>
      </c>
      <c r="Z17" s="35">
        <v>389505.78222849919</v>
      </c>
      <c r="AA17" s="35">
        <v>394945.35723718704</v>
      </c>
      <c r="AB17" s="35">
        <v>451270.04195359396</v>
      </c>
      <c r="AC17" s="35">
        <v>471791.18881830818</v>
      </c>
      <c r="AD17" s="35">
        <v>542133.95854958065</v>
      </c>
      <c r="AE17" s="35">
        <v>544613.98943925183</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0</v>
      </c>
      <c r="D20" s="33">
        <v>0</v>
      </c>
      <c r="E20" s="33">
        <v>0</v>
      </c>
      <c r="F20" s="33">
        <v>-38914.273832938969</v>
      </c>
      <c r="G20" s="33">
        <v>-8095.2948028310839</v>
      </c>
      <c r="H20" s="33">
        <v>-119626.5631259833</v>
      </c>
      <c r="I20" s="33">
        <v>-114452.86581857181</v>
      </c>
      <c r="J20" s="33">
        <v>-108905.36518399981</v>
      </c>
      <c r="K20" s="33">
        <v>-106401.13889844502</v>
      </c>
      <c r="L20" s="33">
        <v>-101527.80425198872</v>
      </c>
      <c r="M20" s="33">
        <v>-97136.855352321829</v>
      </c>
      <c r="N20" s="33">
        <v>222845.70127760532</v>
      </c>
      <c r="O20" s="33">
        <v>-65875.980520445679</v>
      </c>
      <c r="P20" s="33">
        <v>-62858.760013567691</v>
      </c>
      <c r="Q20" s="33">
        <v>-5.8588651618311609E-4</v>
      </c>
      <c r="R20" s="33">
        <v>-5.5748874914541538E-4</v>
      </c>
      <c r="S20" s="33">
        <v>-5.3195491309491062E-4</v>
      </c>
      <c r="T20" s="33">
        <v>-5.075905657281755E-4</v>
      </c>
      <c r="U20" s="33">
        <v>-4.856379167967702E-4</v>
      </c>
      <c r="V20" s="33">
        <v>-4.6209917329450732E-4</v>
      </c>
      <c r="W20" s="33">
        <v>-12664.149251394225</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1.6774765445295702E-5</v>
      </c>
      <c r="D22" s="33">
        <v>1.6006455571199701E-5</v>
      </c>
      <c r="E22" s="33">
        <v>1.6629285384400302E-5</v>
      </c>
      <c r="F22" s="33">
        <v>2.01245199272375E-5</v>
      </c>
      <c r="G22" s="33">
        <v>1.9202786182467099E-5</v>
      </c>
      <c r="H22" s="33">
        <v>1.8323269250784399E-5</v>
      </c>
      <c r="I22" s="33">
        <v>1.8409203463315101E-5</v>
      </c>
      <c r="J22" s="33">
        <v>1.7516914160078398E-5</v>
      </c>
      <c r="K22" s="33">
        <v>1.6714612741511901E-5</v>
      </c>
      <c r="L22" s="33">
        <v>1.59490579531082E-5</v>
      </c>
      <c r="M22" s="33">
        <v>1.64488030985029E-5</v>
      </c>
      <c r="N22" s="33">
        <v>2.85016541452674E-5</v>
      </c>
      <c r="O22" s="33">
        <v>2.7196234860610901E-5</v>
      </c>
      <c r="P22" s="33">
        <v>2.5950605772694102E-5</v>
      </c>
      <c r="Q22" s="33">
        <v>2.4828274948306198E-5</v>
      </c>
      <c r="R22" s="33">
        <v>2.3624854919930499E-5</v>
      </c>
      <c r="S22" s="33">
        <v>3.6985634982473895E-5</v>
      </c>
      <c r="T22" s="33">
        <v>3.5291636419607896E-5</v>
      </c>
      <c r="U22" s="33">
        <v>3.37653178533378E-5</v>
      </c>
      <c r="V22" s="33">
        <v>3.2128721680072603E-5</v>
      </c>
      <c r="W22" s="33">
        <v>3.9464166366143796E-5</v>
      </c>
      <c r="X22" s="33">
        <v>3.7656647280946805E-5</v>
      </c>
      <c r="Y22" s="33">
        <v>4.07596772232673E-5</v>
      </c>
      <c r="Z22" s="33">
        <v>3.8784066270724998E-5</v>
      </c>
      <c r="AA22" s="33">
        <v>3.7007696808477299E-5</v>
      </c>
      <c r="AB22" s="33">
        <v>3.5312687780289803E-5</v>
      </c>
      <c r="AC22" s="33">
        <v>3.37854587693389E-5</v>
      </c>
      <c r="AD22" s="33">
        <v>3.2999715837088499E-5</v>
      </c>
      <c r="AE22" s="33">
        <v>3.1488278457968103E-5</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5.9247117154801502E-5</v>
      </c>
      <c r="D24" s="33">
        <v>5.9435334941411299E-5</v>
      </c>
      <c r="E24" s="33">
        <v>6.0034338341611504E-5</v>
      </c>
      <c r="F24" s="33">
        <v>5.71244895784173E-5</v>
      </c>
      <c r="G24" s="33">
        <v>5.4508100721063699E-5</v>
      </c>
      <c r="H24" s="33">
        <v>5.2011546468857694E-5</v>
      </c>
      <c r="I24" s="33">
        <v>4.9762112974418498E-5</v>
      </c>
      <c r="J24" s="33">
        <v>4.73501563027452E-5</v>
      </c>
      <c r="K24" s="33">
        <v>4.5181446835776699E-5</v>
      </c>
      <c r="L24" s="33">
        <v>4.50737016824332E-5</v>
      </c>
      <c r="M24" s="33">
        <v>4.56971156968375E-5</v>
      </c>
      <c r="N24" s="33">
        <v>9.07882217275004E-5</v>
      </c>
      <c r="O24" s="33">
        <v>8.6629982529919485E-5</v>
      </c>
      <c r="P24" s="33">
        <v>8.2662197037624202E-5</v>
      </c>
      <c r="Q24" s="33">
        <v>1.180066559759682E-4</v>
      </c>
      <c r="R24" s="33">
        <v>1.122869040568846E-4</v>
      </c>
      <c r="S24" s="33">
        <v>4654.0717633384265</v>
      </c>
      <c r="T24" s="33">
        <v>4440.9081693564294</v>
      </c>
      <c r="U24" s="33">
        <v>4248.8445286014758</v>
      </c>
      <c r="V24" s="33">
        <v>4042.9041395160898</v>
      </c>
      <c r="W24" s="33">
        <v>3857.7329632908109</v>
      </c>
      <c r="X24" s="33">
        <v>3681.0429024379387</v>
      </c>
      <c r="Y24" s="33">
        <v>7095.4012280296911</v>
      </c>
      <c r="Z24" s="33">
        <v>8937.1108548140128</v>
      </c>
      <c r="AA24" s="33">
        <v>8527.7775298243741</v>
      </c>
      <c r="AB24" s="33">
        <v>8137.192296211133</v>
      </c>
      <c r="AC24" s="33">
        <v>7785.2690379255973</v>
      </c>
      <c r="AD24" s="33">
        <v>7521.7665281089585</v>
      </c>
      <c r="AE24" s="33">
        <v>7177.258141965438</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28993.45433001636</v>
      </c>
      <c r="D26" s="33">
        <v>33072.761781914036</v>
      </c>
      <c r="E26" s="33">
        <v>64360.012534277397</v>
      </c>
      <c r="F26" s="33">
        <v>106179.66561664578</v>
      </c>
      <c r="G26" s="33">
        <v>101316.47490741812</v>
      </c>
      <c r="H26" s="33">
        <v>107618.50194099236</v>
      </c>
      <c r="I26" s="33">
        <v>119627.35331804272</v>
      </c>
      <c r="J26" s="33">
        <v>119786.86776807145</v>
      </c>
      <c r="K26" s="33">
        <v>145397.89749020326</v>
      </c>
      <c r="L26" s="33">
        <v>138738.45175125898</v>
      </c>
      <c r="M26" s="33">
        <v>132738.18964918423</v>
      </c>
      <c r="N26" s="33">
        <v>168651.68451179235</v>
      </c>
      <c r="O26" s="33">
        <v>160927.17981359578</v>
      </c>
      <c r="P26" s="33">
        <v>153556.46922664801</v>
      </c>
      <c r="Q26" s="33">
        <v>146915.34647063323</v>
      </c>
      <c r="R26" s="33">
        <v>139858.96424867408</v>
      </c>
      <c r="S26" s="33">
        <v>133453.21016543719</v>
      </c>
      <c r="T26" s="33">
        <v>142228.26951445389</v>
      </c>
      <c r="U26" s="33">
        <v>136077.07703850031</v>
      </c>
      <c r="V26" s="33">
        <v>129481.45659799701</v>
      </c>
      <c r="W26" s="33">
        <v>138551.37704210717</v>
      </c>
      <c r="X26" s="33">
        <v>137814.63129671453</v>
      </c>
      <c r="Y26" s="33">
        <v>131854.32308230217</v>
      </c>
      <c r="Z26" s="33">
        <v>125463.37834065089</v>
      </c>
      <c r="AA26" s="33">
        <v>126732.55374152963</v>
      </c>
      <c r="AB26" s="33">
        <v>132881.57060448371</v>
      </c>
      <c r="AC26" s="33">
        <v>136732.88990190302</v>
      </c>
      <c r="AD26" s="33">
        <v>130869.52596503789</v>
      </c>
      <c r="AE26" s="33">
        <v>126830.84531073479</v>
      </c>
    </row>
    <row r="27" spans="1:31">
      <c r="A27" s="29" t="s">
        <v>130</v>
      </c>
      <c r="B27" s="29" t="s">
        <v>68</v>
      </c>
      <c r="C27" s="33">
        <v>1.0731047417241718E-4</v>
      </c>
      <c r="D27" s="33">
        <v>1.7961638016031827E-4</v>
      </c>
      <c r="E27" s="33">
        <v>1.8967887752411003E-4</v>
      </c>
      <c r="F27" s="33">
        <v>5.2836177975674613E-4</v>
      </c>
      <c r="G27" s="33">
        <v>8504.6292590826506</v>
      </c>
      <c r="H27" s="33">
        <v>8115.1045198106567</v>
      </c>
      <c r="I27" s="33">
        <v>7764.1367080402069</v>
      </c>
      <c r="J27" s="33">
        <v>9618.5822460133131</v>
      </c>
      <c r="K27" s="33">
        <v>49763.34463279655</v>
      </c>
      <c r="L27" s="33">
        <v>47484.107455138022</v>
      </c>
      <c r="M27" s="33">
        <v>45430.479962498568</v>
      </c>
      <c r="N27" s="33">
        <v>49832.975042122613</v>
      </c>
      <c r="O27" s="33">
        <v>49985.222241508665</v>
      </c>
      <c r="P27" s="33">
        <v>47695.822730542372</v>
      </c>
      <c r="Q27" s="33">
        <v>45633.038820451126</v>
      </c>
      <c r="R27" s="33">
        <v>45170.940297235793</v>
      </c>
      <c r="S27" s="33">
        <v>65696.455220276155</v>
      </c>
      <c r="T27" s="33">
        <v>68485.927876336456</v>
      </c>
      <c r="U27" s="33">
        <v>70893.271389461006</v>
      </c>
      <c r="V27" s="33">
        <v>78811.591049811454</v>
      </c>
      <c r="W27" s="33">
        <v>90109.187944296427</v>
      </c>
      <c r="X27" s="33">
        <v>106287.30208367681</v>
      </c>
      <c r="Y27" s="33">
        <v>104791.48065553472</v>
      </c>
      <c r="Z27" s="33">
        <v>99712.264846680831</v>
      </c>
      <c r="AA27" s="33">
        <v>95145.290846357893</v>
      </c>
      <c r="AB27" s="33">
        <v>103040.23097778069</v>
      </c>
      <c r="AC27" s="33">
        <v>98583.871525017777</v>
      </c>
      <c r="AD27" s="33">
        <v>93805.536916753248</v>
      </c>
      <c r="AE27" s="33">
        <v>89509.100112860295</v>
      </c>
    </row>
    <row r="28" spans="1:31">
      <c r="A28" s="29" t="s">
        <v>130</v>
      </c>
      <c r="B28" s="29" t="s">
        <v>36</v>
      </c>
      <c r="C28" s="33">
        <v>1.2213661767449549E-4</v>
      </c>
      <c r="D28" s="33">
        <v>1.7394772195575758E-4</v>
      </c>
      <c r="E28" s="33">
        <v>1.6642470334520793E-4</v>
      </c>
      <c r="F28" s="33">
        <v>2.3701309971634399E-4</v>
      </c>
      <c r="G28" s="33">
        <v>2.72648827626133E-4</v>
      </c>
      <c r="H28" s="33">
        <v>2.7789996595588393E-4</v>
      </c>
      <c r="I28" s="33">
        <v>3.7882709629517299E-4</v>
      </c>
      <c r="J28" s="33">
        <v>4.0789975443622902E-4</v>
      </c>
      <c r="K28" s="33">
        <v>2.7421800116031987E-3</v>
      </c>
      <c r="L28" s="33">
        <v>2.6390980805897062E-3</v>
      </c>
      <c r="M28" s="33">
        <v>2.5527672191216818E-3</v>
      </c>
      <c r="N28" s="33">
        <v>3.9079380416246401E-3</v>
      </c>
      <c r="O28" s="33">
        <v>3.7289485115160298E-3</v>
      </c>
      <c r="P28" s="33">
        <v>3.5581569752208501E-3</v>
      </c>
      <c r="Q28" s="33">
        <v>3.6584407725101199E-3</v>
      </c>
      <c r="R28" s="33">
        <v>3.4811170999057496E-3</v>
      </c>
      <c r="S28" s="33">
        <v>3.32651770174157E-3</v>
      </c>
      <c r="T28" s="33">
        <v>3.1741581110851201E-3</v>
      </c>
      <c r="U28" s="33">
        <v>7481.5770304186753</v>
      </c>
      <c r="V28" s="33">
        <v>7118.9469378735312</v>
      </c>
      <c r="W28" s="33">
        <v>15165.79258024537</v>
      </c>
      <c r="X28" s="33">
        <v>14471.176124366018</v>
      </c>
      <c r="Y28" s="33">
        <v>13845.316089660671</v>
      </c>
      <c r="Z28" s="33">
        <v>17289.986670734532</v>
      </c>
      <c r="AA28" s="33">
        <v>16498.07887858124</v>
      </c>
      <c r="AB28" s="33">
        <v>15742.44167333091</v>
      </c>
      <c r="AC28" s="33">
        <v>15061.601015959221</v>
      </c>
      <c r="AD28" s="33">
        <v>14331.569140653481</v>
      </c>
      <c r="AE28" s="33">
        <v>13675.16139676302</v>
      </c>
    </row>
    <row r="29" spans="1:31">
      <c r="A29" s="29" t="s">
        <v>130</v>
      </c>
      <c r="B29" s="29" t="s">
        <v>73</v>
      </c>
      <c r="C29" s="33">
        <v>0</v>
      </c>
      <c r="D29" s="33">
        <v>0</v>
      </c>
      <c r="E29" s="33">
        <v>2.0036524657585957E-4</v>
      </c>
      <c r="F29" s="33">
        <v>2.4110525093120201E-4</v>
      </c>
      <c r="G29" s="33">
        <v>2.30062262247339E-4</v>
      </c>
      <c r="H29" s="33">
        <v>2.1952505930891901E-4</v>
      </c>
      <c r="I29" s="33">
        <v>2.5770090502178497E-4</v>
      </c>
      <c r="J29" s="33">
        <v>2.4672930146779702E-4</v>
      </c>
      <c r="K29" s="33">
        <v>22893.992002391085</v>
      </c>
      <c r="L29" s="33">
        <v>21845.41222343815</v>
      </c>
      <c r="M29" s="33">
        <v>20900.625822237584</v>
      </c>
      <c r="N29" s="33">
        <v>19887.578212439508</v>
      </c>
      <c r="O29" s="33">
        <v>18976.696760039835</v>
      </c>
      <c r="P29" s="33">
        <v>18107.53506916486</v>
      </c>
      <c r="Q29" s="33">
        <v>17324.407174402168</v>
      </c>
      <c r="R29" s="33">
        <v>16484.697665110143</v>
      </c>
      <c r="S29" s="33">
        <v>15729.673340064845</v>
      </c>
      <c r="T29" s="33">
        <v>15009.23028034597</v>
      </c>
      <c r="U29" s="33">
        <v>14522.59417849368</v>
      </c>
      <c r="V29" s="33">
        <v>13818.687816301464</v>
      </c>
      <c r="W29" s="33">
        <v>16949.705797653565</v>
      </c>
      <c r="X29" s="33">
        <v>16173.383388268558</v>
      </c>
      <c r="Y29" s="33">
        <v>15473.905045824713</v>
      </c>
      <c r="Z29" s="33">
        <v>14723.888894716825</v>
      </c>
      <c r="AA29" s="33">
        <v>14049.512298525737</v>
      </c>
      <c r="AB29" s="33">
        <v>13406.023180278917</v>
      </c>
      <c r="AC29" s="33">
        <v>12826.229661026322</v>
      </c>
      <c r="AD29" s="33">
        <v>12204.545645734803</v>
      </c>
      <c r="AE29" s="33">
        <v>11645.558817629702</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28993.454513348719</v>
      </c>
      <c r="D31" s="35">
        <v>33072.762036972206</v>
      </c>
      <c r="E31" s="35">
        <v>64360.012800619894</v>
      </c>
      <c r="F31" s="35">
        <v>67265.392389317611</v>
      </c>
      <c r="G31" s="35">
        <v>101725.80943738057</v>
      </c>
      <c r="H31" s="35">
        <v>-3892.9565948454856</v>
      </c>
      <c r="I31" s="35">
        <v>12938.62427568243</v>
      </c>
      <c r="J31" s="35">
        <v>20500.084894952022</v>
      </c>
      <c r="K31" s="35">
        <v>88760.103286450845</v>
      </c>
      <c r="L31" s="35">
        <v>84694.75501543103</v>
      </c>
      <c r="M31" s="35">
        <v>81031.814321506885</v>
      </c>
      <c r="N31" s="35">
        <v>441330.36095081014</v>
      </c>
      <c r="O31" s="35">
        <v>145036.42164848497</v>
      </c>
      <c r="P31" s="35">
        <v>138393.5320522355</v>
      </c>
      <c r="Q31" s="35">
        <v>192548.38484803276</v>
      </c>
      <c r="R31" s="35">
        <v>185029.90412433288</v>
      </c>
      <c r="S31" s="35">
        <v>203803.73665408249</v>
      </c>
      <c r="T31" s="35">
        <v>215155.10508784786</v>
      </c>
      <c r="U31" s="35">
        <v>211219.1925046902</v>
      </c>
      <c r="V31" s="35">
        <v>212335.95135735409</v>
      </c>
      <c r="W31" s="35">
        <v>219854.14873776434</v>
      </c>
      <c r="X31" s="35">
        <v>247782.97632048593</v>
      </c>
      <c r="Y31" s="35">
        <v>243741.20500662626</v>
      </c>
      <c r="Z31" s="35">
        <v>234112.75408092979</v>
      </c>
      <c r="AA31" s="35">
        <v>230405.6221547196</v>
      </c>
      <c r="AB31" s="35">
        <v>244058.99391378823</v>
      </c>
      <c r="AC31" s="35">
        <v>243102.03049863185</v>
      </c>
      <c r="AD31" s="35">
        <v>232196.82944289982</v>
      </c>
      <c r="AE31" s="35">
        <v>223517.20359704879</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0</v>
      </c>
      <c r="D34" s="33">
        <v>0</v>
      </c>
      <c r="E34" s="33">
        <v>0</v>
      </c>
      <c r="F34" s="33">
        <v>-148624.87631160859</v>
      </c>
      <c r="G34" s="33">
        <v>-141817.63032729866</v>
      </c>
      <c r="H34" s="33">
        <v>-144402.05025676952</v>
      </c>
      <c r="I34" s="33">
        <v>-41456.272410744758</v>
      </c>
      <c r="J34" s="33">
        <v>-111508.04376658319</v>
      </c>
      <c r="K34" s="33">
        <v>-110682.47720047917</v>
      </c>
      <c r="L34" s="33">
        <v>-105613.05073616814</v>
      </c>
      <c r="M34" s="33">
        <v>282391.16063750914</v>
      </c>
      <c r="N34" s="33">
        <v>64712.591277432679</v>
      </c>
      <c r="O34" s="33">
        <v>72271.028526938171</v>
      </c>
      <c r="P34" s="33">
        <v>-100167.58962701015</v>
      </c>
      <c r="Q34" s="33">
        <v>-53002.226233786823</v>
      </c>
      <c r="R34" s="33">
        <v>-42476.215189782684</v>
      </c>
      <c r="S34" s="33">
        <v>-13909.365249677719</v>
      </c>
      <c r="T34" s="33">
        <v>-13272.29508028634</v>
      </c>
      <c r="U34" s="33">
        <v>-12698.285131946246</v>
      </c>
      <c r="V34" s="33">
        <v>-12082.80323700695</v>
      </c>
      <c r="W34" s="33">
        <v>210475.4056207223</v>
      </c>
      <c r="X34" s="33">
        <v>-13029.887565054967</v>
      </c>
      <c r="Y34" s="33">
        <v>-16597.499114730239</v>
      </c>
      <c r="Z34" s="33">
        <v>-14014.645648438005</v>
      </c>
      <c r="AA34" s="33">
        <v>-7567.4628091716659</v>
      </c>
      <c r="AB34" s="33">
        <v>-1681.461532350849</v>
      </c>
      <c r="AC34" s="33">
        <v>-6185.5508800428697</v>
      </c>
      <c r="AD34" s="33">
        <v>-5885.7388378821297</v>
      </c>
      <c r="AE34" s="33">
        <v>-5616.163011010387</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1.74363179372483E-5</v>
      </c>
      <c r="D36" s="33">
        <v>1.6637707948765698E-5</v>
      </c>
      <c r="E36" s="33">
        <v>1.6989651177675098E-5</v>
      </c>
      <c r="F36" s="33">
        <v>2.23982764369315E-5</v>
      </c>
      <c r="G36" s="33">
        <v>2.1372401171769298E-5</v>
      </c>
      <c r="H36" s="33">
        <v>2.0393512560363001E-5</v>
      </c>
      <c r="I36" s="33">
        <v>2.0584662116504502E-5</v>
      </c>
      <c r="J36" s="33">
        <v>2.1040629948641101E-5</v>
      </c>
      <c r="K36" s="33">
        <v>2.0076936965901098E-5</v>
      </c>
      <c r="L36" s="33">
        <v>2.0555400808939602E-5</v>
      </c>
      <c r="M36" s="33">
        <v>2.3640867286785799E-5</v>
      </c>
      <c r="N36" s="33">
        <v>3.0026731289072202E-5</v>
      </c>
      <c r="O36" s="33">
        <v>2.86514611422881E-5</v>
      </c>
      <c r="P36" s="33">
        <v>2.7339180468398201E-5</v>
      </c>
      <c r="Q36" s="33">
        <v>2.6156795547523801E-5</v>
      </c>
      <c r="R36" s="33">
        <v>2.4888982471280901E-5</v>
      </c>
      <c r="S36" s="33">
        <v>2.7400054799601101E-5</v>
      </c>
      <c r="T36" s="33">
        <v>2.6145090447225699E-5</v>
      </c>
      <c r="U36" s="33">
        <v>3.1825996143839698E-5</v>
      </c>
      <c r="V36" s="33">
        <v>3.0283398389374602E-5</v>
      </c>
      <c r="W36" s="33">
        <v>2.8896372497440901E-5</v>
      </c>
      <c r="X36" s="33">
        <v>3.0792615182452701E-5</v>
      </c>
      <c r="Y36" s="33">
        <v>2.9460873585146702E-5</v>
      </c>
      <c r="Z36" s="33">
        <v>2.80329127058821E-5</v>
      </c>
      <c r="AA36" s="33">
        <v>2.67489624949633E-5</v>
      </c>
      <c r="AB36" s="33">
        <v>2.5996531323476799E-5</v>
      </c>
      <c r="AC36" s="33">
        <v>2.48722142771978E-5</v>
      </c>
      <c r="AD36" s="33">
        <v>2.3666664520980401E-5</v>
      </c>
      <c r="AE36" s="33">
        <v>2.2582695144616601E-5</v>
      </c>
    </row>
    <row r="37" spans="1:31">
      <c r="A37" s="29" t="s">
        <v>131</v>
      </c>
      <c r="B37" s="29" t="s">
        <v>32</v>
      </c>
      <c r="C37" s="33">
        <v>0</v>
      </c>
      <c r="D37" s="33">
        <v>0</v>
      </c>
      <c r="E37" s="33">
        <v>0</v>
      </c>
      <c r="F37" s="33">
        <v>0</v>
      </c>
      <c r="G37" s="33">
        <v>0</v>
      </c>
      <c r="H37" s="33">
        <v>0</v>
      </c>
      <c r="I37" s="33">
        <v>0</v>
      </c>
      <c r="J37" s="33">
        <v>0</v>
      </c>
      <c r="K37" s="33">
        <v>0</v>
      </c>
      <c r="L37" s="33">
        <v>0</v>
      </c>
      <c r="M37" s="33">
        <v>0</v>
      </c>
      <c r="N37" s="33">
        <v>0</v>
      </c>
      <c r="O37" s="33">
        <v>0</v>
      </c>
      <c r="P37" s="33">
        <v>0</v>
      </c>
      <c r="Q37" s="33">
        <v>0</v>
      </c>
      <c r="R37" s="33">
        <v>0</v>
      </c>
      <c r="S37" s="33">
        <v>0</v>
      </c>
      <c r="T37" s="33">
        <v>0</v>
      </c>
      <c r="U37" s="33">
        <v>0</v>
      </c>
      <c r="V37" s="33">
        <v>0</v>
      </c>
      <c r="W37" s="33">
        <v>0</v>
      </c>
      <c r="X37" s="33">
        <v>0</v>
      </c>
      <c r="Y37" s="33">
        <v>0</v>
      </c>
      <c r="Z37" s="33">
        <v>0</v>
      </c>
      <c r="AA37" s="33">
        <v>0</v>
      </c>
      <c r="AB37" s="33">
        <v>0</v>
      </c>
      <c r="AC37" s="33">
        <v>0</v>
      </c>
      <c r="AD37" s="33">
        <v>0</v>
      </c>
      <c r="AE37" s="33">
        <v>0</v>
      </c>
    </row>
    <row r="38" spans="1:31">
      <c r="A38" s="29" t="s">
        <v>131</v>
      </c>
      <c r="B38" s="29" t="s">
        <v>66</v>
      </c>
      <c r="C38" s="33">
        <v>5.8332383030551703E-5</v>
      </c>
      <c r="D38" s="33">
        <v>5.8464899311903004E-5</v>
      </c>
      <c r="E38" s="33">
        <v>5.74347235751225E-5</v>
      </c>
      <c r="F38" s="33">
        <v>5.4650877463444298E-5</v>
      </c>
      <c r="G38" s="33">
        <v>5.2147783818403202E-5</v>
      </c>
      <c r="H38" s="33">
        <v>4.9759335684772909E-5</v>
      </c>
      <c r="I38" s="33">
        <v>4.7607307453553197E-5</v>
      </c>
      <c r="J38" s="33">
        <v>4.8399110595645904E-5</v>
      </c>
      <c r="K38" s="33">
        <v>4.6182357420207193E-5</v>
      </c>
      <c r="L38" s="33">
        <v>4.7301517284938801E-5</v>
      </c>
      <c r="M38" s="33">
        <v>5.5342188532399402E-5</v>
      </c>
      <c r="N38" s="33">
        <v>7.7914517242948898E-5</v>
      </c>
      <c r="O38" s="33">
        <v>7.4345913370161616E-5</v>
      </c>
      <c r="P38" s="33">
        <v>7.0940757004353904E-5</v>
      </c>
      <c r="Q38" s="33">
        <v>6.78726591345469E-5</v>
      </c>
      <c r="R38" s="33">
        <v>6.4582889001435197E-5</v>
      </c>
      <c r="S38" s="33">
        <v>7.9900278612049004E-5</v>
      </c>
      <c r="T38" s="33">
        <v>7.6240723836105693E-5</v>
      </c>
      <c r="U38" s="33">
        <v>3834.6386201284131</v>
      </c>
      <c r="V38" s="33">
        <v>3648.7746836828469</v>
      </c>
      <c r="W38" s="33">
        <v>3481.6552311356704</v>
      </c>
      <c r="X38" s="33">
        <v>3807.4956355743288</v>
      </c>
      <c r="Y38" s="33">
        <v>3642.8262728258055</v>
      </c>
      <c r="Z38" s="33">
        <v>3466.2594309594751</v>
      </c>
      <c r="AA38" s="33">
        <v>3307.4994557056102</v>
      </c>
      <c r="AB38" s="33">
        <v>10478.318803865366</v>
      </c>
      <c r="AC38" s="33">
        <v>10025.14478995784</v>
      </c>
      <c r="AD38" s="33">
        <v>11744.577332715589</v>
      </c>
      <c r="AE38" s="33">
        <v>11206.657755763212</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90116.217539026329</v>
      </c>
      <c r="D40" s="33">
        <v>85988.757164357376</v>
      </c>
      <c r="E40" s="33">
        <v>82269.852425148565</v>
      </c>
      <c r="F40" s="33">
        <v>104114.16720469254</v>
      </c>
      <c r="G40" s="33">
        <v>100400.29844998808</v>
      </c>
      <c r="H40" s="33">
        <v>95801.811459939272</v>
      </c>
      <c r="I40" s="33">
        <v>91658.504636226018</v>
      </c>
      <c r="J40" s="33">
        <v>102083.12449411736</v>
      </c>
      <c r="K40" s="33">
        <v>97407.561501408025</v>
      </c>
      <c r="L40" s="33">
        <v>92946.146433805377</v>
      </c>
      <c r="M40" s="33">
        <v>93509.43405854734</v>
      </c>
      <c r="N40" s="33">
        <v>97908.69271120122</v>
      </c>
      <c r="O40" s="33">
        <v>112167.72429241824</v>
      </c>
      <c r="P40" s="33">
        <v>107030.27126746989</v>
      </c>
      <c r="Q40" s="33">
        <v>104096.16653402576</v>
      </c>
      <c r="R40" s="33">
        <v>102033.46206451947</v>
      </c>
      <c r="S40" s="33">
        <v>107158.71698916893</v>
      </c>
      <c r="T40" s="33">
        <v>102250.684109262</v>
      </c>
      <c r="U40" s="33">
        <v>97828.471556854682</v>
      </c>
      <c r="V40" s="33">
        <v>93086.750987785388</v>
      </c>
      <c r="W40" s="33">
        <v>95007.8763004426</v>
      </c>
      <c r="X40" s="33">
        <v>104256.80260045848</v>
      </c>
      <c r="Y40" s="33">
        <v>99747.828002809605</v>
      </c>
      <c r="Z40" s="33">
        <v>99881.294010448299</v>
      </c>
      <c r="AA40" s="33">
        <v>100037.71876766905</v>
      </c>
      <c r="AB40" s="33">
        <v>101628.56152821102</v>
      </c>
      <c r="AC40" s="33">
        <v>97233.254989303983</v>
      </c>
      <c r="AD40" s="33">
        <v>97553.387528035761</v>
      </c>
      <c r="AE40" s="33">
        <v>106616.62443508774</v>
      </c>
    </row>
    <row r="41" spans="1:31">
      <c r="A41" s="29" t="s">
        <v>131</v>
      </c>
      <c r="B41" s="29" t="s">
        <v>68</v>
      </c>
      <c r="C41" s="33">
        <v>1.3866286085251089E-4</v>
      </c>
      <c r="D41" s="33">
        <v>2.362675791300045E-4</v>
      </c>
      <c r="E41" s="33">
        <v>2.5091024233415396E-4</v>
      </c>
      <c r="F41" s="33">
        <v>5.4174346006996674E-4</v>
      </c>
      <c r="G41" s="33">
        <v>5.195458924886656E-4</v>
      </c>
      <c r="H41" s="33">
        <v>5.1134696331804012E-4</v>
      </c>
      <c r="I41" s="33">
        <v>5.1597990565741578E-4</v>
      </c>
      <c r="J41" s="33">
        <v>6.1318789344682906E-4</v>
      </c>
      <c r="K41" s="33">
        <v>5.942944049478323E-4</v>
      </c>
      <c r="L41" s="33">
        <v>6.5356531917144334E-4</v>
      </c>
      <c r="M41" s="33">
        <v>624.18064776876201</v>
      </c>
      <c r="N41" s="33">
        <v>4939.5013421778576</v>
      </c>
      <c r="O41" s="33">
        <v>7653.7720707340368</v>
      </c>
      <c r="P41" s="33">
        <v>7303.2176218386485</v>
      </c>
      <c r="Q41" s="33">
        <v>6987.3627117067344</v>
      </c>
      <c r="R41" s="33">
        <v>6648.6870586337673</v>
      </c>
      <c r="S41" s="33">
        <v>19040.740344677863</v>
      </c>
      <c r="T41" s="33">
        <v>18168.64536656237</v>
      </c>
      <c r="U41" s="33">
        <v>19693.887195718438</v>
      </c>
      <c r="V41" s="33">
        <v>24262.90997798074</v>
      </c>
      <c r="W41" s="33">
        <v>28046.964088571734</v>
      </c>
      <c r="X41" s="33">
        <v>48204.029827279999</v>
      </c>
      <c r="Y41" s="33">
        <v>46119.266604072393</v>
      </c>
      <c r="Z41" s="33">
        <v>43883.87774838708</v>
      </c>
      <c r="AA41" s="33">
        <v>41873.929132553298</v>
      </c>
      <c r="AB41" s="33">
        <v>48607.482432110926</v>
      </c>
      <c r="AC41" s="33">
        <v>46505.270394854531</v>
      </c>
      <c r="AD41" s="33">
        <v>44251.172037278164</v>
      </c>
      <c r="AE41" s="33">
        <v>45303.151995287859</v>
      </c>
    </row>
    <row r="42" spans="1:31">
      <c r="A42" s="29" t="s">
        <v>131</v>
      </c>
      <c r="B42" s="29" t="s">
        <v>36</v>
      </c>
      <c r="C42" s="33">
        <v>6.0001552025347705E-5</v>
      </c>
      <c r="D42" s="33">
        <v>8.2744114347275998E-5</v>
      </c>
      <c r="E42" s="33">
        <v>7.916553622535991E-5</v>
      </c>
      <c r="F42" s="33">
        <v>1.0882350385348E-4</v>
      </c>
      <c r="G42" s="33">
        <v>1.6436141968942299E-4</v>
      </c>
      <c r="H42" s="33">
        <v>1.5683341567174301E-4</v>
      </c>
      <c r="I42" s="33">
        <v>2.7020492966505801E-4</v>
      </c>
      <c r="J42" s="33">
        <v>8.2687932859440904E-4</v>
      </c>
      <c r="K42" s="33">
        <v>7.8900699261947509E-4</v>
      </c>
      <c r="L42" s="33">
        <v>7.5286926746694007E-4</v>
      </c>
      <c r="M42" s="33">
        <v>7.2030862541435107E-4</v>
      </c>
      <c r="N42" s="33">
        <v>4901.3293792223203</v>
      </c>
      <c r="O42" s="33">
        <v>6328.42777786241</v>
      </c>
      <c r="P42" s="33">
        <v>6038.5761215104203</v>
      </c>
      <c r="Q42" s="33">
        <v>5777.41535416851</v>
      </c>
      <c r="R42" s="33">
        <v>5497.3855347820609</v>
      </c>
      <c r="S42" s="33">
        <v>8654.8574723419406</v>
      </c>
      <c r="T42" s="33">
        <v>8258.45178329794</v>
      </c>
      <c r="U42" s="33">
        <v>7901.2842058123306</v>
      </c>
      <c r="V42" s="33">
        <v>7518.31101565073</v>
      </c>
      <c r="W42" s="33">
        <v>7173.9608919188604</v>
      </c>
      <c r="X42" s="33">
        <v>8155.5041715813204</v>
      </c>
      <c r="Y42" s="33">
        <v>7802.7889478842508</v>
      </c>
      <c r="Z42" s="33">
        <v>7424.5897972536704</v>
      </c>
      <c r="AA42" s="33">
        <v>7084.53224646735</v>
      </c>
      <c r="AB42" s="33">
        <v>14621.624028175102</v>
      </c>
      <c r="AC42" s="33">
        <v>13989.257312223499</v>
      </c>
      <c r="AD42" s="33">
        <v>18018.6473489745</v>
      </c>
      <c r="AE42" s="33">
        <v>17193.3658098546</v>
      </c>
    </row>
    <row r="43" spans="1:31">
      <c r="A43" s="29" t="s">
        <v>131</v>
      </c>
      <c r="B43" s="29" t="s">
        <v>73</v>
      </c>
      <c r="C43" s="33">
        <v>0</v>
      </c>
      <c r="D43" s="33">
        <v>0</v>
      </c>
      <c r="E43" s="33">
        <v>9.6139198920175696E-5</v>
      </c>
      <c r="F43" s="33">
        <v>1.2040514641111299E-4</v>
      </c>
      <c r="G43" s="33">
        <v>1.1797322582681701E-4</v>
      </c>
      <c r="H43" s="33">
        <v>1.3896418809424498E-4</v>
      </c>
      <c r="I43" s="33">
        <v>1.5450257019238202E-4</v>
      </c>
      <c r="J43" s="33">
        <v>3.4155907115929104E-4</v>
      </c>
      <c r="K43" s="33">
        <v>3.2591514410620996E-4</v>
      </c>
      <c r="L43" s="33">
        <v>3.10987732801962E-4</v>
      </c>
      <c r="M43" s="33">
        <v>2.9753790733016397E-4</v>
      </c>
      <c r="N43" s="33">
        <v>2462.6059297933898</v>
      </c>
      <c r="O43" s="33">
        <v>4679.2515241689807</v>
      </c>
      <c r="P43" s="33">
        <v>4464.9346586889906</v>
      </c>
      <c r="Q43" s="33">
        <v>4271.8318910612097</v>
      </c>
      <c r="R43" s="33">
        <v>4064.7773104969001</v>
      </c>
      <c r="S43" s="33">
        <v>9601.6625110858313</v>
      </c>
      <c r="T43" s="33">
        <v>9161.8917054038102</v>
      </c>
      <c r="U43" s="33">
        <v>8765.6514958014995</v>
      </c>
      <c r="V43" s="33">
        <v>8340.7826479346604</v>
      </c>
      <c r="W43" s="33">
        <v>7958.7620690378699</v>
      </c>
      <c r="X43" s="33">
        <v>16689.9195954846</v>
      </c>
      <c r="Y43" s="33">
        <v>15968.1017164477</v>
      </c>
      <c r="Z43" s="33">
        <v>15194.131979898499</v>
      </c>
      <c r="AA43" s="33">
        <v>14498.217532299001</v>
      </c>
      <c r="AB43" s="33">
        <v>13834.1770439634</v>
      </c>
      <c r="AC43" s="33">
        <v>13235.8664125091</v>
      </c>
      <c r="AD43" s="33">
        <v>13778.9233551536</v>
      </c>
      <c r="AE43" s="33">
        <v>13147.827623728899</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90116.21775345788</v>
      </c>
      <c r="D45" s="35">
        <v>85988.757475727558</v>
      </c>
      <c r="E45" s="35">
        <v>82269.852750483187</v>
      </c>
      <c r="F45" s="35">
        <v>-44510.708488123433</v>
      </c>
      <c r="G45" s="35">
        <v>-41417.331284244501</v>
      </c>
      <c r="H45" s="35">
        <v>-48600.238215330428</v>
      </c>
      <c r="I45" s="35">
        <v>50202.232809653135</v>
      </c>
      <c r="J45" s="35">
        <v>-9424.918589838182</v>
      </c>
      <c r="K45" s="35">
        <v>-13274.915038517451</v>
      </c>
      <c r="L45" s="35">
        <v>-12666.903580940521</v>
      </c>
      <c r="M45" s="35">
        <v>376524.77542280836</v>
      </c>
      <c r="N45" s="35">
        <v>167560.78543875302</v>
      </c>
      <c r="O45" s="35">
        <v>192092.52499308781</v>
      </c>
      <c r="P45" s="35">
        <v>14165.899360578322</v>
      </c>
      <c r="Q45" s="35">
        <v>58081.30310597513</v>
      </c>
      <c r="R45" s="35">
        <v>66205.934022842426</v>
      </c>
      <c r="S45" s="35">
        <v>112290.0921914694</v>
      </c>
      <c r="T45" s="35">
        <v>107147.03449792384</v>
      </c>
      <c r="U45" s="35">
        <v>108658.7122725813</v>
      </c>
      <c r="V45" s="35">
        <v>108915.63244272543</v>
      </c>
      <c r="W45" s="35">
        <v>337011.90126976866</v>
      </c>
      <c r="X45" s="35">
        <v>143238.44052905045</v>
      </c>
      <c r="Y45" s="35">
        <v>132912.42179443844</v>
      </c>
      <c r="Z45" s="35">
        <v>133216.78556938976</v>
      </c>
      <c r="AA45" s="35">
        <v>137651.68457350525</v>
      </c>
      <c r="AB45" s="35">
        <v>159032.901257833</v>
      </c>
      <c r="AC45" s="35">
        <v>147578.11931894571</v>
      </c>
      <c r="AD45" s="35">
        <v>147663.39808381404</v>
      </c>
      <c r="AE45" s="35">
        <v>157510.27119771112</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0</v>
      </c>
      <c r="D49" s="33">
        <v>0</v>
      </c>
      <c r="E49" s="33">
        <v>0</v>
      </c>
      <c r="F49" s="33">
        <v>-289620.25182441808</v>
      </c>
      <c r="G49" s="33">
        <v>-285418.1747815095</v>
      </c>
      <c r="H49" s="33">
        <v>-303777.38440673158</v>
      </c>
      <c r="I49" s="33">
        <v>-468378.13273124892</v>
      </c>
      <c r="J49" s="33">
        <v>-445675.96947989974</v>
      </c>
      <c r="K49" s="33">
        <v>-391742.18732231832</v>
      </c>
      <c r="L49" s="33">
        <v>-341813.97335578175</v>
      </c>
      <c r="M49" s="33">
        <v>-294242.58369563438</v>
      </c>
      <c r="N49" s="33">
        <v>-248781.59553020561</v>
      </c>
      <c r="O49" s="33">
        <v>-237387.01854118309</v>
      </c>
      <c r="P49" s="33">
        <v>-226514.33057888728</v>
      </c>
      <c r="Q49" s="33">
        <v>-216717.8727389015</v>
      </c>
      <c r="R49" s="33">
        <v>-206213.61382023108</v>
      </c>
      <c r="S49" s="33">
        <v>-196768.7153989815</v>
      </c>
      <c r="T49" s="33">
        <v>-187756.40778655553</v>
      </c>
      <c r="U49" s="33">
        <v>-179636.1810072278</v>
      </c>
      <c r="V49" s="33">
        <v>-170929.26204104509</v>
      </c>
      <c r="W49" s="33">
        <v>-163100.4408139259</v>
      </c>
      <c r="X49" s="33">
        <v>-155630.19155438157</v>
      </c>
      <c r="Y49" s="33">
        <v>-148899.3829283001</v>
      </c>
      <c r="Z49" s="33">
        <v>-141682.2685843652</v>
      </c>
      <c r="AA49" s="33">
        <v>-135193.0043205707</v>
      </c>
      <c r="AB49" s="33">
        <v>-129000.95826979711</v>
      </c>
      <c r="AC49" s="33">
        <v>-88405.294234115499</v>
      </c>
      <c r="AD49" s="33">
        <v>0</v>
      </c>
      <c r="AE49" s="33">
        <v>0</v>
      </c>
    </row>
    <row r="50" spans="1:31">
      <c r="A50" s="29" t="s">
        <v>132</v>
      </c>
      <c r="B50" s="29" t="s">
        <v>20</v>
      </c>
      <c r="C50" s="33">
        <v>1.5061554812536701E-5</v>
      </c>
      <c r="D50" s="33">
        <v>1.43717126016607E-5</v>
      </c>
      <c r="E50" s="33">
        <v>1.37501542383079E-5</v>
      </c>
      <c r="F50" s="33">
        <v>2.1520480301207302E-5</v>
      </c>
      <c r="G50" s="33">
        <v>2.05348094395415E-5</v>
      </c>
      <c r="H50" s="33">
        <v>1.95942838085555E-5</v>
      </c>
      <c r="I50" s="33">
        <v>1.8746855856669701E-5</v>
      </c>
      <c r="J50" s="33">
        <v>1.9289811228983702E-5</v>
      </c>
      <c r="K50" s="33">
        <v>1.8406308417274802E-5</v>
      </c>
      <c r="L50" s="33">
        <v>1.8674326780361801E-5</v>
      </c>
      <c r="M50" s="33">
        <v>2.0702616918737899E-5</v>
      </c>
      <c r="N50" s="33">
        <v>2.4828969855041997E-5</v>
      </c>
      <c r="O50" s="33">
        <v>2.36917651194247E-5</v>
      </c>
      <c r="P50" s="33">
        <v>2.2606646097321E-5</v>
      </c>
      <c r="Q50" s="33">
        <v>2.1628937292628999E-5</v>
      </c>
      <c r="R50" s="33">
        <v>2.0580588328207501E-5</v>
      </c>
      <c r="S50" s="33">
        <v>2.4054953574906002E-5</v>
      </c>
      <c r="T50" s="33">
        <v>2.2953199966917199E-5</v>
      </c>
      <c r="U50" s="33">
        <v>2.58469345763147E-5</v>
      </c>
      <c r="V50" s="33">
        <v>2.4594140380744801E-5</v>
      </c>
      <c r="W50" s="33">
        <v>3.9411582329521205E-5</v>
      </c>
      <c r="X50" s="33">
        <v>3.7606471673502399E-5</v>
      </c>
      <c r="Y50" s="33">
        <v>4.42875691468371E-5</v>
      </c>
      <c r="Z50" s="33">
        <v>4.2140962190440096E-5</v>
      </c>
      <c r="AA50" s="33">
        <v>4.0210841768762194E-5</v>
      </c>
      <c r="AB50" s="33">
        <v>3.8369123809879102E-5</v>
      </c>
      <c r="AC50" s="33">
        <v>3.6709707812665796E-5</v>
      </c>
      <c r="AD50" s="33">
        <v>4.2363894485365898E-5</v>
      </c>
      <c r="AE50" s="33">
        <v>4.0423563424141099E-5</v>
      </c>
    </row>
    <row r="51" spans="1:31">
      <c r="A51" s="29" t="s">
        <v>132</v>
      </c>
      <c r="B51" s="29" t="s">
        <v>32</v>
      </c>
      <c r="C51" s="33">
        <v>0</v>
      </c>
      <c r="D51" s="33">
        <v>0</v>
      </c>
      <c r="E51" s="33">
        <v>0</v>
      </c>
      <c r="F51" s="33">
        <v>0</v>
      </c>
      <c r="G51" s="33">
        <v>0</v>
      </c>
      <c r="H51" s="33">
        <v>0</v>
      </c>
      <c r="I51" s="33">
        <v>0</v>
      </c>
      <c r="J51" s="33">
        <v>0</v>
      </c>
      <c r="K51" s="33">
        <v>0</v>
      </c>
      <c r="L51" s="33">
        <v>0</v>
      </c>
      <c r="M51" s="33">
        <v>0</v>
      </c>
      <c r="N51" s="33">
        <v>0</v>
      </c>
      <c r="O51" s="33">
        <v>0</v>
      </c>
      <c r="P51" s="33">
        <v>0</v>
      </c>
      <c r="Q51" s="33">
        <v>0</v>
      </c>
      <c r="R51" s="33">
        <v>0</v>
      </c>
      <c r="S51" s="33">
        <v>0</v>
      </c>
      <c r="T51" s="33">
        <v>0</v>
      </c>
      <c r="U51" s="33">
        <v>0</v>
      </c>
      <c r="V51" s="33">
        <v>0</v>
      </c>
      <c r="W51" s="33">
        <v>0</v>
      </c>
      <c r="X51" s="33">
        <v>0</v>
      </c>
      <c r="Y51" s="33">
        <v>0</v>
      </c>
      <c r="Z51" s="33">
        <v>0</v>
      </c>
      <c r="AA51" s="33">
        <v>0</v>
      </c>
      <c r="AB51" s="33">
        <v>0</v>
      </c>
      <c r="AC51" s="33">
        <v>0</v>
      </c>
      <c r="AD51" s="33">
        <v>0</v>
      </c>
      <c r="AE51" s="33">
        <v>0</v>
      </c>
    </row>
    <row r="52" spans="1:31">
      <c r="A52" s="29" t="s">
        <v>132</v>
      </c>
      <c r="B52" s="29" t="s">
        <v>66</v>
      </c>
      <c r="C52" s="33">
        <v>5.6217060441223004E-5</v>
      </c>
      <c r="D52" s="33">
        <v>5.4687346891640101E-5</v>
      </c>
      <c r="E52" s="33">
        <v>5.2322188418728195E-5</v>
      </c>
      <c r="F52" s="33">
        <v>4.9786145556200001E-5</v>
      </c>
      <c r="G52" s="33">
        <v>4.7505864061430397E-5</v>
      </c>
      <c r="H52" s="33">
        <v>4.53300229413331E-5</v>
      </c>
      <c r="I52" s="33">
        <v>4.3369556875034107E-5</v>
      </c>
      <c r="J52" s="33">
        <v>4.1267445734656599E-5</v>
      </c>
      <c r="K52" s="33">
        <v>4.0102213944083007E-5</v>
      </c>
      <c r="L52" s="33">
        <v>4.074981111275169E-5</v>
      </c>
      <c r="M52" s="33">
        <v>4.1638658491412199E-5</v>
      </c>
      <c r="N52" s="33">
        <v>8.0305345849395696E-5</v>
      </c>
      <c r="O52" s="33">
        <v>7.6627238375404902E-5</v>
      </c>
      <c r="P52" s="33">
        <v>7.3117593840551397E-5</v>
      </c>
      <c r="Q52" s="33">
        <v>1.2343094165908738E-4</v>
      </c>
      <c r="R52" s="33">
        <v>1.174482760239165E-4</v>
      </c>
      <c r="S52" s="33">
        <v>1.7288500975015181E-4</v>
      </c>
      <c r="T52" s="33">
        <v>1.6496661229133851E-4</v>
      </c>
      <c r="U52" s="33">
        <v>2.3948013706962798E-4</v>
      </c>
      <c r="V52" s="33">
        <v>2.2787259711980161E-4</v>
      </c>
      <c r="W52" s="33">
        <v>3513.0721903459712</v>
      </c>
      <c r="X52" s="33">
        <v>3352.1681192245496</v>
      </c>
      <c r="Y52" s="33">
        <v>4436.1633244758605</v>
      </c>
      <c r="Z52" s="33">
        <v>7316.6232322001188</v>
      </c>
      <c r="AA52" s="33">
        <v>6981.5107149687028</v>
      </c>
      <c r="AB52" s="33">
        <v>6661.7468627759608</v>
      </c>
      <c r="AC52" s="33">
        <v>6373.6347503323104</v>
      </c>
      <c r="AD52" s="33">
        <v>6064.7063472135924</v>
      </c>
      <c r="AE52" s="33">
        <v>8063.6410683785407</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1.5762826860516801E-3</v>
      </c>
      <c r="D54" s="33">
        <v>1.5040865318932516E-3</v>
      </c>
      <c r="E54" s="33">
        <v>1.5273648827384704E-3</v>
      </c>
      <c r="F54" s="33">
        <v>17311.488635972721</v>
      </c>
      <c r="G54" s="33">
        <v>16518.596020115096</v>
      </c>
      <c r="H54" s="33">
        <v>20444.809751021396</v>
      </c>
      <c r="I54" s="33">
        <v>48154.388964750302</v>
      </c>
      <c r="J54" s="33">
        <v>55105.248234589671</v>
      </c>
      <c r="K54" s="33">
        <v>52581.343714361719</v>
      </c>
      <c r="L54" s="33">
        <v>50173.037875408176</v>
      </c>
      <c r="M54" s="33">
        <v>48109.215916078618</v>
      </c>
      <c r="N54" s="33">
        <v>51483.278104251658</v>
      </c>
      <c r="O54" s="33">
        <v>56196.560505537644</v>
      </c>
      <c r="P54" s="33">
        <v>67079.14242638211</v>
      </c>
      <c r="Q54" s="33">
        <v>64178.054495022254</v>
      </c>
      <c r="R54" s="33">
        <v>61067.361331774831</v>
      </c>
      <c r="S54" s="33">
        <v>86463.548805397964</v>
      </c>
      <c r="T54" s="33">
        <v>86201.219500533465</v>
      </c>
      <c r="U54" s="33">
        <v>83767.126967136617</v>
      </c>
      <c r="V54" s="33">
        <v>79707.042682861749</v>
      </c>
      <c r="W54" s="33">
        <v>77944.33891802025</v>
      </c>
      <c r="X54" s="33">
        <v>79137.876219771191</v>
      </c>
      <c r="Y54" s="33">
        <v>75715.263328340923</v>
      </c>
      <c r="Z54" s="33">
        <v>72045.364209986175</v>
      </c>
      <c r="AA54" s="33">
        <v>74313.697820909525</v>
      </c>
      <c r="AB54" s="33">
        <v>70910.01702862246</v>
      </c>
      <c r="AC54" s="33">
        <v>67843.248641438069</v>
      </c>
      <c r="AD54" s="33">
        <v>64554.904027276993</v>
      </c>
      <c r="AE54" s="33">
        <v>61598.190862627795</v>
      </c>
    </row>
    <row r="55" spans="1:31">
      <c r="A55" s="29" t="s">
        <v>132</v>
      </c>
      <c r="B55" s="29" t="s">
        <v>68</v>
      </c>
      <c r="C55" s="33">
        <v>4.4497853907549898E-5</v>
      </c>
      <c r="D55" s="33">
        <v>6.3575722677097906E-5</v>
      </c>
      <c r="E55" s="33">
        <v>6.6182216662434614E-5</v>
      </c>
      <c r="F55" s="33">
        <v>3.2078577446660985E-4</v>
      </c>
      <c r="G55" s="33">
        <v>5.1900164356293444E-4</v>
      </c>
      <c r="H55" s="33">
        <v>5.2492207402722406E-4</v>
      </c>
      <c r="I55" s="33">
        <v>1882.4778919394685</v>
      </c>
      <c r="J55" s="33">
        <v>1791.2346805854147</v>
      </c>
      <c r="K55" s="33">
        <v>1709.1933968246981</v>
      </c>
      <c r="L55" s="33">
        <v>1785.8703366698903</v>
      </c>
      <c r="M55" s="33">
        <v>6968.6718358413336</v>
      </c>
      <c r="N55" s="33">
        <v>22633.073782403542</v>
      </c>
      <c r="O55" s="33">
        <v>21596.44444026034</v>
      </c>
      <c r="P55" s="33">
        <v>20607.294305021227</v>
      </c>
      <c r="Q55" s="33">
        <v>19716.054932486204</v>
      </c>
      <c r="R55" s="33">
        <v>18760.422878478945</v>
      </c>
      <c r="S55" s="33">
        <v>17901.167048773958</v>
      </c>
      <c r="T55" s="33">
        <v>17081.266263942533</v>
      </c>
      <c r="U55" s="33">
        <v>18442.441218312826</v>
      </c>
      <c r="V55" s="33">
        <v>17548.540951905572</v>
      </c>
      <c r="W55" s="33">
        <v>21061.463808971101</v>
      </c>
      <c r="X55" s="33">
        <v>20096.816614958461</v>
      </c>
      <c r="Y55" s="33">
        <v>19227.654759600693</v>
      </c>
      <c r="Z55" s="33">
        <v>18295.695334929736</v>
      </c>
      <c r="AA55" s="33">
        <v>17457.724557454458</v>
      </c>
      <c r="AB55" s="33">
        <v>25035.695254752038</v>
      </c>
      <c r="AC55" s="33">
        <v>23952.933151219331</v>
      </c>
      <c r="AD55" s="33">
        <v>22791.940721221988</v>
      </c>
      <c r="AE55" s="33">
        <v>26971.716690700279</v>
      </c>
    </row>
    <row r="56" spans="1:31">
      <c r="A56" s="29" t="s">
        <v>132</v>
      </c>
      <c r="B56" s="29" t="s">
        <v>36</v>
      </c>
      <c r="C56" s="33">
        <v>5.5780557777827199E-5</v>
      </c>
      <c r="D56" s="33">
        <v>8.2444943205909913E-5</v>
      </c>
      <c r="E56" s="33">
        <v>7.8879303856855802E-5</v>
      </c>
      <c r="F56" s="33">
        <v>1.0774149630965101E-4</v>
      </c>
      <c r="G56" s="33">
        <v>1.6690506029876402E-4</v>
      </c>
      <c r="H56" s="33">
        <v>1.6968515478608601E-4</v>
      </c>
      <c r="I56" s="33">
        <v>1.9231480286601099E-4</v>
      </c>
      <c r="J56" s="33">
        <v>2.25401214670046E-4</v>
      </c>
      <c r="K56" s="33">
        <v>2.45967978919181E-4</v>
      </c>
      <c r="L56" s="33">
        <v>2.7925237425507297E-4</v>
      </c>
      <c r="M56" s="33">
        <v>3.03357370010396E-4</v>
      </c>
      <c r="N56" s="33">
        <v>5.5734716278118502E-3</v>
      </c>
      <c r="O56" s="33">
        <v>5.3181981160237797E-3</v>
      </c>
      <c r="P56" s="33">
        <v>5.0746165209031397E-3</v>
      </c>
      <c r="Q56" s="33">
        <v>4.8564490234063199E-3</v>
      </c>
      <c r="R56" s="33">
        <v>4.6210582025087502E-3</v>
      </c>
      <c r="S56" s="33">
        <v>4.4165956159528093E-3</v>
      </c>
      <c r="T56" s="33">
        <v>4.2143087921702902E-3</v>
      </c>
      <c r="U56" s="33">
        <v>4.0335056813833895E-3</v>
      </c>
      <c r="V56" s="33">
        <v>3.8380027102083896E-3</v>
      </c>
      <c r="W56" s="33">
        <v>3.66451767523562E-3</v>
      </c>
      <c r="X56" s="33">
        <v>3.4966771696342499E-3</v>
      </c>
      <c r="Y56" s="33">
        <v>3.34545031178018E-3</v>
      </c>
      <c r="Z56" s="33">
        <v>3.18516386103286E-3</v>
      </c>
      <c r="AA56" s="33">
        <v>3.0401142272434498E-3</v>
      </c>
      <c r="AB56" s="33">
        <v>2.90087235308503E-3</v>
      </c>
      <c r="AC56" s="33">
        <v>2.77597291819786E-3</v>
      </c>
      <c r="AD56" s="33">
        <v>2.64330918106695E-3</v>
      </c>
      <c r="AE56" s="33">
        <v>2.63570006256021E-3</v>
      </c>
    </row>
    <row r="57" spans="1:31">
      <c r="A57" s="29" t="s">
        <v>132</v>
      </c>
      <c r="B57" s="29" t="s">
        <v>73</v>
      </c>
      <c r="C57" s="33">
        <v>0</v>
      </c>
      <c r="D57" s="33">
        <v>0</v>
      </c>
      <c r="E57" s="33">
        <v>1.0604239690627599E-4</v>
      </c>
      <c r="F57" s="33">
        <v>1.9541302215690402E-4</v>
      </c>
      <c r="G57" s="33">
        <v>1.8646280732739101E-4</v>
      </c>
      <c r="H57" s="33">
        <v>2.0674494182622798E-4</v>
      </c>
      <c r="I57" s="33">
        <v>1.9780348500513E-4</v>
      </c>
      <c r="J57" s="33">
        <v>1.88216001539876E-4</v>
      </c>
      <c r="K57" s="33">
        <v>2.1985402153246899E-4</v>
      </c>
      <c r="L57" s="33">
        <v>2.4466153439019298E-4</v>
      </c>
      <c r="M57" s="33">
        <v>2.96642368137457E-4</v>
      </c>
      <c r="N57" s="33">
        <v>1681.8141422516201</v>
      </c>
      <c r="O57" s="33">
        <v>1604.7844862424201</v>
      </c>
      <c r="P57" s="33">
        <v>1531.28290611023</v>
      </c>
      <c r="Q57" s="33">
        <v>2225.8306975998998</v>
      </c>
      <c r="R57" s="33">
        <v>2117.9452626737102</v>
      </c>
      <c r="S57" s="33">
        <v>4970.8777758919505</v>
      </c>
      <c r="T57" s="33">
        <v>4743.20398274134</v>
      </c>
      <c r="U57" s="33">
        <v>4538.06641937117</v>
      </c>
      <c r="V57" s="33">
        <v>4318.1075204730205</v>
      </c>
      <c r="W57" s="33">
        <v>8624.8934515908895</v>
      </c>
      <c r="X57" s="33">
        <v>8229.8601604552696</v>
      </c>
      <c r="Y57" s="33">
        <v>7873.9291344365802</v>
      </c>
      <c r="Z57" s="33">
        <v>7705.8499842397305</v>
      </c>
      <c r="AA57" s="33">
        <v>7352.9102873777301</v>
      </c>
      <c r="AB57" s="33">
        <v>7016.1357676053194</v>
      </c>
      <c r="AC57" s="33">
        <v>6712.69678398205</v>
      </c>
      <c r="AD57" s="33">
        <v>6387.3341169793803</v>
      </c>
      <c r="AE57" s="33">
        <v>6094.7844603401099</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1.6920591552129897E-3</v>
      </c>
      <c r="D59" s="35">
        <v>1.6367213140636501E-3</v>
      </c>
      <c r="E59" s="35">
        <v>1.6596194420579412E-3</v>
      </c>
      <c r="F59" s="35">
        <v>-272308.76279635297</v>
      </c>
      <c r="G59" s="35">
        <v>-268899.57817435212</v>
      </c>
      <c r="H59" s="35">
        <v>-283332.5740658638</v>
      </c>
      <c r="I59" s="35">
        <v>-418341.26581244275</v>
      </c>
      <c r="J59" s="35">
        <v>-388779.48650416749</v>
      </c>
      <c r="K59" s="35">
        <v>-337451.65015262336</v>
      </c>
      <c r="L59" s="35">
        <v>-289855.06508427957</v>
      </c>
      <c r="M59" s="35">
        <v>-239164.69588137316</v>
      </c>
      <c r="N59" s="35">
        <v>-174665.24353841608</v>
      </c>
      <c r="O59" s="35">
        <v>-159594.01349506609</v>
      </c>
      <c r="P59" s="35">
        <v>-138827.89375175972</v>
      </c>
      <c r="Q59" s="35">
        <v>-132823.76316633314</v>
      </c>
      <c r="R59" s="35">
        <v>-126385.82947194844</v>
      </c>
      <c r="S59" s="35">
        <v>-92403.999347869598</v>
      </c>
      <c r="T59" s="35">
        <v>-84473.921834159701</v>
      </c>
      <c r="U59" s="35">
        <v>-77426.612556451277</v>
      </c>
      <c r="V59" s="35">
        <v>-73673.678153811037</v>
      </c>
      <c r="W59" s="35">
        <v>-60581.565857176996</v>
      </c>
      <c r="X59" s="35">
        <v>-53043.330562820891</v>
      </c>
      <c r="Y59" s="35">
        <v>-49520.301471595048</v>
      </c>
      <c r="Z59" s="35">
        <v>-44024.585765108204</v>
      </c>
      <c r="AA59" s="35">
        <v>-36440.071187027184</v>
      </c>
      <c r="AB59" s="35">
        <v>-26393.499085277519</v>
      </c>
      <c r="AC59" s="35">
        <v>9764.522345583915</v>
      </c>
      <c r="AD59" s="35">
        <v>93411.551138076466</v>
      </c>
      <c r="AE59" s="35">
        <v>96633.548662130182</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1.50025550731673E-5</v>
      </c>
      <c r="D64" s="33">
        <v>1.4315415140452699E-5</v>
      </c>
      <c r="E64" s="33">
        <v>1.7179586333818099E-5</v>
      </c>
      <c r="F64" s="33">
        <v>1.8831408350472302E-5</v>
      </c>
      <c r="G64" s="33">
        <v>1.7968901090625101E-5</v>
      </c>
      <c r="H64" s="33">
        <v>1.7145897980411498E-5</v>
      </c>
      <c r="I64" s="33">
        <v>1.64043596138784E-5</v>
      </c>
      <c r="J64" s="33">
        <v>1.56092445705208E-5</v>
      </c>
      <c r="K64" s="33">
        <v>1.4894317332353401E-5</v>
      </c>
      <c r="L64" s="33">
        <v>1.4212134853457699E-5</v>
      </c>
      <c r="M64" s="33">
        <v>1.4362768398503899E-5</v>
      </c>
      <c r="N64" s="33">
        <v>2.0846143201047801E-5</v>
      </c>
      <c r="O64" s="33">
        <v>1.98913580083478E-5</v>
      </c>
      <c r="P64" s="33">
        <v>1.89803034355234E-5</v>
      </c>
      <c r="Q64" s="33">
        <v>1.81594293569561E-5</v>
      </c>
      <c r="R64" s="33">
        <v>1.72792465396829E-5</v>
      </c>
      <c r="S64" s="33">
        <v>2.6474794627508001E-5</v>
      </c>
      <c r="T64" s="33">
        <v>2.5262208603976903E-5</v>
      </c>
      <c r="U64" s="33">
        <v>2.4169650085046401E-5</v>
      </c>
      <c r="V64" s="33">
        <v>2.29981534324705E-5</v>
      </c>
      <c r="W64" s="33">
        <v>2.8521359278954799E-5</v>
      </c>
      <c r="X64" s="33">
        <v>2.7215037469083699E-5</v>
      </c>
      <c r="Y64" s="33">
        <v>2.6490987354281697E-5</v>
      </c>
      <c r="Z64" s="33">
        <v>2.5206976088095799E-5</v>
      </c>
      <c r="AA64" s="33">
        <v>2.40524580897522E-5</v>
      </c>
      <c r="AB64" s="33">
        <v>2.2950818778794201E-5</v>
      </c>
      <c r="AC64" s="33">
        <v>2.1958224941640502E-5</v>
      </c>
      <c r="AD64" s="33">
        <v>2.08939154905262E-5</v>
      </c>
      <c r="AE64" s="33">
        <v>1.9936942254015098E-5</v>
      </c>
    </row>
    <row r="65" spans="1:31">
      <c r="A65" s="29" t="s">
        <v>133</v>
      </c>
      <c r="B65" s="29" t="s">
        <v>32</v>
      </c>
      <c r="C65" s="33">
        <v>0</v>
      </c>
      <c r="D65" s="33">
        <v>0</v>
      </c>
      <c r="E65" s="33">
        <v>0</v>
      </c>
      <c r="F65" s="33">
        <v>0</v>
      </c>
      <c r="G65" s="33">
        <v>0</v>
      </c>
      <c r="H65" s="33">
        <v>0</v>
      </c>
      <c r="I65" s="33">
        <v>0</v>
      </c>
      <c r="J65" s="33">
        <v>0</v>
      </c>
      <c r="K65" s="33">
        <v>0</v>
      </c>
      <c r="L65" s="33">
        <v>0</v>
      </c>
      <c r="M65" s="33">
        <v>0</v>
      </c>
      <c r="N65" s="33">
        <v>0</v>
      </c>
      <c r="O65" s="33">
        <v>0</v>
      </c>
      <c r="P65" s="33">
        <v>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5.61886448424679E-5</v>
      </c>
      <c r="D66" s="33">
        <v>5.4642212011682898E-5</v>
      </c>
      <c r="E66" s="33">
        <v>5.2279005565150404E-5</v>
      </c>
      <c r="F66" s="33">
        <v>4.97450557643023E-5</v>
      </c>
      <c r="G66" s="33">
        <v>4.74666562447497E-5</v>
      </c>
      <c r="H66" s="33">
        <v>4.5292610902530703E-5</v>
      </c>
      <c r="I66" s="33">
        <v>4.3333762859514701E-5</v>
      </c>
      <c r="J66" s="33">
        <v>4.1233386645758599E-5</v>
      </c>
      <c r="K66" s="33">
        <v>4.0096399680143701E-5</v>
      </c>
      <c r="L66" s="33">
        <v>4.0652101233215105E-5</v>
      </c>
      <c r="M66" s="33">
        <v>4.1292452130594198E-5</v>
      </c>
      <c r="N66" s="33">
        <v>7.3883347420439392E-5</v>
      </c>
      <c r="O66" s="33">
        <v>7.0499377281512093E-5</v>
      </c>
      <c r="P66" s="33">
        <v>6.7270398142599996E-5</v>
      </c>
      <c r="Q66" s="33">
        <v>1.358446667196444E-4</v>
      </c>
      <c r="R66" s="33">
        <v>1.292603110598653E-4</v>
      </c>
      <c r="S66" s="33">
        <v>417.56313047039299</v>
      </c>
      <c r="T66" s="33">
        <v>398.4381014352594</v>
      </c>
      <c r="U66" s="33">
        <v>381.20616427263337</v>
      </c>
      <c r="V66" s="33">
        <v>362.72920065026841</v>
      </c>
      <c r="W66" s="33">
        <v>1501.5300711053862</v>
      </c>
      <c r="X66" s="33">
        <v>1432.7577008660178</v>
      </c>
      <c r="Y66" s="33">
        <v>2267.7137368178082</v>
      </c>
      <c r="Z66" s="33">
        <v>2157.7982418754063</v>
      </c>
      <c r="AA66" s="33">
        <v>2058.9677872293296</v>
      </c>
      <c r="AB66" s="33">
        <v>1964.6639183297773</v>
      </c>
      <c r="AC66" s="33">
        <v>1879.6946927780391</v>
      </c>
      <c r="AD66" s="33">
        <v>1788.5863799681354</v>
      </c>
      <c r="AE66" s="33">
        <v>1706.6663943795727</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4137.5150450795791</v>
      </c>
      <c r="D68" s="33">
        <v>3948.0105376262727</v>
      </c>
      <c r="E68" s="33">
        <v>5728.4461675897319</v>
      </c>
      <c r="F68" s="33">
        <v>21069.377767595444</v>
      </c>
      <c r="G68" s="33">
        <v>20104.368090846576</v>
      </c>
      <c r="H68" s="33">
        <v>19183.557648877235</v>
      </c>
      <c r="I68" s="33">
        <v>18809.041269248377</v>
      </c>
      <c r="J68" s="33">
        <v>28657.960792422131</v>
      </c>
      <c r="K68" s="33">
        <v>27345.382424630607</v>
      </c>
      <c r="L68" s="33">
        <v>26092.922428989223</v>
      </c>
      <c r="M68" s="33">
        <v>24964.436794356501</v>
      </c>
      <c r="N68" s="33">
        <v>36544.406792910413</v>
      </c>
      <c r="O68" s="33">
        <v>34870.61717492657</v>
      </c>
      <c r="P68" s="33">
        <v>33273.489689953312</v>
      </c>
      <c r="Q68" s="33">
        <v>33661.938801082346</v>
      </c>
      <c r="R68" s="33">
        <v>32030.35340873618</v>
      </c>
      <c r="S68" s="33">
        <v>30793.939275286124</v>
      </c>
      <c r="T68" s="33">
        <v>31454.647849910019</v>
      </c>
      <c r="U68" s="33">
        <v>31702.301272183337</v>
      </c>
      <c r="V68" s="33">
        <v>30165.698980726669</v>
      </c>
      <c r="W68" s="33">
        <v>33204.039748715601</v>
      </c>
      <c r="X68" s="33">
        <v>32373.438653267633</v>
      </c>
      <c r="Y68" s="33">
        <v>36273.988229025483</v>
      </c>
      <c r="Z68" s="33">
        <v>34743.207854270884</v>
      </c>
      <c r="AA68" s="33">
        <v>33311.308264221305</v>
      </c>
      <c r="AB68" s="33">
        <v>42461.777142492647</v>
      </c>
      <c r="AC68" s="33">
        <v>40625.359074649379</v>
      </c>
      <c r="AD68" s="33">
        <v>38656.258492963861</v>
      </c>
      <c r="AE68" s="33">
        <v>37627.049915155345</v>
      </c>
    </row>
    <row r="69" spans="1:31">
      <c r="A69" s="29" t="s">
        <v>133</v>
      </c>
      <c r="B69" s="29" t="s">
        <v>68</v>
      </c>
      <c r="C69" s="33">
        <v>1.4296351635255381E-4</v>
      </c>
      <c r="D69" s="33">
        <v>2.4586045522191212E-4</v>
      </c>
      <c r="E69" s="33">
        <v>2.7858238075966234E-4</v>
      </c>
      <c r="F69" s="33">
        <v>6.6494692759901163E-4</v>
      </c>
      <c r="G69" s="33">
        <v>1.001485416524282E-3</v>
      </c>
      <c r="H69" s="33">
        <v>9.5561585508164757E-4</v>
      </c>
      <c r="I69" s="33">
        <v>1.6598060189719939E-3</v>
      </c>
      <c r="J69" s="33">
        <v>1.5810299849386786E-3</v>
      </c>
      <c r="K69" s="33">
        <v>1.5086163972416356E-3</v>
      </c>
      <c r="L69" s="33">
        <v>2.368957920327798E-3</v>
      </c>
      <c r="M69" s="33">
        <v>797.23052024386436</v>
      </c>
      <c r="N69" s="33">
        <v>758.58901932206084</v>
      </c>
      <c r="O69" s="33">
        <v>723.84466957231211</v>
      </c>
      <c r="P69" s="33">
        <v>690.69149217059089</v>
      </c>
      <c r="Q69" s="33">
        <v>660.81996013023911</v>
      </c>
      <c r="R69" s="33">
        <v>628.79049974587383</v>
      </c>
      <c r="S69" s="33">
        <v>3943.5632304929509</v>
      </c>
      <c r="T69" s="33">
        <v>3762.9420162816759</v>
      </c>
      <c r="U69" s="33">
        <v>7281.0228363623564</v>
      </c>
      <c r="V69" s="33">
        <v>6928.1135941785187</v>
      </c>
      <c r="W69" s="33">
        <v>6610.7954364810867</v>
      </c>
      <c r="X69" s="33">
        <v>6308.0110164836806</v>
      </c>
      <c r="Y69" s="33">
        <v>8195.7015114407022</v>
      </c>
      <c r="Z69" s="33">
        <v>7798.4579910595512</v>
      </c>
      <c r="AA69" s="33">
        <v>7441.2767060637598</v>
      </c>
      <c r="AB69" s="33">
        <v>7100.4548693713896</v>
      </c>
      <c r="AC69" s="33">
        <v>6793.3691914156007</v>
      </c>
      <c r="AD69" s="33">
        <v>6464.0963538092474</v>
      </c>
      <c r="AE69" s="33">
        <v>6671.502854826881</v>
      </c>
    </row>
    <row r="70" spans="1:31">
      <c r="A70" s="29" t="s">
        <v>133</v>
      </c>
      <c r="B70" s="29" t="s">
        <v>36</v>
      </c>
      <c r="C70" s="33">
        <v>5.7714038125774696E-5</v>
      </c>
      <c r="D70" s="33">
        <v>8.9057888406377298E-5</v>
      </c>
      <c r="E70" s="33">
        <v>8.5206247554950508E-5</v>
      </c>
      <c r="F70" s="33">
        <v>1.07070655741897E-4</v>
      </c>
      <c r="G70" s="33">
        <v>1.64393647383263E-4</v>
      </c>
      <c r="H70" s="33">
        <v>1.71622410651888E-4</v>
      </c>
      <c r="I70" s="33">
        <v>2.1188615475731601E-4</v>
      </c>
      <c r="J70" s="33">
        <v>2.5637909500805702E-4</v>
      </c>
      <c r="K70" s="33">
        <v>3.0758777528159398E-4</v>
      </c>
      <c r="L70" s="33">
        <v>3.1221252214755102E-4</v>
      </c>
      <c r="M70" s="33">
        <v>3.2571961195002004E-4</v>
      </c>
      <c r="N70" s="33">
        <v>848.13565176804195</v>
      </c>
      <c r="O70" s="33">
        <v>809.28974373127903</v>
      </c>
      <c r="P70" s="33">
        <v>772.22303760408602</v>
      </c>
      <c r="Q70" s="33">
        <v>3374.9894709811401</v>
      </c>
      <c r="R70" s="33">
        <v>3211.40460923009</v>
      </c>
      <c r="S70" s="33">
        <v>3779.5834135360201</v>
      </c>
      <c r="T70" s="33">
        <v>3606.4727214038899</v>
      </c>
      <c r="U70" s="33">
        <v>3959.2187754594897</v>
      </c>
      <c r="V70" s="33">
        <v>3767.3164712910097</v>
      </c>
      <c r="W70" s="33">
        <v>4058.1175515280502</v>
      </c>
      <c r="X70" s="33">
        <v>3872.2495714050701</v>
      </c>
      <c r="Y70" s="33">
        <v>3704.77968296478</v>
      </c>
      <c r="Z70" s="33">
        <v>3525.2099817349199</v>
      </c>
      <c r="AA70" s="33">
        <v>3363.7499822870504</v>
      </c>
      <c r="AB70" s="33">
        <v>3209.68509700203</v>
      </c>
      <c r="AC70" s="33">
        <v>3070.8702837761398</v>
      </c>
      <c r="AD70" s="33">
        <v>2922.0260008130199</v>
      </c>
      <c r="AE70" s="33">
        <v>2788.1927490667299</v>
      </c>
    </row>
    <row r="71" spans="1:31">
      <c r="A71" s="29" t="s">
        <v>133</v>
      </c>
      <c r="B71" s="29" t="s">
        <v>73</v>
      </c>
      <c r="C71" s="33">
        <v>0</v>
      </c>
      <c r="D71" s="33">
        <v>0</v>
      </c>
      <c r="E71" s="33">
        <v>7.9454973418748197E-5</v>
      </c>
      <c r="F71" s="33">
        <v>7.9173210756701597E-5</v>
      </c>
      <c r="G71" s="33">
        <v>7.55469567988368E-5</v>
      </c>
      <c r="H71" s="33">
        <v>8.3322381240949711E-5</v>
      </c>
      <c r="I71" s="33">
        <v>7.9718793808454297E-5</v>
      </c>
      <c r="J71" s="33">
        <v>7.58548446091329E-5</v>
      </c>
      <c r="K71" s="33">
        <v>7.4827562279080305E-5</v>
      </c>
      <c r="L71" s="33">
        <v>7.7592023273126006E-5</v>
      </c>
      <c r="M71" s="33">
        <v>7.7897618995307705E-5</v>
      </c>
      <c r="N71" s="33">
        <v>1.52513867513093E-4</v>
      </c>
      <c r="O71" s="33">
        <v>1.4552849947745499E-4</v>
      </c>
      <c r="P71" s="33">
        <v>1.3886307196518799E-4</v>
      </c>
      <c r="Q71" s="33">
        <v>1.5677581398873999E-4</v>
      </c>
      <c r="R71" s="33">
        <v>1.4917693106547E-4</v>
      </c>
      <c r="S71" s="33">
        <v>1.9051399635756799E-4</v>
      </c>
      <c r="T71" s="33">
        <v>1.8178816439095501E-4</v>
      </c>
      <c r="U71" s="33">
        <v>1.7493985818124198E-4</v>
      </c>
      <c r="V71" s="33">
        <v>1.6646056876081999E-4</v>
      </c>
      <c r="W71" s="33">
        <v>2.1351715406003199E-4</v>
      </c>
      <c r="X71" s="33">
        <v>2.03737742342582E-4</v>
      </c>
      <c r="Y71" s="33">
        <v>1.9492634308951001E-4</v>
      </c>
      <c r="Z71" s="33">
        <v>2.4334942972548902E-4</v>
      </c>
      <c r="AA71" s="33">
        <v>2.3220365422576899E-4</v>
      </c>
      <c r="AB71" s="33">
        <v>2.2156837226462199E-4</v>
      </c>
      <c r="AC71" s="33">
        <v>2.1198582085598701E-4</v>
      </c>
      <c r="AD71" s="33">
        <v>2.0171092326117299E-4</v>
      </c>
      <c r="AE71" s="33">
        <v>1.92472254943575E-4</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4137.5152592342956</v>
      </c>
      <c r="D73" s="35">
        <v>3948.0108524443554</v>
      </c>
      <c r="E73" s="35">
        <v>5728.4465156307042</v>
      </c>
      <c r="F73" s="35">
        <v>21069.378501118837</v>
      </c>
      <c r="G73" s="35">
        <v>20104.369157767549</v>
      </c>
      <c r="H73" s="35">
        <v>19183.5586669316</v>
      </c>
      <c r="I73" s="35">
        <v>18809.042988792517</v>
      </c>
      <c r="J73" s="35">
        <v>28657.962430294745</v>
      </c>
      <c r="K73" s="35">
        <v>27345.383988237721</v>
      </c>
      <c r="L73" s="35">
        <v>26092.924852811379</v>
      </c>
      <c r="M73" s="35">
        <v>25761.667370255589</v>
      </c>
      <c r="N73" s="35">
        <v>37302.995906961965</v>
      </c>
      <c r="O73" s="35">
        <v>35594.461934889616</v>
      </c>
      <c r="P73" s="35">
        <v>33964.181268374603</v>
      </c>
      <c r="Q73" s="35">
        <v>34322.758915216684</v>
      </c>
      <c r="R73" s="35">
        <v>32659.144055021614</v>
      </c>
      <c r="S73" s="35">
        <v>35155.065662724264</v>
      </c>
      <c r="T73" s="35">
        <v>35616.027992889161</v>
      </c>
      <c r="U73" s="35">
        <v>39364.530296987978</v>
      </c>
      <c r="V73" s="35">
        <v>37456.541798553611</v>
      </c>
      <c r="W73" s="35">
        <v>41316.365284823434</v>
      </c>
      <c r="X73" s="35">
        <v>40114.207397832368</v>
      </c>
      <c r="Y73" s="35">
        <v>46737.403503774985</v>
      </c>
      <c r="Z73" s="35">
        <v>44699.464112412817</v>
      </c>
      <c r="AA73" s="35">
        <v>42811.552781566847</v>
      </c>
      <c r="AB73" s="35">
        <v>51526.895953144631</v>
      </c>
      <c r="AC73" s="35">
        <v>49298.422980801246</v>
      </c>
      <c r="AD73" s="35">
        <v>46908.941247635157</v>
      </c>
      <c r="AE73" s="35">
        <v>46005.219184298745</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ollapsed="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1.2791500430038999E-5</v>
      </c>
      <c r="D78" s="33">
        <v>1.22056301764756E-5</v>
      </c>
      <c r="E78" s="33">
        <v>1.16777521339309E-5</v>
      </c>
      <c r="F78" s="33">
        <v>1.1111734525634E-5</v>
      </c>
      <c r="G78" s="33">
        <v>1.06028001156585E-5</v>
      </c>
      <c r="H78" s="33">
        <v>1.0117175678852401E-5</v>
      </c>
      <c r="I78" s="33">
        <v>1.1394253166889501E-5</v>
      </c>
      <c r="J78" s="33">
        <v>1.1759308413664999E-5</v>
      </c>
      <c r="K78" s="33">
        <v>1.1220714130709301E-5</v>
      </c>
      <c r="L78" s="33">
        <v>1.1529770046927699E-5</v>
      </c>
      <c r="M78" s="33">
        <v>1.1031122098778901E-5</v>
      </c>
      <c r="N78" s="33">
        <v>1.2969176061806101E-5</v>
      </c>
      <c r="O78" s="33">
        <v>1.23751679929797E-5</v>
      </c>
      <c r="P78" s="33">
        <v>1.1808366400813799E-5</v>
      </c>
      <c r="Q78" s="33">
        <v>1.12976695132966E-5</v>
      </c>
      <c r="R78" s="33">
        <v>1.0750074410754201E-5</v>
      </c>
      <c r="S78" s="33">
        <v>1.14630280204247E-5</v>
      </c>
      <c r="T78" s="33">
        <v>1.0938003831928399E-5</v>
      </c>
      <c r="U78" s="33">
        <v>1.25818782242969E-5</v>
      </c>
      <c r="V78" s="33">
        <v>1.1972037859582599E-5</v>
      </c>
      <c r="W78" s="33">
        <v>1.3132496495777301E-5</v>
      </c>
      <c r="X78" s="33">
        <v>1.25310081016689E-5</v>
      </c>
      <c r="Y78" s="33">
        <v>1.1989057876061599E-5</v>
      </c>
      <c r="Z78" s="33">
        <v>1.14079513594209E-5</v>
      </c>
      <c r="AA78" s="33">
        <v>1.0885449766106E-5</v>
      </c>
      <c r="AB78" s="33">
        <v>1.0793099425535499E-5</v>
      </c>
      <c r="AC78" s="33">
        <v>1.0326311548517699E-5</v>
      </c>
      <c r="AD78" s="33">
        <v>1.2008322833728101E-5</v>
      </c>
      <c r="AE78" s="33">
        <v>1.1458323310064299E-5</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5.6652127643581901E-5</v>
      </c>
      <c r="D80" s="33">
        <v>5.4057373684186399E-5</v>
      </c>
      <c r="E80" s="33">
        <v>5.17194607544212E-5</v>
      </c>
      <c r="F80" s="33">
        <v>4.9212631944999499E-5</v>
      </c>
      <c r="G80" s="33">
        <v>4.6958618249433995E-5</v>
      </c>
      <c r="H80" s="33">
        <v>4.4807841823223909E-5</v>
      </c>
      <c r="I80" s="33">
        <v>4.2869959428762896E-5</v>
      </c>
      <c r="J80" s="33">
        <v>4.1498670957460694E-5</v>
      </c>
      <c r="K80" s="33">
        <v>4.14497762976056E-5</v>
      </c>
      <c r="L80" s="33">
        <v>4.1848769879371405E-5</v>
      </c>
      <c r="M80" s="33">
        <v>4.2263304745738998E-5</v>
      </c>
      <c r="N80" s="33">
        <v>5.33658218128769E-5</v>
      </c>
      <c r="O80" s="33">
        <v>5.0921585679036996E-5</v>
      </c>
      <c r="P80" s="33">
        <v>4.8589299292713604E-5</v>
      </c>
      <c r="Q80" s="33">
        <v>4.6487873653200996E-5</v>
      </c>
      <c r="R80" s="33">
        <v>4.4234618509727095E-5</v>
      </c>
      <c r="S80" s="33">
        <v>5.1163266539618601E-5</v>
      </c>
      <c r="T80" s="33">
        <v>4.8819910800810397E-5</v>
      </c>
      <c r="U80" s="33">
        <v>6.2249665380662101E-5</v>
      </c>
      <c r="V80" s="33">
        <v>5.9232440292139497E-5</v>
      </c>
      <c r="W80" s="33">
        <v>6.9507579028137297E-5</v>
      </c>
      <c r="X80" s="33">
        <v>6.6324025763802195E-5</v>
      </c>
      <c r="Y80" s="33">
        <v>6.345559567148651E-5</v>
      </c>
      <c r="Z80" s="33">
        <v>6.0379919455455999E-5</v>
      </c>
      <c r="AA80" s="33">
        <v>5.7614426938375401E-5</v>
      </c>
      <c r="AB80" s="33">
        <v>5.4975598201753603E-5</v>
      </c>
      <c r="AC80" s="33">
        <v>5.2597973224847701E-5</v>
      </c>
      <c r="AD80" s="33">
        <v>5.9653342595492292E-5</v>
      </c>
      <c r="AE80" s="33">
        <v>5.6921128408151597E-5</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9568.2948283385831</v>
      </c>
      <c r="D82" s="33">
        <v>9130.0523134820905</v>
      </c>
      <c r="E82" s="33">
        <v>15806.919848936066</v>
      </c>
      <c r="F82" s="33">
        <v>15040.762555578254</v>
      </c>
      <c r="G82" s="33">
        <v>14351.872661822708</v>
      </c>
      <c r="H82" s="33">
        <v>13694.534977203146</v>
      </c>
      <c r="I82" s="33">
        <v>22561.297229348911</v>
      </c>
      <c r="J82" s="33">
        <v>21467.75702132146</v>
      </c>
      <c r="K82" s="33">
        <v>33560.796491307134</v>
      </c>
      <c r="L82" s="33">
        <v>33930.081260997511</v>
      </c>
      <c r="M82" s="33">
        <v>32462.648922863635</v>
      </c>
      <c r="N82" s="33">
        <v>33257.333696614893</v>
      </c>
      <c r="O82" s="33">
        <v>31734.097026120624</v>
      </c>
      <c r="P82" s="33">
        <v>30280.626921265779</v>
      </c>
      <c r="Q82" s="33">
        <v>28971.028167648743</v>
      </c>
      <c r="R82" s="33">
        <v>27566.809968350783</v>
      </c>
      <c r="S82" s="33">
        <v>26304.215387160333</v>
      </c>
      <c r="T82" s="33">
        <v>26782.135164624007</v>
      </c>
      <c r="U82" s="33">
        <v>25623.841747450242</v>
      </c>
      <c r="V82" s="33">
        <v>24381.860803264241</v>
      </c>
      <c r="W82" s="33">
        <v>24527.612419397145</v>
      </c>
      <c r="X82" s="33">
        <v>23618.067661624245</v>
      </c>
      <c r="Y82" s="33">
        <v>22596.616156490196</v>
      </c>
      <c r="Z82" s="33">
        <v>21501.364049251428</v>
      </c>
      <c r="AA82" s="33">
        <v>20516.5687411176</v>
      </c>
      <c r="AB82" s="33">
        <v>23044.749746444566</v>
      </c>
      <c r="AC82" s="33">
        <v>22048.093513935513</v>
      </c>
      <c r="AD82" s="33">
        <v>21953.238452599668</v>
      </c>
      <c r="AE82" s="33">
        <v>20947.746620103742</v>
      </c>
    </row>
    <row r="83" spans="1:31">
      <c r="A83" s="29" t="s">
        <v>134</v>
      </c>
      <c r="B83" s="29" t="s">
        <v>68</v>
      </c>
      <c r="C83" s="33">
        <v>1.7620506876794099E-5</v>
      </c>
      <c r="D83" s="33">
        <v>2.9380807494147601E-5</v>
      </c>
      <c r="E83" s="33">
        <v>3.3029595092256402E-5</v>
      </c>
      <c r="F83" s="33">
        <v>4.7326965873070503E-5</v>
      </c>
      <c r="G83" s="33">
        <v>4.5159318563195204E-5</v>
      </c>
      <c r="H83" s="33">
        <v>4.3090952810320899E-5</v>
      </c>
      <c r="I83" s="33">
        <v>4.12273236906431E-5</v>
      </c>
      <c r="J83" s="33">
        <v>3.9229046035471997E-5</v>
      </c>
      <c r="K83" s="33">
        <v>6.9016631697153494E-5</v>
      </c>
      <c r="L83" s="33">
        <v>8.8759679371995707E-5</v>
      </c>
      <c r="M83" s="33">
        <v>8.4920935683522599E-5</v>
      </c>
      <c r="N83" s="33">
        <v>8.0804840020705699E-5</v>
      </c>
      <c r="O83" s="33">
        <v>7.7103854950892698E-5</v>
      </c>
      <c r="P83" s="33">
        <v>7.3572380649041902E-5</v>
      </c>
      <c r="Q83" s="33">
        <v>7.0390468390449794E-5</v>
      </c>
      <c r="R83" s="33">
        <v>6.6978660697640798E-5</v>
      </c>
      <c r="S83" s="33">
        <v>6.3910935754747292E-5</v>
      </c>
      <c r="T83" s="33">
        <v>6.0983717298953099E-5</v>
      </c>
      <c r="U83" s="33">
        <v>7.78211683659488E-5</v>
      </c>
      <c r="V83" s="33">
        <v>8.8768060403999593E-5</v>
      </c>
      <c r="W83" s="33">
        <v>1.10158220602122E-4</v>
      </c>
      <c r="X83" s="33">
        <v>1.20648448228375E-4</v>
      </c>
      <c r="Y83" s="33">
        <v>1.15430555684851E-4</v>
      </c>
      <c r="Z83" s="33">
        <v>1.09835666676779E-4</v>
      </c>
      <c r="AA83" s="33">
        <v>1.04805025413216E-4</v>
      </c>
      <c r="AB83" s="33">
        <v>1.0189235158338E-4</v>
      </c>
      <c r="AC83" s="33">
        <v>9.7485636458767206E-5</v>
      </c>
      <c r="AD83" s="33">
        <v>1.1289375669346299E-4</v>
      </c>
      <c r="AE83" s="33">
        <v>1.0957985894573701E-4</v>
      </c>
    </row>
    <row r="84" spans="1:31">
      <c r="A84" s="29" t="s">
        <v>134</v>
      </c>
      <c r="B84" s="29" t="s">
        <v>36</v>
      </c>
      <c r="C84" s="33">
        <v>5.61599759089487E-5</v>
      </c>
      <c r="D84" s="33">
        <v>7.9350573350030502E-5</v>
      </c>
      <c r="E84" s="33">
        <v>7.5918761577169804E-5</v>
      </c>
      <c r="F84" s="33">
        <v>9.0936022391453598E-5</v>
      </c>
      <c r="G84" s="33">
        <v>1.21366765405854E-4</v>
      </c>
      <c r="H84" s="33">
        <v>1.1900566751264401E-4</v>
      </c>
      <c r="I84" s="33">
        <v>1.5727362177191801E-4</v>
      </c>
      <c r="J84" s="33">
        <v>1.84519287507745E-4</v>
      </c>
      <c r="K84" s="33">
        <v>2.32051998489369E-4</v>
      </c>
      <c r="L84" s="33">
        <v>2.3761304924570399E-4</v>
      </c>
      <c r="M84" s="33">
        <v>2.4431985850455104E-4</v>
      </c>
      <c r="N84" s="33">
        <v>3.4334072311193798E-4</v>
      </c>
      <c r="O84" s="33">
        <v>3.2761519367866996E-4</v>
      </c>
      <c r="P84" s="33">
        <v>3.1260991750786199E-4</v>
      </c>
      <c r="Q84" s="33">
        <v>2.9908993460258298E-4</v>
      </c>
      <c r="R84" s="33">
        <v>2.8459312327212697E-4</v>
      </c>
      <c r="S84" s="33">
        <v>2.9680655851762401E-4</v>
      </c>
      <c r="T84" s="33">
        <v>2.8454542470618302E-4</v>
      </c>
      <c r="U84" s="33">
        <v>3.8263277222891503E-4</v>
      </c>
      <c r="V84" s="33">
        <v>3.6408666129000101E-4</v>
      </c>
      <c r="W84" s="33">
        <v>4.3898287420448802E-4</v>
      </c>
      <c r="X84" s="33">
        <v>4.1887678819629696E-4</v>
      </c>
      <c r="Y84" s="33">
        <v>4.0076089775693E-4</v>
      </c>
      <c r="Z84" s="33">
        <v>3.8133612128918797E-4</v>
      </c>
      <c r="AA84" s="33">
        <v>3.89117829807069E-4</v>
      </c>
      <c r="AB84" s="33">
        <v>4.0461284267459904E-4</v>
      </c>
      <c r="AC84" s="33">
        <v>3.9230753378174498E-4</v>
      </c>
      <c r="AD84" s="33">
        <v>4.17475001015561E-4</v>
      </c>
      <c r="AE84" s="33">
        <v>4.8172273066990898E-4</v>
      </c>
    </row>
    <row r="85" spans="1:31">
      <c r="A85" s="29" t="s">
        <v>134</v>
      </c>
      <c r="B85" s="29" t="s">
        <v>73</v>
      </c>
      <c r="C85" s="33">
        <v>0</v>
      </c>
      <c r="D85" s="33">
        <v>0</v>
      </c>
      <c r="E85" s="33">
        <v>2.3692336310110701E-4</v>
      </c>
      <c r="F85" s="33">
        <v>2.2694034188995899E-4</v>
      </c>
      <c r="G85" s="33">
        <v>2.2906790664758099E-4</v>
      </c>
      <c r="H85" s="33">
        <v>2.4555423125897501E-4</v>
      </c>
      <c r="I85" s="33">
        <v>3.2769437756152296E-4</v>
      </c>
      <c r="J85" s="33">
        <v>3.4376062679593398E-4</v>
      </c>
      <c r="K85" s="33">
        <v>22.626638867662194</v>
      </c>
      <c r="L85" s="33">
        <v>1376.0889520195626</v>
      </c>
      <c r="M85" s="33">
        <v>1669.7697931939194</v>
      </c>
      <c r="N85" s="33">
        <v>6894.6536440241962</v>
      </c>
      <c r="O85" s="33">
        <v>6578.8679783199195</v>
      </c>
      <c r="P85" s="33">
        <v>6277.545778340389</v>
      </c>
      <c r="Q85" s="33">
        <v>6006.049876077037</v>
      </c>
      <c r="R85" s="33">
        <v>5714.9382023030848</v>
      </c>
      <c r="S85" s="33">
        <v>6010.1279628790126</v>
      </c>
      <c r="T85" s="33">
        <v>5734.8549241280944</v>
      </c>
      <c r="U85" s="33">
        <v>5511.6202633842995</v>
      </c>
      <c r="V85" s="33">
        <v>5244.4734629091408</v>
      </c>
      <c r="W85" s="33">
        <v>5308.9204035324719</v>
      </c>
      <c r="X85" s="33">
        <v>5065.7637424710801</v>
      </c>
      <c r="Y85" s="33">
        <v>4846.6758781243998</v>
      </c>
      <c r="Z85" s="33">
        <v>4611.758759036441</v>
      </c>
      <c r="AA85" s="33">
        <v>4400.533165267555</v>
      </c>
      <c r="AB85" s="33">
        <v>4198.9820276966511</v>
      </c>
      <c r="AC85" s="33">
        <v>4017.3813744396957</v>
      </c>
      <c r="AD85" s="33">
        <v>3822.6599442279812</v>
      </c>
      <c r="AE85" s="33">
        <v>3647.5762812081066</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9568.2949154027174</v>
      </c>
      <c r="D87" s="35">
        <v>9130.0524091259031</v>
      </c>
      <c r="E87" s="35">
        <v>15806.919945362873</v>
      </c>
      <c r="F87" s="35">
        <v>15040.762663229587</v>
      </c>
      <c r="G87" s="35">
        <v>14351.872764543445</v>
      </c>
      <c r="H87" s="35">
        <v>13694.535075219117</v>
      </c>
      <c r="I87" s="35">
        <v>22561.297324840445</v>
      </c>
      <c r="J87" s="35">
        <v>21467.757113808486</v>
      </c>
      <c r="K87" s="35">
        <v>33560.796612994258</v>
      </c>
      <c r="L87" s="35">
        <v>33930.081403135729</v>
      </c>
      <c r="M87" s="35">
        <v>32462.649061078999</v>
      </c>
      <c r="N87" s="35">
        <v>33257.333843754735</v>
      </c>
      <c r="O87" s="35">
        <v>31734.097166521231</v>
      </c>
      <c r="P87" s="35">
        <v>30280.627055235826</v>
      </c>
      <c r="Q87" s="35">
        <v>28971.028295824755</v>
      </c>
      <c r="R87" s="35">
        <v>27566.810090314135</v>
      </c>
      <c r="S87" s="35">
        <v>26304.215513697563</v>
      </c>
      <c r="T87" s="35">
        <v>26782.135285365639</v>
      </c>
      <c r="U87" s="35">
        <v>25623.841900102954</v>
      </c>
      <c r="V87" s="35">
        <v>24381.860963236781</v>
      </c>
      <c r="W87" s="35">
        <v>24527.61261219544</v>
      </c>
      <c r="X87" s="35">
        <v>23618.067861127729</v>
      </c>
      <c r="Y87" s="35">
        <v>22596.616347365405</v>
      </c>
      <c r="Z87" s="35">
        <v>21501.364230874966</v>
      </c>
      <c r="AA87" s="35">
        <v>20516.568914422503</v>
      </c>
      <c r="AB87" s="35">
        <v>23044.749914105614</v>
      </c>
      <c r="AC87" s="35">
        <v>22048.093674345437</v>
      </c>
      <c r="AD87" s="35">
        <v>21953.238637155093</v>
      </c>
      <c r="AE87" s="35">
        <v>20947.746798063054</v>
      </c>
    </row>
  </sheetData>
  <sheetProtection algorithmName="SHA-512" hashValue="Pg6UOKh+TaEPeZEttmHwK2zOPtIK/4I9kFD1t5cJGUXU/XcJbGTrlksXfegeCdAjd/terM9hE/g/knSh35oGfw==" saltValue="p6W2aYSioWSrDfa5+74wSA==" spinCount="100000" sheet="1" objects="1" scenarios="1"/>
  <mergeCells count="7">
    <mergeCell ref="A87:B87"/>
    <mergeCell ref="B2:V3"/>
    <mergeCell ref="A17:B17"/>
    <mergeCell ref="A31:B31"/>
    <mergeCell ref="A45:B45"/>
    <mergeCell ref="A59:B59"/>
    <mergeCell ref="A73:B7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7" tint="0.39997558519241921"/>
  </sheetPr>
  <dimension ref="A1:AE87"/>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162</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81</v>
      </c>
      <c r="B2" s="18" t="s">
        <v>142</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1499786.8089000001</v>
      </c>
      <c r="D6" s="33">
        <v>1312305.3765</v>
      </c>
      <c r="E6" s="33">
        <v>1231209.8092</v>
      </c>
      <c r="F6" s="33">
        <v>1025502.5887460166</v>
      </c>
      <c r="G6" s="33">
        <v>884973.20337268617</v>
      </c>
      <c r="H6" s="33">
        <v>774502.05955577339</v>
      </c>
      <c r="I6" s="33">
        <v>703233.62628034991</v>
      </c>
      <c r="J6" s="33">
        <v>715293.34765281249</v>
      </c>
      <c r="K6" s="33">
        <v>540486.8800435306</v>
      </c>
      <c r="L6" s="33">
        <v>510384.18123167107</v>
      </c>
      <c r="M6" s="33">
        <v>455261.75758263859</v>
      </c>
      <c r="N6" s="33">
        <v>301247.79490733158</v>
      </c>
      <c r="O6" s="33">
        <v>301731.46868340689</v>
      </c>
      <c r="P6" s="33">
        <v>250467.8574762916</v>
      </c>
      <c r="Q6" s="33">
        <v>201386.16699207984</v>
      </c>
      <c r="R6" s="33">
        <v>188953.0316172115</v>
      </c>
      <c r="S6" s="33">
        <v>184803.58546540973</v>
      </c>
      <c r="T6" s="33">
        <v>173910.20017693768</v>
      </c>
      <c r="U6" s="33">
        <v>155025.53300755538</v>
      </c>
      <c r="V6" s="33">
        <v>145338.9678146622</v>
      </c>
      <c r="W6" s="33">
        <v>112391.73154304732</v>
      </c>
      <c r="X6" s="33">
        <v>71321.193776393367</v>
      </c>
      <c r="Y6" s="33">
        <v>46561.630237924765</v>
      </c>
      <c r="Z6" s="33">
        <v>35379.74223526378</v>
      </c>
      <c r="AA6" s="33">
        <v>31640.828251763913</v>
      </c>
      <c r="AB6" s="33">
        <v>31257.95566</v>
      </c>
      <c r="AC6" s="33">
        <v>25603.548165642049</v>
      </c>
      <c r="AD6" s="33">
        <v>22332.608076986457</v>
      </c>
      <c r="AE6" s="33">
        <v>21778.973166225809</v>
      </c>
    </row>
    <row r="7" spans="1:31">
      <c r="A7" s="29" t="s">
        <v>40</v>
      </c>
      <c r="B7" s="29" t="s">
        <v>71</v>
      </c>
      <c r="C7" s="33">
        <v>211377.27893999999</v>
      </c>
      <c r="D7" s="33">
        <v>174629.9351</v>
      </c>
      <c r="E7" s="33">
        <v>177597.88496</v>
      </c>
      <c r="F7" s="33">
        <v>90140.749388799828</v>
      </c>
      <c r="G7" s="33">
        <v>86087.801239111926</v>
      </c>
      <c r="H7" s="33">
        <v>69982.137660890236</v>
      </c>
      <c r="I7" s="33">
        <v>4.3988648539999989E-3</v>
      </c>
      <c r="J7" s="33">
        <v>3.225126125E-3</v>
      </c>
      <c r="K7" s="33">
        <v>2.6342650119999993E-3</v>
      </c>
      <c r="L7" s="33">
        <v>2.4173863529999996E-3</v>
      </c>
      <c r="M7" s="33">
        <v>2.0394896784999982E-3</v>
      </c>
      <c r="N7" s="33">
        <v>1.84352888E-3</v>
      </c>
      <c r="O7" s="33">
        <v>1.8149336649999999E-3</v>
      </c>
      <c r="P7" s="33">
        <v>1.5956052609999995E-3</v>
      </c>
      <c r="Q7" s="33">
        <v>1.5183075795000001E-3</v>
      </c>
      <c r="R7" s="33">
        <v>1.409965424E-3</v>
      </c>
      <c r="S7" s="33">
        <v>1.1836854279999999E-3</v>
      </c>
      <c r="T7" s="33">
        <v>1.2009022269999997E-3</v>
      </c>
      <c r="U7" s="33">
        <v>9.9839667000000006E-4</v>
      </c>
      <c r="V7" s="33">
        <v>9.39731996E-4</v>
      </c>
      <c r="W7" s="33">
        <v>1.0265014234999998E-3</v>
      </c>
      <c r="X7" s="33">
        <v>1.0696019663999998E-3</v>
      </c>
      <c r="Y7" s="33">
        <v>1.0144675914999987E-3</v>
      </c>
      <c r="Z7" s="33">
        <v>8.9708448610000002E-4</v>
      </c>
      <c r="AA7" s="33">
        <v>8.307608118000001E-4</v>
      </c>
      <c r="AB7" s="33">
        <v>8.8481733799999993E-4</v>
      </c>
      <c r="AC7" s="33">
        <v>3.2738640319999996E-4</v>
      </c>
      <c r="AD7" s="33">
        <v>0</v>
      </c>
      <c r="AE7" s="33">
        <v>0</v>
      </c>
    </row>
    <row r="8" spans="1:31">
      <c r="A8" s="29" t="s">
        <v>40</v>
      </c>
      <c r="B8" s="29" t="s">
        <v>20</v>
      </c>
      <c r="C8" s="33">
        <v>173898.87582057421</v>
      </c>
      <c r="D8" s="33">
        <v>162781.67413170377</v>
      </c>
      <c r="E8" s="33">
        <v>120820.81469202763</v>
      </c>
      <c r="F8" s="33">
        <v>187790.71222735749</v>
      </c>
      <c r="G8" s="33">
        <v>225659.95654815112</v>
      </c>
      <c r="H8" s="33">
        <v>178080.50888393872</v>
      </c>
      <c r="I8" s="33">
        <v>164275.32162878133</v>
      </c>
      <c r="J8" s="33">
        <v>162254.89693378814</v>
      </c>
      <c r="K8" s="33">
        <v>131271.02722447398</v>
      </c>
      <c r="L8" s="33">
        <v>148050.99890674755</v>
      </c>
      <c r="M8" s="33">
        <v>185463.76100056546</v>
      </c>
      <c r="N8" s="33">
        <v>232006.41305898223</v>
      </c>
      <c r="O8" s="33">
        <v>246841.44402859607</v>
      </c>
      <c r="P8" s="33">
        <v>224322.51497016489</v>
      </c>
      <c r="Q8" s="33">
        <v>168749.41481190795</v>
      </c>
      <c r="R8" s="33">
        <v>148820.81354282805</v>
      </c>
      <c r="S8" s="33">
        <v>129298.2131869911</v>
      </c>
      <c r="T8" s="33">
        <v>125057.95622870864</v>
      </c>
      <c r="U8" s="33">
        <v>104345.3714258079</v>
      </c>
      <c r="V8" s="33">
        <v>103335.85073400853</v>
      </c>
      <c r="W8" s="33">
        <v>105904.3225002965</v>
      </c>
      <c r="X8" s="33">
        <v>109281.19101926361</v>
      </c>
      <c r="Y8" s="33">
        <v>66588.293317952295</v>
      </c>
      <c r="Z8" s="33">
        <v>60006.093682838757</v>
      </c>
      <c r="AA8" s="33">
        <v>29137.51951451505</v>
      </c>
      <c r="AB8" s="33">
        <v>21243.450008676809</v>
      </c>
      <c r="AC8" s="33">
        <v>20316.423657631643</v>
      </c>
      <c r="AD8" s="33">
        <v>19301.819861908007</v>
      </c>
      <c r="AE8" s="33">
        <v>18392.665526957109</v>
      </c>
    </row>
    <row r="9" spans="1:31">
      <c r="A9" s="29" t="s">
        <v>40</v>
      </c>
      <c r="B9" s="29" t="s">
        <v>32</v>
      </c>
      <c r="C9" s="33">
        <v>83640.514999999999</v>
      </c>
      <c r="D9" s="33">
        <v>78334.533620000002</v>
      </c>
      <c r="E9" s="33">
        <v>72718.445099999997</v>
      </c>
      <c r="F9" s="33">
        <v>18938.687760000001</v>
      </c>
      <c r="G9" s="33">
        <v>20625.856479999999</v>
      </c>
      <c r="H9" s="33">
        <v>19947.478500000001</v>
      </c>
      <c r="I9" s="33">
        <v>17486.045099999999</v>
      </c>
      <c r="J9" s="33">
        <v>20200.39978</v>
      </c>
      <c r="K9" s="33">
        <v>11466.80608</v>
      </c>
      <c r="L9" s="33">
        <v>11213.106309999999</v>
      </c>
      <c r="M9" s="33">
        <v>13502.5813</v>
      </c>
      <c r="N9" s="33">
        <v>41478.650800000003</v>
      </c>
      <c r="O9" s="33">
        <v>38363.388600000006</v>
      </c>
      <c r="P9" s="33">
        <v>64212.773299999993</v>
      </c>
      <c r="Q9" s="33">
        <v>15765.463800000001</v>
      </c>
      <c r="R9" s="33">
        <v>17103.665000000001</v>
      </c>
      <c r="S9" s="33">
        <v>30559.944</v>
      </c>
      <c r="T9" s="33">
        <v>29386.410499999998</v>
      </c>
      <c r="U9" s="33">
        <v>3480.2357999999999</v>
      </c>
      <c r="V9" s="33">
        <v>3798.0405000000001</v>
      </c>
      <c r="W9" s="33">
        <v>4767.5964999999997</v>
      </c>
      <c r="X9" s="33">
        <v>4561.8005000000003</v>
      </c>
      <c r="Y9" s="33">
        <v>4117.4094999999998</v>
      </c>
      <c r="Z9" s="33">
        <v>3830.39</v>
      </c>
      <c r="AA9" s="33">
        <v>3177.7204999999999</v>
      </c>
      <c r="AB9" s="33">
        <v>0</v>
      </c>
      <c r="AC9" s="33">
        <v>0</v>
      </c>
      <c r="AD9" s="33">
        <v>0</v>
      </c>
      <c r="AE9" s="33">
        <v>0</v>
      </c>
    </row>
    <row r="10" spans="1:31">
      <c r="A10" s="29" t="s">
        <v>40</v>
      </c>
      <c r="B10" s="29" t="s">
        <v>66</v>
      </c>
      <c r="C10" s="33">
        <v>5378.3771674235195</v>
      </c>
      <c r="D10" s="33">
        <v>1925.3457069757678</v>
      </c>
      <c r="E10" s="33">
        <v>8917.1573245903655</v>
      </c>
      <c r="F10" s="33">
        <v>24945.882215230922</v>
      </c>
      <c r="G10" s="33">
        <v>18596.481855210863</v>
      </c>
      <c r="H10" s="33">
        <v>19662.853937050499</v>
      </c>
      <c r="I10" s="33">
        <v>16145.829503495899</v>
      </c>
      <c r="J10" s="33">
        <v>25468.32940263232</v>
      </c>
      <c r="K10" s="33">
        <v>7486.7580234960906</v>
      </c>
      <c r="L10" s="33">
        <v>15516.429190679108</v>
      </c>
      <c r="M10" s="33">
        <v>27065.361979187761</v>
      </c>
      <c r="N10" s="33">
        <v>77703.519589543925</v>
      </c>
      <c r="O10" s="33">
        <v>56691.54339229755</v>
      </c>
      <c r="P10" s="33">
        <v>70280.73735825585</v>
      </c>
      <c r="Q10" s="33">
        <v>61395.22556343551</v>
      </c>
      <c r="R10" s="33">
        <v>75354.057456193623</v>
      </c>
      <c r="S10" s="33">
        <v>160957.55849930318</v>
      </c>
      <c r="T10" s="33">
        <v>112826.02995665286</v>
      </c>
      <c r="U10" s="33">
        <v>230532.48660264336</v>
      </c>
      <c r="V10" s="33">
        <v>299596.46862716856</v>
      </c>
      <c r="W10" s="33">
        <v>283937.57673410838</v>
      </c>
      <c r="X10" s="33">
        <v>307953.96330486762</v>
      </c>
      <c r="Y10" s="33">
        <v>485043.03184955649</v>
      </c>
      <c r="Z10" s="33">
        <v>317853.55798168009</v>
      </c>
      <c r="AA10" s="33">
        <v>321441.87989737012</v>
      </c>
      <c r="AB10" s="33">
        <v>488952.05025891599</v>
      </c>
      <c r="AC10" s="33">
        <v>487648.0596527945</v>
      </c>
      <c r="AD10" s="33">
        <v>563889.64611188194</v>
      </c>
      <c r="AE10" s="33">
        <v>569308.56801509834</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0</v>
      </c>
      <c r="D12" s="33">
        <v>0</v>
      </c>
      <c r="E12" s="33">
        <v>0</v>
      </c>
      <c r="F12" s="33">
        <v>0</v>
      </c>
      <c r="G12" s="33">
        <v>0</v>
      </c>
      <c r="H12" s="33">
        <v>0</v>
      </c>
      <c r="I12" s="33">
        <v>0</v>
      </c>
      <c r="J12" s="33">
        <v>0</v>
      </c>
      <c r="K12" s="33">
        <v>0</v>
      </c>
      <c r="L12" s="33">
        <v>0</v>
      </c>
      <c r="M12" s="33">
        <v>0</v>
      </c>
      <c r="N12" s="33">
        <v>0</v>
      </c>
      <c r="O12" s="33">
        <v>0</v>
      </c>
      <c r="P12" s="33">
        <v>0</v>
      </c>
      <c r="Q12" s="33">
        <v>0</v>
      </c>
      <c r="R12" s="33">
        <v>0</v>
      </c>
      <c r="S12" s="33">
        <v>0</v>
      </c>
      <c r="T12" s="33">
        <v>0</v>
      </c>
      <c r="U12" s="33">
        <v>0</v>
      </c>
      <c r="V12" s="33">
        <v>0</v>
      </c>
      <c r="W12" s="33">
        <v>0</v>
      </c>
      <c r="X12" s="33">
        <v>0</v>
      </c>
      <c r="Y12" s="33">
        <v>0</v>
      </c>
      <c r="Z12" s="33">
        <v>0</v>
      </c>
      <c r="AA12" s="33">
        <v>0</v>
      </c>
      <c r="AB12" s="33">
        <v>0</v>
      </c>
      <c r="AC12" s="33">
        <v>0</v>
      </c>
      <c r="AD12" s="33">
        <v>0</v>
      </c>
      <c r="AE12" s="33">
        <v>0</v>
      </c>
    </row>
    <row r="13" spans="1:31">
      <c r="A13" s="29" t="s">
        <v>40</v>
      </c>
      <c r="B13" s="29" t="s">
        <v>68</v>
      </c>
      <c r="C13" s="33">
        <v>0</v>
      </c>
      <c r="D13" s="33">
        <v>0</v>
      </c>
      <c r="E13" s="33">
        <v>0</v>
      </c>
      <c r="F13" s="33">
        <v>0</v>
      </c>
      <c r="G13" s="33">
        <v>0</v>
      </c>
      <c r="H13" s="33">
        <v>0</v>
      </c>
      <c r="I13" s="33">
        <v>0</v>
      </c>
      <c r="J13" s="33">
        <v>0</v>
      </c>
      <c r="K13" s="33">
        <v>0</v>
      </c>
      <c r="L13" s="33">
        <v>0</v>
      </c>
      <c r="M13" s="33">
        <v>0</v>
      </c>
      <c r="N13" s="33">
        <v>0</v>
      </c>
      <c r="O13" s="33">
        <v>0</v>
      </c>
      <c r="P13" s="33">
        <v>0</v>
      </c>
      <c r="Q13" s="33">
        <v>0</v>
      </c>
      <c r="R13" s="33">
        <v>0</v>
      </c>
      <c r="S13" s="33">
        <v>0</v>
      </c>
      <c r="T13" s="33">
        <v>0</v>
      </c>
      <c r="U13" s="33">
        <v>0</v>
      </c>
      <c r="V13" s="33">
        <v>0</v>
      </c>
      <c r="W13" s="33">
        <v>0</v>
      </c>
      <c r="X13" s="33">
        <v>0</v>
      </c>
      <c r="Y13" s="33">
        <v>0</v>
      </c>
      <c r="Z13" s="33">
        <v>0</v>
      </c>
      <c r="AA13" s="33">
        <v>0</v>
      </c>
      <c r="AB13" s="33">
        <v>0</v>
      </c>
      <c r="AC13" s="33">
        <v>0</v>
      </c>
      <c r="AD13" s="33">
        <v>0</v>
      </c>
      <c r="AE13" s="33">
        <v>0</v>
      </c>
    </row>
    <row r="14" spans="1:31">
      <c r="A14" s="29" t="s">
        <v>40</v>
      </c>
      <c r="B14" s="29" t="s">
        <v>36</v>
      </c>
      <c r="C14" s="33">
        <v>0</v>
      </c>
      <c r="D14" s="33">
        <v>0</v>
      </c>
      <c r="E14" s="33">
        <v>0</v>
      </c>
      <c r="F14" s="33">
        <v>0</v>
      </c>
      <c r="G14" s="33">
        <v>0</v>
      </c>
      <c r="H14" s="33">
        <v>0</v>
      </c>
      <c r="I14" s="33">
        <v>0</v>
      </c>
      <c r="J14" s="33">
        <v>0</v>
      </c>
      <c r="K14" s="33">
        <v>0</v>
      </c>
      <c r="L14" s="33">
        <v>0</v>
      </c>
      <c r="M14" s="33">
        <v>0</v>
      </c>
      <c r="N14" s="33">
        <v>0</v>
      </c>
      <c r="O14" s="33">
        <v>0</v>
      </c>
      <c r="P14" s="33">
        <v>0</v>
      </c>
      <c r="Q14" s="33">
        <v>0</v>
      </c>
      <c r="R14" s="33">
        <v>0</v>
      </c>
      <c r="S14" s="33">
        <v>0</v>
      </c>
      <c r="T14" s="33">
        <v>0</v>
      </c>
      <c r="U14" s="33">
        <v>0</v>
      </c>
      <c r="V14" s="33">
        <v>0</v>
      </c>
      <c r="W14" s="33">
        <v>0</v>
      </c>
      <c r="X14" s="33">
        <v>0</v>
      </c>
      <c r="Y14" s="33">
        <v>0</v>
      </c>
      <c r="Z14" s="33">
        <v>0</v>
      </c>
      <c r="AA14" s="33">
        <v>0</v>
      </c>
      <c r="AB14" s="33">
        <v>0</v>
      </c>
      <c r="AC14" s="33">
        <v>0</v>
      </c>
      <c r="AD14" s="33">
        <v>0</v>
      </c>
      <c r="AE14" s="33">
        <v>0</v>
      </c>
    </row>
    <row r="15" spans="1:31">
      <c r="A15" s="29" t="s">
        <v>40</v>
      </c>
      <c r="B15" s="29" t="s">
        <v>73</v>
      </c>
      <c r="C15" s="33">
        <v>0</v>
      </c>
      <c r="D15" s="33">
        <v>0</v>
      </c>
      <c r="E15" s="33">
        <v>0</v>
      </c>
      <c r="F15" s="33">
        <v>0</v>
      </c>
      <c r="G15" s="33">
        <v>0</v>
      </c>
      <c r="H15" s="33">
        <v>0</v>
      </c>
      <c r="I15" s="33">
        <v>0</v>
      </c>
      <c r="J15" s="33">
        <v>0</v>
      </c>
      <c r="K15" s="33">
        <v>0</v>
      </c>
      <c r="L15" s="33">
        <v>0</v>
      </c>
      <c r="M15" s="33">
        <v>0</v>
      </c>
      <c r="N15" s="33">
        <v>0</v>
      </c>
      <c r="O15" s="33">
        <v>0</v>
      </c>
      <c r="P15" s="33">
        <v>0</v>
      </c>
      <c r="Q15" s="33">
        <v>0</v>
      </c>
      <c r="R15" s="33">
        <v>0</v>
      </c>
      <c r="S15" s="33">
        <v>0</v>
      </c>
      <c r="T15" s="33">
        <v>0</v>
      </c>
      <c r="U15" s="33">
        <v>0</v>
      </c>
      <c r="V15" s="33">
        <v>0</v>
      </c>
      <c r="W15" s="33">
        <v>0</v>
      </c>
      <c r="X15" s="33">
        <v>0</v>
      </c>
      <c r="Y15" s="33">
        <v>0</v>
      </c>
      <c r="Z15" s="33">
        <v>0</v>
      </c>
      <c r="AA15" s="33">
        <v>0</v>
      </c>
      <c r="AB15" s="33">
        <v>0</v>
      </c>
      <c r="AC15" s="33">
        <v>0</v>
      </c>
      <c r="AD15" s="33">
        <v>0</v>
      </c>
      <c r="AE15" s="33">
        <v>0</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1974081.8558279977</v>
      </c>
      <c r="D17" s="35">
        <v>1729976.8650586798</v>
      </c>
      <c r="E17" s="35">
        <v>1611264.1112766177</v>
      </c>
      <c r="F17" s="35">
        <v>1347318.620337405</v>
      </c>
      <c r="G17" s="35">
        <v>1235943.2994951601</v>
      </c>
      <c r="H17" s="35">
        <v>1062175.0385376529</v>
      </c>
      <c r="I17" s="35">
        <v>901140.82691149204</v>
      </c>
      <c r="J17" s="35">
        <v>923216.97699435905</v>
      </c>
      <c r="K17" s="35">
        <v>690711.47400576575</v>
      </c>
      <c r="L17" s="35">
        <v>685164.71805648401</v>
      </c>
      <c r="M17" s="35">
        <v>681293.46390188148</v>
      </c>
      <c r="N17" s="35">
        <v>652436.38019938662</v>
      </c>
      <c r="O17" s="35">
        <v>643627.84651923412</v>
      </c>
      <c r="P17" s="35">
        <v>609283.88470031763</v>
      </c>
      <c r="Q17" s="35">
        <v>447296.27268573089</v>
      </c>
      <c r="R17" s="35">
        <v>430231.56902619853</v>
      </c>
      <c r="S17" s="35">
        <v>505619.30233538948</v>
      </c>
      <c r="T17" s="35">
        <v>441180.59806320135</v>
      </c>
      <c r="U17" s="35">
        <v>493383.62783440331</v>
      </c>
      <c r="V17" s="35">
        <v>552069.32861557137</v>
      </c>
      <c r="W17" s="35">
        <v>507001.22830395366</v>
      </c>
      <c r="X17" s="35">
        <v>493118.14967012656</v>
      </c>
      <c r="Y17" s="35">
        <v>602310.36591990117</v>
      </c>
      <c r="Z17" s="35">
        <v>417069.78479686711</v>
      </c>
      <c r="AA17" s="35">
        <v>385397.94899440988</v>
      </c>
      <c r="AB17" s="35">
        <v>541453.45681241015</v>
      </c>
      <c r="AC17" s="35">
        <v>533568.03180345462</v>
      </c>
      <c r="AD17" s="35">
        <v>605524.07405077643</v>
      </c>
      <c r="AE17" s="35">
        <v>609480.2067082813</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866069.147</v>
      </c>
      <c r="D20" s="33">
        <v>737032.48300000001</v>
      </c>
      <c r="E20" s="33">
        <v>668335.826</v>
      </c>
      <c r="F20" s="33">
        <v>655361.34094999998</v>
      </c>
      <c r="G20" s="33">
        <v>551408.82284437038</v>
      </c>
      <c r="H20" s="33">
        <v>461773.40687928768</v>
      </c>
      <c r="I20" s="33">
        <v>435945.24242140254</v>
      </c>
      <c r="J20" s="33">
        <v>446322.82555465499</v>
      </c>
      <c r="K20" s="33">
        <v>294167.32255885319</v>
      </c>
      <c r="L20" s="33">
        <v>282321.18676997384</v>
      </c>
      <c r="M20" s="33">
        <v>248107.76814210159</v>
      </c>
      <c r="N20" s="33">
        <v>95610.294776721203</v>
      </c>
      <c r="O20" s="33">
        <v>119161.53956534527</v>
      </c>
      <c r="P20" s="33">
        <v>96408.752354765893</v>
      </c>
      <c r="Q20" s="33">
        <v>56584.073700000001</v>
      </c>
      <c r="R20" s="33">
        <v>68188.257500000007</v>
      </c>
      <c r="S20" s="33">
        <v>69702.417799999996</v>
      </c>
      <c r="T20" s="33">
        <v>64774.896999999997</v>
      </c>
      <c r="U20" s="33">
        <v>57073.975599999998</v>
      </c>
      <c r="V20" s="33">
        <v>48316.5285</v>
      </c>
      <c r="W20" s="33">
        <v>26221.278719242244</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2264.4856364915099</v>
      </c>
      <c r="D22" s="33">
        <v>2119.1766171208201</v>
      </c>
      <c r="E22" s="33">
        <v>6128.9937231852</v>
      </c>
      <c r="F22" s="33">
        <v>15334.896121268201</v>
      </c>
      <c r="G22" s="33">
        <v>22252.343012301102</v>
      </c>
      <c r="H22" s="33">
        <v>10896.55396843276</v>
      </c>
      <c r="I22" s="33">
        <v>11294.1627093847</v>
      </c>
      <c r="J22" s="33">
        <v>18832.984982085534</v>
      </c>
      <c r="K22" s="33">
        <v>7517.5174229652503</v>
      </c>
      <c r="L22" s="33">
        <v>15559.1315452053</v>
      </c>
      <c r="M22" s="33">
        <v>25990.088952310471</v>
      </c>
      <c r="N22" s="33">
        <v>50502.125168720697</v>
      </c>
      <c r="O22" s="33">
        <v>48442.442253126705</v>
      </c>
      <c r="P22" s="33">
        <v>54036.827396150598</v>
      </c>
      <c r="Q22" s="33">
        <v>36736.685954223096</v>
      </c>
      <c r="R22" s="33">
        <v>31935.543284570904</v>
      </c>
      <c r="S22" s="33">
        <v>43499.355213870098</v>
      </c>
      <c r="T22" s="33">
        <v>46627.897906198625</v>
      </c>
      <c r="U22" s="33">
        <v>41278.987784259298</v>
      </c>
      <c r="V22" s="33">
        <v>36740.654804476995</v>
      </c>
      <c r="W22" s="33">
        <v>36824.973597452998</v>
      </c>
      <c r="X22" s="33">
        <v>39341.007089762301</v>
      </c>
      <c r="Y22" s="33">
        <v>2141.8052028664001</v>
      </c>
      <c r="Z22" s="33">
        <v>1.5321791999999901E-3</v>
      </c>
      <c r="AA22" s="33">
        <v>1.4924735E-3</v>
      </c>
      <c r="AB22" s="33">
        <v>1.5021697000000001E-3</v>
      </c>
      <c r="AC22" s="33">
        <v>1.4100733999999999E-3</v>
      </c>
      <c r="AD22" s="33">
        <v>1.3587575000000001E-3</v>
      </c>
      <c r="AE22" s="33">
        <v>1.2711501999999998E-3</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1.0152038599999999E-3</v>
      </c>
      <c r="D24" s="33">
        <v>9.9787638999999993E-4</v>
      </c>
      <c r="E24" s="33">
        <v>1395.3108049575897</v>
      </c>
      <c r="F24" s="33">
        <v>5850.6733015247901</v>
      </c>
      <c r="G24" s="33">
        <v>977.81063592683017</v>
      </c>
      <c r="H24" s="33">
        <v>1968.6721661281001</v>
      </c>
      <c r="I24" s="33">
        <v>1234.3048880680201</v>
      </c>
      <c r="J24" s="33">
        <v>2873.08549053758</v>
      </c>
      <c r="K24" s="33">
        <v>89.835348826509986</v>
      </c>
      <c r="L24" s="33">
        <v>712.56164989955005</v>
      </c>
      <c r="M24" s="33">
        <v>1.2335091300000002E-3</v>
      </c>
      <c r="N24" s="33">
        <v>15400.365377663329</v>
      </c>
      <c r="O24" s="33">
        <v>8100.2377680290592</v>
      </c>
      <c r="P24" s="33">
        <v>17048.629535118129</v>
      </c>
      <c r="Q24" s="33">
        <v>15909.646364052531</v>
      </c>
      <c r="R24" s="33">
        <v>21110.41145556542</v>
      </c>
      <c r="S24" s="33">
        <v>62848.780854029399</v>
      </c>
      <c r="T24" s="33">
        <v>42308.652028828299</v>
      </c>
      <c r="U24" s="33">
        <v>100623.0781629688</v>
      </c>
      <c r="V24" s="33">
        <v>136850.8853322629</v>
      </c>
      <c r="W24" s="33">
        <v>78570.887132829695</v>
      </c>
      <c r="X24" s="33">
        <v>93827.545431037899</v>
      </c>
      <c r="Y24" s="33">
        <v>194038.9963703992</v>
      </c>
      <c r="Z24" s="33">
        <v>102163.7936661991</v>
      </c>
      <c r="AA24" s="33">
        <v>99926.408595414992</v>
      </c>
      <c r="AB24" s="33">
        <v>146664.05502094672</v>
      </c>
      <c r="AC24" s="33">
        <v>180365.35413777101</v>
      </c>
      <c r="AD24" s="33">
        <v>187757.74796729698</v>
      </c>
      <c r="AE24" s="33">
        <v>169358.93546737239</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0</v>
      </c>
      <c r="D26" s="33">
        <v>0</v>
      </c>
      <c r="E26" s="33">
        <v>0</v>
      </c>
      <c r="F26" s="33">
        <v>0</v>
      </c>
      <c r="G26" s="33">
        <v>0</v>
      </c>
      <c r="H26" s="33">
        <v>0</v>
      </c>
      <c r="I26" s="33">
        <v>0</v>
      </c>
      <c r="J26" s="33">
        <v>0</v>
      </c>
      <c r="K26" s="33">
        <v>0</v>
      </c>
      <c r="L26" s="33">
        <v>0</v>
      </c>
      <c r="M26" s="33">
        <v>0</v>
      </c>
      <c r="N26" s="33">
        <v>0</v>
      </c>
      <c r="O26" s="33">
        <v>0</v>
      </c>
      <c r="P26" s="33">
        <v>0</v>
      </c>
      <c r="Q26" s="33">
        <v>0</v>
      </c>
      <c r="R26" s="33">
        <v>0</v>
      </c>
      <c r="S26" s="33">
        <v>0</v>
      </c>
      <c r="T26" s="33">
        <v>0</v>
      </c>
      <c r="U26" s="33">
        <v>0</v>
      </c>
      <c r="V26" s="33">
        <v>0</v>
      </c>
      <c r="W26" s="33">
        <v>0</v>
      </c>
      <c r="X26" s="33">
        <v>0</v>
      </c>
      <c r="Y26" s="33">
        <v>0</v>
      </c>
      <c r="Z26" s="33">
        <v>0</v>
      </c>
      <c r="AA26" s="33">
        <v>0</v>
      </c>
      <c r="AB26" s="33">
        <v>0</v>
      </c>
      <c r="AC26" s="33">
        <v>0</v>
      </c>
      <c r="AD26" s="33">
        <v>0</v>
      </c>
      <c r="AE26" s="33">
        <v>0</v>
      </c>
    </row>
    <row r="27" spans="1:31">
      <c r="A27" s="29" t="s">
        <v>130</v>
      </c>
      <c r="B27" s="29" t="s">
        <v>68</v>
      </c>
      <c r="C27" s="33">
        <v>0</v>
      </c>
      <c r="D27" s="33">
        <v>0</v>
      </c>
      <c r="E27" s="33">
        <v>0</v>
      </c>
      <c r="F27" s="33">
        <v>0</v>
      </c>
      <c r="G27" s="33">
        <v>0</v>
      </c>
      <c r="H27" s="33">
        <v>0</v>
      </c>
      <c r="I27" s="33">
        <v>0</v>
      </c>
      <c r="J27" s="33">
        <v>0</v>
      </c>
      <c r="K27" s="33">
        <v>0</v>
      </c>
      <c r="L27" s="33">
        <v>0</v>
      </c>
      <c r="M27" s="33">
        <v>0</v>
      </c>
      <c r="N27" s="33">
        <v>0</v>
      </c>
      <c r="O27" s="33">
        <v>0</v>
      </c>
      <c r="P27" s="33">
        <v>0</v>
      </c>
      <c r="Q27" s="33">
        <v>0</v>
      </c>
      <c r="R27" s="33">
        <v>0</v>
      </c>
      <c r="S27" s="33">
        <v>0</v>
      </c>
      <c r="T27" s="33">
        <v>0</v>
      </c>
      <c r="U27" s="33">
        <v>0</v>
      </c>
      <c r="V27" s="33">
        <v>0</v>
      </c>
      <c r="W27" s="33">
        <v>0</v>
      </c>
      <c r="X27" s="33">
        <v>0</v>
      </c>
      <c r="Y27" s="33">
        <v>0</v>
      </c>
      <c r="Z27" s="33">
        <v>0</v>
      </c>
      <c r="AA27" s="33">
        <v>0</v>
      </c>
      <c r="AB27" s="33">
        <v>0</v>
      </c>
      <c r="AC27" s="33">
        <v>0</v>
      </c>
      <c r="AD27" s="33">
        <v>0</v>
      </c>
      <c r="AE27" s="33">
        <v>0</v>
      </c>
    </row>
    <row r="28" spans="1:31">
      <c r="A28" s="29" t="s">
        <v>130</v>
      </c>
      <c r="B28" s="29" t="s">
        <v>36</v>
      </c>
      <c r="C28" s="33">
        <v>0</v>
      </c>
      <c r="D28" s="33">
        <v>0</v>
      </c>
      <c r="E28" s="33">
        <v>0</v>
      </c>
      <c r="F28" s="33">
        <v>0</v>
      </c>
      <c r="G28" s="33">
        <v>0</v>
      </c>
      <c r="H28" s="33">
        <v>0</v>
      </c>
      <c r="I28" s="33">
        <v>0</v>
      </c>
      <c r="J28" s="33">
        <v>0</v>
      </c>
      <c r="K28" s="33">
        <v>0</v>
      </c>
      <c r="L28" s="33">
        <v>0</v>
      </c>
      <c r="M28" s="33">
        <v>0</v>
      </c>
      <c r="N28" s="33">
        <v>0</v>
      </c>
      <c r="O28" s="33">
        <v>0</v>
      </c>
      <c r="P28" s="33">
        <v>0</v>
      </c>
      <c r="Q28" s="33">
        <v>0</v>
      </c>
      <c r="R28" s="33">
        <v>0</v>
      </c>
      <c r="S28" s="33">
        <v>0</v>
      </c>
      <c r="T28" s="33">
        <v>0</v>
      </c>
      <c r="U28" s="33">
        <v>0</v>
      </c>
      <c r="V28" s="33">
        <v>0</v>
      </c>
      <c r="W28" s="33">
        <v>0</v>
      </c>
      <c r="X28" s="33">
        <v>0</v>
      </c>
      <c r="Y28" s="33">
        <v>0</v>
      </c>
      <c r="Z28" s="33">
        <v>0</v>
      </c>
      <c r="AA28" s="33">
        <v>0</v>
      </c>
      <c r="AB28" s="33">
        <v>0</v>
      </c>
      <c r="AC28" s="33">
        <v>0</v>
      </c>
      <c r="AD28" s="33">
        <v>0</v>
      </c>
      <c r="AE28" s="33">
        <v>0</v>
      </c>
    </row>
    <row r="29" spans="1:31">
      <c r="A29" s="29" t="s">
        <v>130</v>
      </c>
      <c r="B29" s="29" t="s">
        <v>73</v>
      </c>
      <c r="C29" s="33">
        <v>0</v>
      </c>
      <c r="D29" s="33">
        <v>0</v>
      </c>
      <c r="E29" s="33">
        <v>0</v>
      </c>
      <c r="F29" s="33">
        <v>0</v>
      </c>
      <c r="G29" s="33">
        <v>0</v>
      </c>
      <c r="H29" s="33">
        <v>0</v>
      </c>
      <c r="I29" s="33">
        <v>0</v>
      </c>
      <c r="J29" s="33">
        <v>0</v>
      </c>
      <c r="K29" s="33">
        <v>0</v>
      </c>
      <c r="L29" s="33">
        <v>0</v>
      </c>
      <c r="M29" s="33">
        <v>0</v>
      </c>
      <c r="N29" s="33">
        <v>0</v>
      </c>
      <c r="O29" s="33">
        <v>0</v>
      </c>
      <c r="P29" s="33">
        <v>0</v>
      </c>
      <c r="Q29" s="33">
        <v>0</v>
      </c>
      <c r="R29" s="33">
        <v>0</v>
      </c>
      <c r="S29" s="33">
        <v>0</v>
      </c>
      <c r="T29" s="33">
        <v>0</v>
      </c>
      <c r="U29" s="33">
        <v>0</v>
      </c>
      <c r="V29" s="33">
        <v>0</v>
      </c>
      <c r="W29" s="33">
        <v>0</v>
      </c>
      <c r="X29" s="33">
        <v>0</v>
      </c>
      <c r="Y29" s="33">
        <v>0</v>
      </c>
      <c r="Z29" s="33">
        <v>0</v>
      </c>
      <c r="AA29" s="33">
        <v>0</v>
      </c>
      <c r="AB29" s="33">
        <v>0</v>
      </c>
      <c r="AC29" s="33">
        <v>0</v>
      </c>
      <c r="AD29" s="33">
        <v>0</v>
      </c>
      <c r="AE29" s="33">
        <v>0</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868333.63365169545</v>
      </c>
      <c r="D31" s="35">
        <v>739151.66061499726</v>
      </c>
      <c r="E31" s="35">
        <v>675860.13052814279</v>
      </c>
      <c r="F31" s="35">
        <v>676546.91037279298</v>
      </c>
      <c r="G31" s="35">
        <v>574638.9764925983</v>
      </c>
      <c r="H31" s="35">
        <v>474638.63301384856</v>
      </c>
      <c r="I31" s="35">
        <v>448473.71001885523</v>
      </c>
      <c r="J31" s="35">
        <v>468028.8960272781</v>
      </c>
      <c r="K31" s="35">
        <v>301774.67533064494</v>
      </c>
      <c r="L31" s="35">
        <v>298592.87996507867</v>
      </c>
      <c r="M31" s="35">
        <v>274097.85832792119</v>
      </c>
      <c r="N31" s="35">
        <v>161512.78532310523</v>
      </c>
      <c r="O31" s="35">
        <v>175704.21958650104</v>
      </c>
      <c r="P31" s="35">
        <v>167494.2092860346</v>
      </c>
      <c r="Q31" s="35">
        <v>109230.40601827564</v>
      </c>
      <c r="R31" s="35">
        <v>121234.21224013633</v>
      </c>
      <c r="S31" s="35">
        <v>176050.55386789949</v>
      </c>
      <c r="T31" s="35">
        <v>153711.44693502694</v>
      </c>
      <c r="U31" s="35">
        <v>198976.04154722809</v>
      </c>
      <c r="V31" s="35">
        <v>221908.06863673989</v>
      </c>
      <c r="W31" s="35">
        <v>141617.13944952493</v>
      </c>
      <c r="X31" s="35">
        <v>133168.55252080021</v>
      </c>
      <c r="Y31" s="35">
        <v>196180.80157326561</v>
      </c>
      <c r="Z31" s="35">
        <v>102163.7951983783</v>
      </c>
      <c r="AA31" s="35">
        <v>99926.410087888493</v>
      </c>
      <c r="AB31" s="35">
        <v>146664.05652311642</v>
      </c>
      <c r="AC31" s="35">
        <v>180365.3555478444</v>
      </c>
      <c r="AD31" s="35">
        <v>187757.74932605447</v>
      </c>
      <c r="AE31" s="35">
        <v>169358.93673852258</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633717.66189999995</v>
      </c>
      <c r="D34" s="33">
        <v>575272.89350000001</v>
      </c>
      <c r="E34" s="33">
        <v>562873.98320000002</v>
      </c>
      <c r="F34" s="33">
        <v>370141.24779601657</v>
      </c>
      <c r="G34" s="33">
        <v>333564.38052831584</v>
      </c>
      <c r="H34" s="33">
        <v>312728.65267648571</v>
      </c>
      <c r="I34" s="33">
        <v>267288.38385894732</v>
      </c>
      <c r="J34" s="33">
        <v>268970.5220981575</v>
      </c>
      <c r="K34" s="33">
        <v>246319.55748467744</v>
      </c>
      <c r="L34" s="33">
        <v>228062.99446169724</v>
      </c>
      <c r="M34" s="33">
        <v>207153.989440537</v>
      </c>
      <c r="N34" s="33">
        <v>205637.50013061039</v>
      </c>
      <c r="O34" s="33">
        <v>182569.92911806161</v>
      </c>
      <c r="P34" s="33">
        <v>154059.1051215257</v>
      </c>
      <c r="Q34" s="33">
        <v>144802.09329207984</v>
      </c>
      <c r="R34" s="33">
        <v>120764.77411721149</v>
      </c>
      <c r="S34" s="33">
        <v>115101.16766540974</v>
      </c>
      <c r="T34" s="33">
        <v>109135.3031769377</v>
      </c>
      <c r="U34" s="33">
        <v>97951.557407555389</v>
      </c>
      <c r="V34" s="33">
        <v>97022.439314662217</v>
      </c>
      <c r="W34" s="33">
        <v>86170.452823805084</v>
      </c>
      <c r="X34" s="33">
        <v>71321.193776393367</v>
      </c>
      <c r="Y34" s="33">
        <v>46561.630237924765</v>
      </c>
      <c r="Z34" s="33">
        <v>35379.74223526378</v>
      </c>
      <c r="AA34" s="33">
        <v>31640.828251763913</v>
      </c>
      <c r="AB34" s="33">
        <v>31257.95566</v>
      </c>
      <c r="AC34" s="33">
        <v>25603.548165642049</v>
      </c>
      <c r="AD34" s="33">
        <v>22332.608076986457</v>
      </c>
      <c r="AE34" s="33">
        <v>21778.973166225809</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82213.208329955989</v>
      </c>
      <c r="D36" s="33">
        <v>78263.587764283206</v>
      </c>
      <c r="E36" s="33">
        <v>80841.49506458026</v>
      </c>
      <c r="F36" s="33">
        <v>124273.05374921506</v>
      </c>
      <c r="G36" s="33">
        <v>142968.50322798674</v>
      </c>
      <c r="H36" s="33">
        <v>124207.27669809407</v>
      </c>
      <c r="I36" s="33">
        <v>126870.8547095197</v>
      </c>
      <c r="J36" s="33">
        <v>118163.50972067994</v>
      </c>
      <c r="K36" s="33">
        <v>99573.467682989998</v>
      </c>
      <c r="L36" s="33">
        <v>109431.70919651634</v>
      </c>
      <c r="M36" s="33">
        <v>128336.69979588395</v>
      </c>
      <c r="N36" s="33">
        <v>136195.2730087814</v>
      </c>
      <c r="O36" s="33">
        <v>148263.44698621435</v>
      </c>
      <c r="P36" s="33">
        <v>118531.0569155228</v>
      </c>
      <c r="Q36" s="33">
        <v>104157.572366201</v>
      </c>
      <c r="R36" s="33">
        <v>83447.339837259104</v>
      </c>
      <c r="S36" s="33">
        <v>85798.854921748294</v>
      </c>
      <c r="T36" s="33">
        <v>78430.055382733044</v>
      </c>
      <c r="U36" s="33">
        <v>63066.380536218203</v>
      </c>
      <c r="V36" s="33">
        <v>66595.192996977275</v>
      </c>
      <c r="W36" s="33">
        <v>69079.344963648298</v>
      </c>
      <c r="X36" s="33">
        <v>69940.180029545314</v>
      </c>
      <c r="Y36" s="33">
        <v>64446.483968591398</v>
      </c>
      <c r="Z36" s="33">
        <v>60006.088412508252</v>
      </c>
      <c r="AA36" s="33">
        <v>29137.51436615115</v>
      </c>
      <c r="AB36" s="33">
        <v>21243.444852133871</v>
      </c>
      <c r="AC36" s="33">
        <v>20316.41881958914</v>
      </c>
      <c r="AD36" s="33">
        <v>19301.814753075902</v>
      </c>
      <c r="AE36" s="33">
        <v>18392.660719941559</v>
      </c>
    </row>
    <row r="37" spans="1:31">
      <c r="A37" s="29" t="s">
        <v>131</v>
      </c>
      <c r="B37" s="29" t="s">
        <v>32</v>
      </c>
      <c r="C37" s="33">
        <v>2075.2903999999999</v>
      </c>
      <c r="D37" s="33">
        <v>1987.4945</v>
      </c>
      <c r="E37" s="33">
        <v>3748.0425</v>
      </c>
      <c r="F37" s="33">
        <v>3640.5562</v>
      </c>
      <c r="G37" s="33">
        <v>3556.3532</v>
      </c>
      <c r="H37" s="33">
        <v>3379.8682000000003</v>
      </c>
      <c r="I37" s="33">
        <v>6147.1655000000001</v>
      </c>
      <c r="J37" s="33">
        <v>5342.2174999999997</v>
      </c>
      <c r="K37" s="33">
        <v>4772.0415000000003</v>
      </c>
      <c r="L37" s="33">
        <v>3487.8829999999998</v>
      </c>
      <c r="M37" s="33">
        <v>3590.2997999999998</v>
      </c>
      <c r="N37" s="33">
        <v>4409.2870000000003</v>
      </c>
      <c r="O37" s="33">
        <v>6344.4575000000004</v>
      </c>
      <c r="P37" s="33">
        <v>4675.152</v>
      </c>
      <c r="Q37" s="33">
        <v>3913.0227999999997</v>
      </c>
      <c r="R37" s="33">
        <v>4563.732</v>
      </c>
      <c r="S37" s="33">
        <v>4704.5879999999997</v>
      </c>
      <c r="T37" s="33">
        <v>4179.8024999999998</v>
      </c>
      <c r="U37" s="33">
        <v>3480.2357999999999</v>
      </c>
      <c r="V37" s="33">
        <v>3798.0405000000001</v>
      </c>
      <c r="W37" s="33">
        <v>4767.5964999999997</v>
      </c>
      <c r="X37" s="33">
        <v>4561.8005000000003</v>
      </c>
      <c r="Y37" s="33">
        <v>4117.4094999999998</v>
      </c>
      <c r="Z37" s="33">
        <v>3830.39</v>
      </c>
      <c r="AA37" s="33">
        <v>3177.7204999999999</v>
      </c>
      <c r="AB37" s="33">
        <v>0</v>
      </c>
      <c r="AC37" s="33">
        <v>0</v>
      </c>
      <c r="AD37" s="33">
        <v>0</v>
      </c>
      <c r="AE37" s="33">
        <v>0</v>
      </c>
    </row>
    <row r="38" spans="1:31">
      <c r="A38" s="29" t="s">
        <v>131</v>
      </c>
      <c r="B38" s="29" t="s">
        <v>66</v>
      </c>
      <c r="C38" s="33">
        <v>1.6947275850000001E-3</v>
      </c>
      <c r="D38" s="33">
        <v>1.6519633559999999E-3</v>
      </c>
      <c r="E38" s="33">
        <v>1.6508566899999999E-3</v>
      </c>
      <c r="F38" s="33">
        <v>8978.4493633253696</v>
      </c>
      <c r="G38" s="33">
        <v>3985.18194624544</v>
      </c>
      <c r="H38" s="33">
        <v>4885.2605018709392</v>
      </c>
      <c r="I38" s="33">
        <v>8440.1547755072297</v>
      </c>
      <c r="J38" s="33">
        <v>13953.340154450279</v>
      </c>
      <c r="K38" s="33">
        <v>6360.23337985936</v>
      </c>
      <c r="L38" s="33">
        <v>10655.241822313019</v>
      </c>
      <c r="M38" s="33">
        <v>19738.764543732555</v>
      </c>
      <c r="N38" s="33">
        <v>33358.744538041559</v>
      </c>
      <c r="O38" s="33">
        <v>29684.916263832201</v>
      </c>
      <c r="P38" s="33">
        <v>19747.249463809592</v>
      </c>
      <c r="Q38" s="33">
        <v>18685.880934013549</v>
      </c>
      <c r="R38" s="33">
        <v>29453.10046059488</v>
      </c>
      <c r="S38" s="33">
        <v>44004.314775525527</v>
      </c>
      <c r="T38" s="33">
        <v>26513.865898746331</v>
      </c>
      <c r="U38" s="33">
        <v>54825.449589852993</v>
      </c>
      <c r="V38" s="33">
        <v>62562.486681162503</v>
      </c>
      <c r="W38" s="33">
        <v>69932.18616552226</v>
      </c>
      <c r="X38" s="33">
        <v>72698.242354316506</v>
      </c>
      <c r="Y38" s="33">
        <v>68570.597924912116</v>
      </c>
      <c r="Z38" s="33">
        <v>74920.478236347495</v>
      </c>
      <c r="AA38" s="33">
        <v>77648.418525674002</v>
      </c>
      <c r="AB38" s="33">
        <v>146210.04885949599</v>
      </c>
      <c r="AC38" s="33">
        <v>123450.77752968619</v>
      </c>
      <c r="AD38" s="33">
        <v>117050.8897295011</v>
      </c>
      <c r="AE38" s="33">
        <v>101914.694057332</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0</v>
      </c>
      <c r="D40" s="33">
        <v>0</v>
      </c>
      <c r="E40" s="33">
        <v>0</v>
      </c>
      <c r="F40" s="33">
        <v>0</v>
      </c>
      <c r="G40" s="33">
        <v>0</v>
      </c>
      <c r="H40" s="33">
        <v>0</v>
      </c>
      <c r="I40" s="33">
        <v>0</v>
      </c>
      <c r="J40" s="33">
        <v>0</v>
      </c>
      <c r="K40" s="33">
        <v>0</v>
      </c>
      <c r="L40" s="33">
        <v>0</v>
      </c>
      <c r="M40" s="33">
        <v>0</v>
      </c>
      <c r="N40" s="33">
        <v>0</v>
      </c>
      <c r="O40" s="33">
        <v>0</v>
      </c>
      <c r="P40" s="33">
        <v>0</v>
      </c>
      <c r="Q40" s="33">
        <v>0</v>
      </c>
      <c r="R40" s="33">
        <v>0</v>
      </c>
      <c r="S40" s="33">
        <v>0</v>
      </c>
      <c r="T40" s="33">
        <v>0</v>
      </c>
      <c r="U40" s="33">
        <v>0</v>
      </c>
      <c r="V40" s="33">
        <v>0</v>
      </c>
      <c r="W40" s="33">
        <v>0</v>
      </c>
      <c r="X40" s="33">
        <v>0</v>
      </c>
      <c r="Y40" s="33">
        <v>0</v>
      </c>
      <c r="Z40" s="33">
        <v>0</v>
      </c>
      <c r="AA40" s="33">
        <v>0</v>
      </c>
      <c r="AB40" s="33">
        <v>0</v>
      </c>
      <c r="AC40" s="33">
        <v>0</v>
      </c>
      <c r="AD40" s="33">
        <v>0</v>
      </c>
      <c r="AE40" s="33">
        <v>0</v>
      </c>
    </row>
    <row r="41" spans="1:31">
      <c r="A41" s="29" t="s">
        <v>131</v>
      </c>
      <c r="B41" s="29" t="s">
        <v>68</v>
      </c>
      <c r="C41" s="33">
        <v>0</v>
      </c>
      <c r="D41" s="33">
        <v>0</v>
      </c>
      <c r="E41" s="33">
        <v>0</v>
      </c>
      <c r="F41" s="33">
        <v>0</v>
      </c>
      <c r="G41" s="33">
        <v>0</v>
      </c>
      <c r="H41" s="33">
        <v>0</v>
      </c>
      <c r="I41" s="33">
        <v>0</v>
      </c>
      <c r="J41" s="33">
        <v>0</v>
      </c>
      <c r="K41" s="33">
        <v>0</v>
      </c>
      <c r="L41" s="33">
        <v>0</v>
      </c>
      <c r="M41" s="33">
        <v>0</v>
      </c>
      <c r="N41" s="33">
        <v>0</v>
      </c>
      <c r="O41" s="33">
        <v>0</v>
      </c>
      <c r="P41" s="33">
        <v>0</v>
      </c>
      <c r="Q41" s="33">
        <v>0</v>
      </c>
      <c r="R41" s="33">
        <v>0</v>
      </c>
      <c r="S41" s="33">
        <v>0</v>
      </c>
      <c r="T41" s="33">
        <v>0</v>
      </c>
      <c r="U41" s="33">
        <v>0</v>
      </c>
      <c r="V41" s="33">
        <v>0</v>
      </c>
      <c r="W41" s="33">
        <v>0</v>
      </c>
      <c r="X41" s="33">
        <v>0</v>
      </c>
      <c r="Y41" s="33">
        <v>0</v>
      </c>
      <c r="Z41" s="33">
        <v>0</v>
      </c>
      <c r="AA41" s="33">
        <v>0</v>
      </c>
      <c r="AB41" s="33">
        <v>0</v>
      </c>
      <c r="AC41" s="33">
        <v>0</v>
      </c>
      <c r="AD41" s="33">
        <v>0</v>
      </c>
      <c r="AE41" s="33">
        <v>0</v>
      </c>
    </row>
    <row r="42" spans="1:31">
      <c r="A42" s="29" t="s">
        <v>131</v>
      </c>
      <c r="B42" s="29" t="s">
        <v>36</v>
      </c>
      <c r="C42" s="33">
        <v>0</v>
      </c>
      <c r="D42" s="33">
        <v>0</v>
      </c>
      <c r="E42" s="33">
        <v>0</v>
      </c>
      <c r="F42" s="33">
        <v>0</v>
      </c>
      <c r="G42" s="33">
        <v>0</v>
      </c>
      <c r="H42" s="33">
        <v>0</v>
      </c>
      <c r="I42" s="33">
        <v>0</v>
      </c>
      <c r="J42" s="33">
        <v>0</v>
      </c>
      <c r="K42" s="33">
        <v>0</v>
      </c>
      <c r="L42" s="33">
        <v>0</v>
      </c>
      <c r="M42" s="33">
        <v>0</v>
      </c>
      <c r="N42" s="33">
        <v>0</v>
      </c>
      <c r="O42" s="33">
        <v>0</v>
      </c>
      <c r="P42" s="33">
        <v>0</v>
      </c>
      <c r="Q42" s="33">
        <v>0</v>
      </c>
      <c r="R42" s="33">
        <v>0</v>
      </c>
      <c r="S42" s="33">
        <v>0</v>
      </c>
      <c r="T42" s="33">
        <v>0</v>
      </c>
      <c r="U42" s="33">
        <v>0</v>
      </c>
      <c r="V42" s="33">
        <v>0</v>
      </c>
      <c r="W42" s="33">
        <v>0</v>
      </c>
      <c r="X42" s="33">
        <v>0</v>
      </c>
      <c r="Y42" s="33">
        <v>0</v>
      </c>
      <c r="Z42" s="33">
        <v>0</v>
      </c>
      <c r="AA42" s="33">
        <v>0</v>
      </c>
      <c r="AB42" s="33">
        <v>0</v>
      </c>
      <c r="AC42" s="33">
        <v>0</v>
      </c>
      <c r="AD42" s="33">
        <v>0</v>
      </c>
      <c r="AE42" s="33">
        <v>0</v>
      </c>
    </row>
    <row r="43" spans="1:31">
      <c r="A43" s="29" t="s">
        <v>131</v>
      </c>
      <c r="B43" s="29" t="s">
        <v>73</v>
      </c>
      <c r="C43" s="33">
        <v>0</v>
      </c>
      <c r="D43" s="33">
        <v>0</v>
      </c>
      <c r="E43" s="33">
        <v>0</v>
      </c>
      <c r="F43" s="33">
        <v>0</v>
      </c>
      <c r="G43" s="33">
        <v>0</v>
      </c>
      <c r="H43" s="33">
        <v>0</v>
      </c>
      <c r="I43" s="33">
        <v>0</v>
      </c>
      <c r="J43" s="33">
        <v>0</v>
      </c>
      <c r="K43" s="33">
        <v>0</v>
      </c>
      <c r="L43" s="33">
        <v>0</v>
      </c>
      <c r="M43" s="33">
        <v>0</v>
      </c>
      <c r="N43" s="33">
        <v>0</v>
      </c>
      <c r="O43" s="33">
        <v>0</v>
      </c>
      <c r="P43" s="33">
        <v>0</v>
      </c>
      <c r="Q43" s="33">
        <v>0</v>
      </c>
      <c r="R43" s="33">
        <v>0</v>
      </c>
      <c r="S43" s="33">
        <v>0</v>
      </c>
      <c r="T43" s="33">
        <v>0</v>
      </c>
      <c r="U43" s="33">
        <v>0</v>
      </c>
      <c r="V43" s="33">
        <v>0</v>
      </c>
      <c r="W43" s="33">
        <v>0</v>
      </c>
      <c r="X43" s="33">
        <v>0</v>
      </c>
      <c r="Y43" s="33">
        <v>0</v>
      </c>
      <c r="Z43" s="33">
        <v>0</v>
      </c>
      <c r="AA43" s="33">
        <v>0</v>
      </c>
      <c r="AB43" s="33">
        <v>0</v>
      </c>
      <c r="AC43" s="33">
        <v>0</v>
      </c>
      <c r="AD43" s="33">
        <v>0</v>
      </c>
      <c r="AE43" s="33">
        <v>0</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718006.16232468362</v>
      </c>
      <c r="D45" s="35">
        <v>655523.97741624655</v>
      </c>
      <c r="E45" s="35">
        <v>647463.52241543692</v>
      </c>
      <c r="F45" s="35">
        <v>507033.30710855697</v>
      </c>
      <c r="G45" s="35">
        <v>484074.41890254803</v>
      </c>
      <c r="H45" s="35">
        <v>445201.05807645078</v>
      </c>
      <c r="I45" s="35">
        <v>408746.55884397426</v>
      </c>
      <c r="J45" s="35">
        <v>406429.58947328775</v>
      </c>
      <c r="K45" s="35">
        <v>357025.30004752678</v>
      </c>
      <c r="L45" s="35">
        <v>351637.82848052657</v>
      </c>
      <c r="M45" s="35">
        <v>358819.75358015351</v>
      </c>
      <c r="N45" s="35">
        <v>379600.80467743333</v>
      </c>
      <c r="O45" s="35">
        <v>366862.74986810813</v>
      </c>
      <c r="P45" s="35">
        <v>297012.56350085809</v>
      </c>
      <c r="Q45" s="35">
        <v>271558.56939229439</v>
      </c>
      <c r="R45" s="35">
        <v>238228.94641506547</v>
      </c>
      <c r="S45" s="35">
        <v>249608.92536268354</v>
      </c>
      <c r="T45" s="35">
        <v>218259.02695841706</v>
      </c>
      <c r="U45" s="35">
        <v>219323.62333362657</v>
      </c>
      <c r="V45" s="35">
        <v>229978.15949280199</v>
      </c>
      <c r="W45" s="35">
        <v>229949.58045297564</v>
      </c>
      <c r="X45" s="35">
        <v>218521.41666025523</v>
      </c>
      <c r="Y45" s="35">
        <v>183696.12163142825</v>
      </c>
      <c r="Z45" s="35">
        <v>174136.69888411951</v>
      </c>
      <c r="AA45" s="35">
        <v>141604.48164358907</v>
      </c>
      <c r="AB45" s="35">
        <v>198711.44937162986</v>
      </c>
      <c r="AC45" s="35">
        <v>169370.74451491737</v>
      </c>
      <c r="AD45" s="35">
        <v>158685.31255956346</v>
      </c>
      <c r="AE45" s="35">
        <v>142086.32794349937</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211377.27893999999</v>
      </c>
      <c r="D49" s="33">
        <v>174629.9351</v>
      </c>
      <c r="E49" s="33">
        <v>177597.88496</v>
      </c>
      <c r="F49" s="33">
        <v>90140.749388799828</v>
      </c>
      <c r="G49" s="33">
        <v>86087.801239111926</v>
      </c>
      <c r="H49" s="33">
        <v>69982.137660890236</v>
      </c>
      <c r="I49" s="33">
        <v>4.3988648539999989E-3</v>
      </c>
      <c r="J49" s="33">
        <v>3.225126125E-3</v>
      </c>
      <c r="K49" s="33">
        <v>2.6342650119999993E-3</v>
      </c>
      <c r="L49" s="33">
        <v>2.4173863529999996E-3</v>
      </c>
      <c r="M49" s="33">
        <v>2.0394896784999982E-3</v>
      </c>
      <c r="N49" s="33">
        <v>1.84352888E-3</v>
      </c>
      <c r="O49" s="33">
        <v>1.8149336649999999E-3</v>
      </c>
      <c r="P49" s="33">
        <v>1.5956052609999995E-3</v>
      </c>
      <c r="Q49" s="33">
        <v>1.5183075795000001E-3</v>
      </c>
      <c r="R49" s="33">
        <v>1.409965424E-3</v>
      </c>
      <c r="S49" s="33">
        <v>1.1836854279999999E-3</v>
      </c>
      <c r="T49" s="33">
        <v>1.2009022269999997E-3</v>
      </c>
      <c r="U49" s="33">
        <v>9.9839667000000006E-4</v>
      </c>
      <c r="V49" s="33">
        <v>9.39731996E-4</v>
      </c>
      <c r="W49" s="33">
        <v>1.0265014234999998E-3</v>
      </c>
      <c r="X49" s="33">
        <v>1.0696019663999998E-3</v>
      </c>
      <c r="Y49" s="33">
        <v>1.0144675914999987E-3</v>
      </c>
      <c r="Z49" s="33">
        <v>8.9708448610000002E-4</v>
      </c>
      <c r="AA49" s="33">
        <v>8.307608118000001E-4</v>
      </c>
      <c r="AB49" s="33">
        <v>8.8481733799999993E-4</v>
      </c>
      <c r="AC49" s="33">
        <v>3.2738640319999996E-4</v>
      </c>
      <c r="AD49" s="33">
        <v>0</v>
      </c>
      <c r="AE49" s="33">
        <v>0</v>
      </c>
    </row>
    <row r="50" spans="1:31">
      <c r="A50" s="29" t="s">
        <v>132</v>
      </c>
      <c r="B50" s="29" t="s">
        <v>20</v>
      </c>
      <c r="C50" s="33">
        <v>6.1235939999999996E-4</v>
      </c>
      <c r="D50" s="33">
        <v>5.917718E-4</v>
      </c>
      <c r="E50" s="33">
        <v>6.0962063000000004E-4</v>
      </c>
      <c r="F50" s="33">
        <v>9.8447260000000011E-4</v>
      </c>
      <c r="G50" s="33">
        <v>9.6360179999999997E-4</v>
      </c>
      <c r="H50" s="33">
        <v>9.175721E-4</v>
      </c>
      <c r="I50" s="33">
        <v>8.7047475999999999E-4</v>
      </c>
      <c r="J50" s="33">
        <v>8.9829449999999996E-4</v>
      </c>
      <c r="K50" s="33">
        <v>8.4932726999999999E-4</v>
      </c>
      <c r="L50" s="33">
        <v>8.7197389999999994E-4</v>
      </c>
      <c r="M50" s="33">
        <v>9.5898700000000001E-4</v>
      </c>
      <c r="N50" s="33">
        <v>1.1891575000000001E-3</v>
      </c>
      <c r="O50" s="33">
        <v>1.1563558999999899E-3</v>
      </c>
      <c r="P50" s="33">
        <v>1.0976485000000001E-3</v>
      </c>
      <c r="Q50" s="33">
        <v>1.0209569999999999E-3</v>
      </c>
      <c r="R50" s="33">
        <v>9.9595179999999997E-4</v>
      </c>
      <c r="S50" s="33">
        <v>1.17279389999999E-3</v>
      </c>
      <c r="T50" s="33">
        <v>1.1356056999999998E-3</v>
      </c>
      <c r="U50" s="33">
        <v>1.2662232E-3</v>
      </c>
      <c r="V50" s="33">
        <v>1.1988711E-3</v>
      </c>
      <c r="W50" s="33">
        <v>1.90165069999999E-3</v>
      </c>
      <c r="X50" s="33">
        <v>1.9012103999999901E-3</v>
      </c>
      <c r="Y50" s="33">
        <v>2.2182289999999999E-3</v>
      </c>
      <c r="Z50" s="33">
        <v>1.9914346E-3</v>
      </c>
      <c r="AA50" s="33">
        <v>1.9511914999999999E-3</v>
      </c>
      <c r="AB50" s="33">
        <v>1.9644827999999999E-3</v>
      </c>
      <c r="AC50" s="33">
        <v>1.84524199999999E-3</v>
      </c>
      <c r="AD50" s="33">
        <v>2.1168746999999997E-3</v>
      </c>
      <c r="AE50" s="33">
        <v>2.0015944999999999E-3</v>
      </c>
    </row>
    <row r="51" spans="1:31">
      <c r="A51" s="29" t="s">
        <v>132</v>
      </c>
      <c r="B51" s="29" t="s">
        <v>32</v>
      </c>
      <c r="C51" s="33">
        <v>1073.6326000000001</v>
      </c>
      <c r="D51" s="33">
        <v>512.43611999999996</v>
      </c>
      <c r="E51" s="33">
        <v>928.8356</v>
      </c>
      <c r="F51" s="33">
        <v>5024.2179999999998</v>
      </c>
      <c r="G51" s="33">
        <v>4688.2934999999998</v>
      </c>
      <c r="H51" s="33">
        <v>4385.9885000000004</v>
      </c>
      <c r="I51" s="33">
        <v>4492.7015000000001</v>
      </c>
      <c r="J51" s="33">
        <v>6892.2479999999996</v>
      </c>
      <c r="K51" s="33">
        <v>654.75549999999998</v>
      </c>
      <c r="L51" s="33">
        <v>2032.6110000000001</v>
      </c>
      <c r="M51" s="33">
        <v>4314.2524999999996</v>
      </c>
      <c r="N51" s="33">
        <v>15608.620999999999</v>
      </c>
      <c r="O51" s="33">
        <v>11326.815000000001</v>
      </c>
      <c r="P51" s="33">
        <v>22157.797999999999</v>
      </c>
      <c r="Q51" s="33">
        <v>11852.441000000001</v>
      </c>
      <c r="R51" s="33">
        <v>12539.933000000001</v>
      </c>
      <c r="S51" s="33">
        <v>25855.356</v>
      </c>
      <c r="T51" s="33">
        <v>25206.608</v>
      </c>
      <c r="U51" s="33">
        <v>0</v>
      </c>
      <c r="V51" s="33">
        <v>0</v>
      </c>
      <c r="W51" s="33">
        <v>0</v>
      </c>
      <c r="X51" s="33">
        <v>0</v>
      </c>
      <c r="Y51" s="33">
        <v>0</v>
      </c>
      <c r="Z51" s="33">
        <v>0</v>
      </c>
      <c r="AA51" s="33">
        <v>0</v>
      </c>
      <c r="AB51" s="33">
        <v>0</v>
      </c>
      <c r="AC51" s="33">
        <v>0</v>
      </c>
      <c r="AD51" s="33">
        <v>0</v>
      </c>
      <c r="AE51" s="33">
        <v>0</v>
      </c>
    </row>
    <row r="52" spans="1:31">
      <c r="A52" s="29" t="s">
        <v>132</v>
      </c>
      <c r="B52" s="29" t="s">
        <v>66</v>
      </c>
      <c r="C52" s="33">
        <v>1182.4630964762198</v>
      </c>
      <c r="D52" s="33">
        <v>30.784892835776002</v>
      </c>
      <c r="E52" s="33">
        <v>1048.3564845648698</v>
      </c>
      <c r="F52" s="33">
        <v>3504.5431658049301</v>
      </c>
      <c r="G52" s="33">
        <v>2204.8586455255399</v>
      </c>
      <c r="H52" s="33">
        <v>4947.0373108567001</v>
      </c>
      <c r="I52" s="33">
        <v>2616.8466177800801</v>
      </c>
      <c r="J52" s="33">
        <v>4351.07614329014</v>
      </c>
      <c r="K52" s="33">
        <v>749.32841880139995</v>
      </c>
      <c r="L52" s="33">
        <v>1535.2354786451599</v>
      </c>
      <c r="M52" s="33">
        <v>2172.3923488771302</v>
      </c>
      <c r="N52" s="33">
        <v>14422.894539702318</v>
      </c>
      <c r="O52" s="33">
        <v>6557.1243263501201</v>
      </c>
      <c r="P52" s="33">
        <v>15318.949961761602</v>
      </c>
      <c r="Q52" s="33">
        <v>15483.45867796663</v>
      </c>
      <c r="R52" s="33">
        <v>13908.282452455102</v>
      </c>
      <c r="S52" s="33">
        <v>25486.7937509318</v>
      </c>
      <c r="T52" s="33">
        <v>16837.300632566541</v>
      </c>
      <c r="U52" s="33">
        <v>42050.556217792204</v>
      </c>
      <c r="V52" s="33">
        <v>65556.637159055099</v>
      </c>
      <c r="W52" s="33">
        <v>90266.122244447106</v>
      </c>
      <c r="X52" s="33">
        <v>91236.208120982119</v>
      </c>
      <c r="Y52" s="33">
        <v>148607.35813468153</v>
      </c>
      <c r="Z52" s="33">
        <v>106661.25733222339</v>
      </c>
      <c r="AA52" s="33">
        <v>109178.11342316179</v>
      </c>
      <c r="AB52" s="33">
        <v>161941.2266089108</v>
      </c>
      <c r="AC52" s="33">
        <v>154438.00174470581</v>
      </c>
      <c r="AD52" s="33">
        <v>220517.93815281399</v>
      </c>
      <c r="AE52" s="33">
        <v>263889.83749253099</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0</v>
      </c>
      <c r="D54" s="33">
        <v>0</v>
      </c>
      <c r="E54" s="33">
        <v>0</v>
      </c>
      <c r="F54" s="33">
        <v>0</v>
      </c>
      <c r="G54" s="33">
        <v>0</v>
      </c>
      <c r="H54" s="33">
        <v>0</v>
      </c>
      <c r="I54" s="33">
        <v>0</v>
      </c>
      <c r="J54" s="33">
        <v>0</v>
      </c>
      <c r="K54" s="33">
        <v>0</v>
      </c>
      <c r="L54" s="33">
        <v>0</v>
      </c>
      <c r="M54" s="33">
        <v>0</v>
      </c>
      <c r="N54" s="33">
        <v>0</v>
      </c>
      <c r="O54" s="33">
        <v>0</v>
      </c>
      <c r="P54" s="33">
        <v>0</v>
      </c>
      <c r="Q54" s="33">
        <v>0</v>
      </c>
      <c r="R54" s="33">
        <v>0</v>
      </c>
      <c r="S54" s="33">
        <v>0</v>
      </c>
      <c r="T54" s="33">
        <v>0</v>
      </c>
      <c r="U54" s="33">
        <v>0</v>
      </c>
      <c r="V54" s="33">
        <v>0</v>
      </c>
      <c r="W54" s="33">
        <v>0</v>
      </c>
      <c r="X54" s="33">
        <v>0</v>
      </c>
      <c r="Y54" s="33">
        <v>0</v>
      </c>
      <c r="Z54" s="33">
        <v>0</v>
      </c>
      <c r="AA54" s="33">
        <v>0</v>
      </c>
      <c r="AB54" s="33">
        <v>0</v>
      </c>
      <c r="AC54" s="33">
        <v>0</v>
      </c>
      <c r="AD54" s="33">
        <v>0</v>
      </c>
      <c r="AE54" s="33">
        <v>0</v>
      </c>
    </row>
    <row r="55" spans="1:31">
      <c r="A55" s="29" t="s">
        <v>132</v>
      </c>
      <c r="B55" s="29" t="s">
        <v>68</v>
      </c>
      <c r="C55" s="33">
        <v>0</v>
      </c>
      <c r="D55" s="33">
        <v>0</v>
      </c>
      <c r="E55" s="33">
        <v>0</v>
      </c>
      <c r="F55" s="33">
        <v>0</v>
      </c>
      <c r="G55" s="33">
        <v>0</v>
      </c>
      <c r="H55" s="33">
        <v>0</v>
      </c>
      <c r="I55" s="33">
        <v>0</v>
      </c>
      <c r="J55" s="33">
        <v>0</v>
      </c>
      <c r="K55" s="33">
        <v>0</v>
      </c>
      <c r="L55" s="33">
        <v>0</v>
      </c>
      <c r="M55" s="33">
        <v>0</v>
      </c>
      <c r="N55" s="33">
        <v>0</v>
      </c>
      <c r="O55" s="33">
        <v>0</v>
      </c>
      <c r="P55" s="33">
        <v>0</v>
      </c>
      <c r="Q55" s="33">
        <v>0</v>
      </c>
      <c r="R55" s="33">
        <v>0</v>
      </c>
      <c r="S55" s="33">
        <v>0</v>
      </c>
      <c r="T55" s="33">
        <v>0</v>
      </c>
      <c r="U55" s="33">
        <v>0</v>
      </c>
      <c r="V55" s="33">
        <v>0</v>
      </c>
      <c r="W55" s="33">
        <v>0</v>
      </c>
      <c r="X55" s="33">
        <v>0</v>
      </c>
      <c r="Y55" s="33">
        <v>0</v>
      </c>
      <c r="Z55" s="33">
        <v>0</v>
      </c>
      <c r="AA55" s="33">
        <v>0</v>
      </c>
      <c r="AB55" s="33">
        <v>0</v>
      </c>
      <c r="AC55" s="33">
        <v>0</v>
      </c>
      <c r="AD55" s="33">
        <v>0</v>
      </c>
      <c r="AE55" s="33">
        <v>0</v>
      </c>
    </row>
    <row r="56" spans="1:31">
      <c r="A56" s="29" t="s">
        <v>132</v>
      </c>
      <c r="B56" s="29" t="s">
        <v>36</v>
      </c>
      <c r="C56" s="33">
        <v>0</v>
      </c>
      <c r="D56" s="33">
        <v>0</v>
      </c>
      <c r="E56" s="33">
        <v>0</v>
      </c>
      <c r="F56" s="33">
        <v>0</v>
      </c>
      <c r="G56" s="33">
        <v>0</v>
      </c>
      <c r="H56" s="33">
        <v>0</v>
      </c>
      <c r="I56" s="33">
        <v>0</v>
      </c>
      <c r="J56" s="33">
        <v>0</v>
      </c>
      <c r="K56" s="33">
        <v>0</v>
      </c>
      <c r="L56" s="33">
        <v>0</v>
      </c>
      <c r="M56" s="33">
        <v>0</v>
      </c>
      <c r="N56" s="33">
        <v>0</v>
      </c>
      <c r="O56" s="33">
        <v>0</v>
      </c>
      <c r="P56" s="33">
        <v>0</v>
      </c>
      <c r="Q56" s="33">
        <v>0</v>
      </c>
      <c r="R56" s="33">
        <v>0</v>
      </c>
      <c r="S56" s="33">
        <v>0</v>
      </c>
      <c r="T56" s="33">
        <v>0</v>
      </c>
      <c r="U56" s="33">
        <v>0</v>
      </c>
      <c r="V56" s="33">
        <v>0</v>
      </c>
      <c r="W56" s="33">
        <v>0</v>
      </c>
      <c r="X56" s="33">
        <v>0</v>
      </c>
      <c r="Y56" s="33">
        <v>0</v>
      </c>
      <c r="Z56" s="33">
        <v>0</v>
      </c>
      <c r="AA56" s="33">
        <v>0</v>
      </c>
      <c r="AB56" s="33">
        <v>0</v>
      </c>
      <c r="AC56" s="33">
        <v>0</v>
      </c>
      <c r="AD56" s="33">
        <v>0</v>
      </c>
      <c r="AE56" s="33">
        <v>0</v>
      </c>
    </row>
    <row r="57" spans="1:31">
      <c r="A57" s="29" t="s">
        <v>132</v>
      </c>
      <c r="B57" s="29" t="s">
        <v>73</v>
      </c>
      <c r="C57" s="33">
        <v>0</v>
      </c>
      <c r="D57" s="33">
        <v>0</v>
      </c>
      <c r="E57" s="33">
        <v>0</v>
      </c>
      <c r="F57" s="33">
        <v>0</v>
      </c>
      <c r="G57" s="33">
        <v>0</v>
      </c>
      <c r="H57" s="33">
        <v>0</v>
      </c>
      <c r="I57" s="33">
        <v>0</v>
      </c>
      <c r="J57" s="33">
        <v>0</v>
      </c>
      <c r="K57" s="33">
        <v>0</v>
      </c>
      <c r="L57" s="33">
        <v>0</v>
      </c>
      <c r="M57" s="33">
        <v>0</v>
      </c>
      <c r="N57" s="33">
        <v>0</v>
      </c>
      <c r="O57" s="33">
        <v>0</v>
      </c>
      <c r="P57" s="33">
        <v>0</v>
      </c>
      <c r="Q57" s="33">
        <v>0</v>
      </c>
      <c r="R57" s="33">
        <v>0</v>
      </c>
      <c r="S57" s="33">
        <v>0</v>
      </c>
      <c r="T57" s="33">
        <v>0</v>
      </c>
      <c r="U57" s="33">
        <v>0</v>
      </c>
      <c r="V57" s="33">
        <v>0</v>
      </c>
      <c r="W57" s="33">
        <v>0</v>
      </c>
      <c r="X57" s="33">
        <v>0</v>
      </c>
      <c r="Y57" s="33">
        <v>0</v>
      </c>
      <c r="Z57" s="33">
        <v>0</v>
      </c>
      <c r="AA57" s="33">
        <v>0</v>
      </c>
      <c r="AB57" s="33">
        <v>0</v>
      </c>
      <c r="AC57" s="33">
        <v>0</v>
      </c>
      <c r="AD57" s="33">
        <v>0</v>
      </c>
      <c r="AE57" s="33">
        <v>0</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213633.37524883563</v>
      </c>
      <c r="D59" s="35">
        <v>175173.15670460757</v>
      </c>
      <c r="E59" s="35">
        <v>179575.07765418547</v>
      </c>
      <c r="F59" s="35">
        <v>98669.511539077357</v>
      </c>
      <c r="G59" s="35">
        <v>92980.954348239262</v>
      </c>
      <c r="H59" s="35">
        <v>79315.164389319048</v>
      </c>
      <c r="I59" s="35">
        <v>7109.553387119694</v>
      </c>
      <c r="J59" s="35">
        <v>11243.328266710763</v>
      </c>
      <c r="K59" s="35">
        <v>1404.0874023936819</v>
      </c>
      <c r="L59" s="35">
        <v>3567.8497680054129</v>
      </c>
      <c r="M59" s="35">
        <v>6486.6478473538082</v>
      </c>
      <c r="N59" s="35">
        <v>30031.518572388697</v>
      </c>
      <c r="O59" s="35">
        <v>17883.942297639685</v>
      </c>
      <c r="P59" s="35">
        <v>37476.750655015363</v>
      </c>
      <c r="Q59" s="35">
        <v>27335.902217231211</v>
      </c>
      <c r="R59" s="35">
        <v>26448.217858372329</v>
      </c>
      <c r="S59" s="35">
        <v>51342.152107411122</v>
      </c>
      <c r="T59" s="35">
        <v>42043.910969074466</v>
      </c>
      <c r="U59" s="35">
        <v>42050.558482412074</v>
      </c>
      <c r="V59" s="35">
        <v>65556.639297658199</v>
      </c>
      <c r="W59" s="35">
        <v>90266.125172599233</v>
      </c>
      <c r="X59" s="35">
        <v>91236.211091794481</v>
      </c>
      <c r="Y59" s="35">
        <v>148607.36136737812</v>
      </c>
      <c r="Z59" s="35">
        <v>106661.26022074248</v>
      </c>
      <c r="AA59" s="35">
        <v>109178.1162051141</v>
      </c>
      <c r="AB59" s="35">
        <v>161941.22945821093</v>
      </c>
      <c r="AC59" s="35">
        <v>154438.00391733422</v>
      </c>
      <c r="AD59" s="35">
        <v>220517.9402696887</v>
      </c>
      <c r="AE59" s="35">
        <v>263889.83949412551</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89421.180653120042</v>
      </c>
      <c r="D64" s="33">
        <v>82398.908598388007</v>
      </c>
      <c r="E64" s="33">
        <v>33850.324725973602</v>
      </c>
      <c r="F64" s="33">
        <v>48182.760816612245</v>
      </c>
      <c r="G64" s="33">
        <v>60439.108811371501</v>
      </c>
      <c r="H64" s="33">
        <v>42976.676771762199</v>
      </c>
      <c r="I64" s="33">
        <v>26110.302744621298</v>
      </c>
      <c r="J64" s="33">
        <v>25258.400715294902</v>
      </c>
      <c r="K64" s="33">
        <v>24180.040677018049</v>
      </c>
      <c r="L64" s="33">
        <v>23060.156681087399</v>
      </c>
      <c r="M64" s="33">
        <v>31136.970685036238</v>
      </c>
      <c r="N64" s="33">
        <v>45309.012977838705</v>
      </c>
      <c r="O64" s="33">
        <v>50135.552943936651</v>
      </c>
      <c r="P64" s="33">
        <v>51754.628899736337</v>
      </c>
      <c r="Q64" s="33">
        <v>27855.15484543455</v>
      </c>
      <c r="R64" s="33">
        <v>33437.928817779401</v>
      </c>
      <c r="S64" s="33">
        <v>1.2305447000000001E-3</v>
      </c>
      <c r="T64" s="33">
        <v>1.1845062E-3</v>
      </c>
      <c r="U64" s="33">
        <v>1.1328444E-3</v>
      </c>
      <c r="V64" s="33">
        <v>1.0661938000000001E-3</v>
      </c>
      <c r="W64" s="33">
        <v>1.3088296999999899E-3</v>
      </c>
      <c r="X64" s="33">
        <v>1.2931893E-3</v>
      </c>
      <c r="Y64" s="33">
        <v>1.2543911000000001E-3</v>
      </c>
      <c r="Z64" s="33">
        <v>1.132185E-3</v>
      </c>
      <c r="AA64" s="33">
        <v>1.1082153E-3</v>
      </c>
      <c r="AB64" s="33">
        <v>1.0853131999999902E-3</v>
      </c>
      <c r="AC64" s="33">
        <v>1.0168834E-3</v>
      </c>
      <c r="AD64" s="33">
        <v>9.7035809999999998E-4</v>
      </c>
      <c r="AE64" s="33">
        <v>9.0830754999999999E-4</v>
      </c>
    </row>
    <row r="65" spans="1:31">
      <c r="A65" s="29" t="s">
        <v>133</v>
      </c>
      <c r="B65" s="29" t="s">
        <v>32</v>
      </c>
      <c r="C65" s="33">
        <v>80491.592000000004</v>
      </c>
      <c r="D65" s="33">
        <v>75834.603000000003</v>
      </c>
      <c r="E65" s="33">
        <v>68041.566999999995</v>
      </c>
      <c r="F65" s="33">
        <v>10273.913560000001</v>
      </c>
      <c r="G65" s="33">
        <v>12381.209779999999</v>
      </c>
      <c r="H65" s="33">
        <v>12181.621800000001</v>
      </c>
      <c r="I65" s="33">
        <v>6846.1780999999992</v>
      </c>
      <c r="J65" s="33">
        <v>7965.9342800000004</v>
      </c>
      <c r="K65" s="33">
        <v>6040.0090799999998</v>
      </c>
      <c r="L65" s="33">
        <v>5692.6123099999995</v>
      </c>
      <c r="M65" s="33">
        <v>5598.0290000000005</v>
      </c>
      <c r="N65" s="33">
        <v>21460.7428</v>
      </c>
      <c r="O65" s="33">
        <v>20692.116100000003</v>
      </c>
      <c r="P65" s="33">
        <v>37379.823299999996</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4195.9106935294403</v>
      </c>
      <c r="D66" s="33">
        <v>1894.5575518573698</v>
      </c>
      <c r="E66" s="33">
        <v>6473.4877476192514</v>
      </c>
      <c r="F66" s="33">
        <v>6612.2157524366103</v>
      </c>
      <c r="G66" s="33">
        <v>11428.630009663437</v>
      </c>
      <c r="H66" s="33">
        <v>7861.8833304642603</v>
      </c>
      <c r="I66" s="33">
        <v>3854.5225388367694</v>
      </c>
      <c r="J66" s="33">
        <v>4290.8268975513884</v>
      </c>
      <c r="K66" s="33">
        <v>287.36012228643</v>
      </c>
      <c r="L66" s="33">
        <v>2552.6366245905901</v>
      </c>
      <c r="M66" s="33">
        <v>4797.1415143767026</v>
      </c>
      <c r="N66" s="33">
        <v>14278.912678942841</v>
      </c>
      <c r="O66" s="33">
        <v>12349.264154348253</v>
      </c>
      <c r="P66" s="33">
        <v>18078.554118814282</v>
      </c>
      <c r="Q66" s="33">
        <v>10909.273899655202</v>
      </c>
      <c r="R66" s="33">
        <v>10675.601616954791</v>
      </c>
      <c r="S66" s="33">
        <v>28315.990093083205</v>
      </c>
      <c r="T66" s="33">
        <v>27166.210586992649</v>
      </c>
      <c r="U66" s="33">
        <v>31723.570659235302</v>
      </c>
      <c r="V66" s="33">
        <v>34172.539974932391</v>
      </c>
      <c r="W66" s="33">
        <v>45020.433349646904</v>
      </c>
      <c r="X66" s="33">
        <v>50191.966512599065</v>
      </c>
      <c r="Y66" s="33">
        <v>73654.954341973498</v>
      </c>
      <c r="Z66" s="33">
        <v>33852.154870990795</v>
      </c>
      <c r="AA66" s="33">
        <v>34600.169399441897</v>
      </c>
      <c r="AB66" s="33">
        <v>34041.536144992999</v>
      </c>
      <c r="AC66" s="33">
        <v>29315.487145508698</v>
      </c>
      <c r="AD66" s="33">
        <v>37787.319565779297</v>
      </c>
      <c r="AE66" s="33">
        <v>33850.598156531094</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0</v>
      </c>
      <c r="D68" s="33">
        <v>0</v>
      </c>
      <c r="E68" s="33">
        <v>0</v>
      </c>
      <c r="F68" s="33">
        <v>0</v>
      </c>
      <c r="G68" s="33">
        <v>0</v>
      </c>
      <c r="H68" s="33">
        <v>0</v>
      </c>
      <c r="I68" s="33">
        <v>0</v>
      </c>
      <c r="J68" s="33">
        <v>0</v>
      </c>
      <c r="K68" s="33">
        <v>0</v>
      </c>
      <c r="L68" s="33">
        <v>0</v>
      </c>
      <c r="M68" s="33">
        <v>0</v>
      </c>
      <c r="N68" s="33">
        <v>0</v>
      </c>
      <c r="O68" s="33">
        <v>0</v>
      </c>
      <c r="P68" s="33">
        <v>0</v>
      </c>
      <c r="Q68" s="33">
        <v>0</v>
      </c>
      <c r="R68" s="33">
        <v>0</v>
      </c>
      <c r="S68" s="33">
        <v>0</v>
      </c>
      <c r="T68" s="33">
        <v>0</v>
      </c>
      <c r="U68" s="33">
        <v>0</v>
      </c>
      <c r="V68" s="33">
        <v>0</v>
      </c>
      <c r="W68" s="33">
        <v>0</v>
      </c>
      <c r="X68" s="33">
        <v>0</v>
      </c>
      <c r="Y68" s="33">
        <v>0</v>
      </c>
      <c r="Z68" s="33">
        <v>0</v>
      </c>
      <c r="AA68" s="33">
        <v>0</v>
      </c>
      <c r="AB68" s="33">
        <v>0</v>
      </c>
      <c r="AC68" s="33">
        <v>0</v>
      </c>
      <c r="AD68" s="33">
        <v>0</v>
      </c>
      <c r="AE68" s="33">
        <v>0</v>
      </c>
    </row>
    <row r="69" spans="1:31">
      <c r="A69" s="29" t="s">
        <v>133</v>
      </c>
      <c r="B69" s="29" t="s">
        <v>68</v>
      </c>
      <c r="C69" s="33">
        <v>0</v>
      </c>
      <c r="D69" s="33">
        <v>0</v>
      </c>
      <c r="E69" s="33">
        <v>0</v>
      </c>
      <c r="F69" s="33">
        <v>0</v>
      </c>
      <c r="G69" s="33">
        <v>0</v>
      </c>
      <c r="H69" s="33">
        <v>0</v>
      </c>
      <c r="I69" s="33">
        <v>0</v>
      </c>
      <c r="J69" s="33">
        <v>0</v>
      </c>
      <c r="K69" s="33">
        <v>0</v>
      </c>
      <c r="L69" s="33">
        <v>0</v>
      </c>
      <c r="M69" s="33">
        <v>0</v>
      </c>
      <c r="N69" s="33">
        <v>0</v>
      </c>
      <c r="O69" s="33">
        <v>0</v>
      </c>
      <c r="P69" s="33">
        <v>0</v>
      </c>
      <c r="Q69" s="33">
        <v>0</v>
      </c>
      <c r="R69" s="33">
        <v>0</v>
      </c>
      <c r="S69" s="33">
        <v>0</v>
      </c>
      <c r="T69" s="33">
        <v>0</v>
      </c>
      <c r="U69" s="33">
        <v>0</v>
      </c>
      <c r="V69" s="33">
        <v>0</v>
      </c>
      <c r="W69" s="33">
        <v>0</v>
      </c>
      <c r="X69" s="33">
        <v>0</v>
      </c>
      <c r="Y69" s="33">
        <v>0</v>
      </c>
      <c r="Z69" s="33">
        <v>0</v>
      </c>
      <c r="AA69" s="33">
        <v>0</v>
      </c>
      <c r="AB69" s="33">
        <v>0</v>
      </c>
      <c r="AC69" s="33">
        <v>0</v>
      </c>
      <c r="AD69" s="33">
        <v>0</v>
      </c>
      <c r="AE69" s="33">
        <v>0</v>
      </c>
    </row>
    <row r="70" spans="1:31">
      <c r="A70" s="29" t="s">
        <v>133</v>
      </c>
      <c r="B70" s="29" t="s">
        <v>36</v>
      </c>
      <c r="C70" s="33">
        <v>0</v>
      </c>
      <c r="D70" s="33">
        <v>0</v>
      </c>
      <c r="E70" s="33">
        <v>0</v>
      </c>
      <c r="F70" s="33">
        <v>0</v>
      </c>
      <c r="G70" s="33">
        <v>0</v>
      </c>
      <c r="H70" s="33">
        <v>0</v>
      </c>
      <c r="I70" s="33">
        <v>0</v>
      </c>
      <c r="J70" s="33">
        <v>0</v>
      </c>
      <c r="K70" s="33">
        <v>0</v>
      </c>
      <c r="L70" s="33">
        <v>0</v>
      </c>
      <c r="M70" s="33">
        <v>0</v>
      </c>
      <c r="N70" s="33">
        <v>0</v>
      </c>
      <c r="O70" s="33">
        <v>0</v>
      </c>
      <c r="P70" s="33">
        <v>0</v>
      </c>
      <c r="Q70" s="33">
        <v>0</v>
      </c>
      <c r="R70" s="33">
        <v>0</v>
      </c>
      <c r="S70" s="33">
        <v>0</v>
      </c>
      <c r="T70" s="33">
        <v>0</v>
      </c>
      <c r="U70" s="33">
        <v>0</v>
      </c>
      <c r="V70" s="33">
        <v>0</v>
      </c>
      <c r="W70" s="33">
        <v>0</v>
      </c>
      <c r="X70" s="33">
        <v>0</v>
      </c>
      <c r="Y70" s="33">
        <v>0</v>
      </c>
      <c r="Z70" s="33">
        <v>0</v>
      </c>
      <c r="AA70" s="33">
        <v>0</v>
      </c>
      <c r="AB70" s="33">
        <v>0</v>
      </c>
      <c r="AC70" s="33">
        <v>0</v>
      </c>
      <c r="AD70" s="33">
        <v>0</v>
      </c>
      <c r="AE70" s="33">
        <v>0</v>
      </c>
    </row>
    <row r="71" spans="1:31">
      <c r="A71" s="29" t="s">
        <v>133</v>
      </c>
      <c r="B71" s="29" t="s">
        <v>73</v>
      </c>
      <c r="C71" s="33">
        <v>0</v>
      </c>
      <c r="D71" s="33">
        <v>0</v>
      </c>
      <c r="E71" s="33">
        <v>0</v>
      </c>
      <c r="F71" s="33">
        <v>0</v>
      </c>
      <c r="G71" s="33">
        <v>0</v>
      </c>
      <c r="H71" s="33">
        <v>0</v>
      </c>
      <c r="I71" s="33">
        <v>0</v>
      </c>
      <c r="J71" s="33">
        <v>0</v>
      </c>
      <c r="K71" s="33">
        <v>0</v>
      </c>
      <c r="L71" s="33">
        <v>0</v>
      </c>
      <c r="M71" s="33">
        <v>0</v>
      </c>
      <c r="N71" s="33">
        <v>0</v>
      </c>
      <c r="O71" s="33">
        <v>0</v>
      </c>
      <c r="P71" s="33">
        <v>0</v>
      </c>
      <c r="Q71" s="33">
        <v>0</v>
      </c>
      <c r="R71" s="33">
        <v>0</v>
      </c>
      <c r="S71" s="33">
        <v>0</v>
      </c>
      <c r="T71" s="33">
        <v>0</v>
      </c>
      <c r="U71" s="33">
        <v>0</v>
      </c>
      <c r="V71" s="33">
        <v>0</v>
      </c>
      <c r="W71" s="33">
        <v>0</v>
      </c>
      <c r="X71" s="33">
        <v>0</v>
      </c>
      <c r="Y71" s="33">
        <v>0</v>
      </c>
      <c r="Z71" s="33">
        <v>0</v>
      </c>
      <c r="AA71" s="33">
        <v>0</v>
      </c>
      <c r="AB71" s="33">
        <v>0</v>
      </c>
      <c r="AC71" s="33">
        <v>0</v>
      </c>
      <c r="AD71" s="33">
        <v>0</v>
      </c>
      <c r="AE71" s="33">
        <v>0</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174108.68334664949</v>
      </c>
      <c r="D73" s="35">
        <v>160128.0691502454</v>
      </c>
      <c r="E73" s="35">
        <v>108365.37947359285</v>
      </c>
      <c r="F73" s="35">
        <v>65068.890129048857</v>
      </c>
      <c r="G73" s="35">
        <v>84248.948601034936</v>
      </c>
      <c r="H73" s="35">
        <v>63020.181902226461</v>
      </c>
      <c r="I73" s="35">
        <v>36811.003383458068</v>
      </c>
      <c r="J73" s="35">
        <v>37515.161892846285</v>
      </c>
      <c r="K73" s="35">
        <v>30507.40987930448</v>
      </c>
      <c r="L73" s="35">
        <v>31305.405615677992</v>
      </c>
      <c r="M73" s="35">
        <v>41532.141199412938</v>
      </c>
      <c r="N73" s="35">
        <v>81048.668456781539</v>
      </c>
      <c r="O73" s="35">
        <v>83176.933198284911</v>
      </c>
      <c r="P73" s="35">
        <v>107213.00631855062</v>
      </c>
      <c r="Q73" s="35">
        <v>38764.428745089754</v>
      </c>
      <c r="R73" s="35">
        <v>44113.530434734188</v>
      </c>
      <c r="S73" s="35">
        <v>28315.991323627906</v>
      </c>
      <c r="T73" s="35">
        <v>27166.211771498849</v>
      </c>
      <c r="U73" s="35">
        <v>31723.571792079703</v>
      </c>
      <c r="V73" s="35">
        <v>34172.541041126191</v>
      </c>
      <c r="W73" s="35">
        <v>45020.434658476603</v>
      </c>
      <c r="X73" s="35">
        <v>50191.967805788365</v>
      </c>
      <c r="Y73" s="35">
        <v>73654.955596364598</v>
      </c>
      <c r="Z73" s="35">
        <v>33852.156003175798</v>
      </c>
      <c r="AA73" s="35">
        <v>34600.170507657196</v>
      </c>
      <c r="AB73" s="35">
        <v>34041.537230306196</v>
      </c>
      <c r="AC73" s="35">
        <v>29315.488162392099</v>
      </c>
      <c r="AD73" s="35">
        <v>37787.320536137398</v>
      </c>
      <c r="AE73" s="35">
        <v>33850.599064838643</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5.8864724999999995E-4</v>
      </c>
      <c r="D78" s="33">
        <v>5.6013995000000008E-4</v>
      </c>
      <c r="E78" s="33">
        <v>5.6866795000000002E-4</v>
      </c>
      <c r="F78" s="33">
        <v>5.5578940000000003E-4</v>
      </c>
      <c r="G78" s="33">
        <v>5.3288996E-4</v>
      </c>
      <c r="H78" s="33">
        <v>5.2807760000000005E-4</v>
      </c>
      <c r="I78" s="33">
        <v>5.9478085999999997E-4</v>
      </c>
      <c r="J78" s="33">
        <v>6.1743325E-4</v>
      </c>
      <c r="K78" s="33">
        <v>5.9217340000000001E-4</v>
      </c>
      <c r="L78" s="33">
        <v>6.1196459999999999E-4</v>
      </c>
      <c r="M78" s="33">
        <v>6.0834783000000001E-4</v>
      </c>
      <c r="N78" s="33">
        <v>7.144838999999999E-4</v>
      </c>
      <c r="O78" s="33">
        <v>6.8896250000000006E-4</v>
      </c>
      <c r="P78" s="33">
        <v>6.6110665000000007E-4</v>
      </c>
      <c r="Q78" s="33">
        <v>6.2509230000000005E-4</v>
      </c>
      <c r="R78" s="33">
        <v>6.0726683999999997E-4</v>
      </c>
      <c r="S78" s="33">
        <v>6.4803409999999995E-4</v>
      </c>
      <c r="T78" s="33">
        <v>6.1966509999999996E-4</v>
      </c>
      <c r="U78" s="33">
        <v>7.0626279999999998E-4</v>
      </c>
      <c r="V78" s="33">
        <v>6.6748934999999996E-4</v>
      </c>
      <c r="W78" s="33">
        <v>7.2871480000000005E-4</v>
      </c>
      <c r="X78" s="33">
        <v>7.0555629999999997E-4</v>
      </c>
      <c r="Y78" s="33">
        <v>6.7387440000000001E-4</v>
      </c>
      <c r="Z78" s="33">
        <v>6.1453169999999902E-4</v>
      </c>
      <c r="AA78" s="33">
        <v>5.9648359999999899E-4</v>
      </c>
      <c r="AB78" s="33">
        <v>6.0457724000000004E-4</v>
      </c>
      <c r="AC78" s="33">
        <v>5.6584369999999992E-4</v>
      </c>
      <c r="AD78" s="33">
        <v>6.6284180000000001E-4</v>
      </c>
      <c r="AE78" s="33">
        <v>6.2596329999999999E-4</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6.6748641399999998E-4</v>
      </c>
      <c r="D80" s="33">
        <v>6.1244287600000001E-4</v>
      </c>
      <c r="E80" s="33">
        <v>6.365919640000001E-4</v>
      </c>
      <c r="F80" s="33">
        <v>6.3213921999999997E-4</v>
      </c>
      <c r="G80" s="33">
        <v>6.1784961599999999E-4</v>
      </c>
      <c r="H80" s="33">
        <v>6.2773050000000002E-4</v>
      </c>
      <c r="I80" s="33">
        <v>6.8330380000000007E-4</v>
      </c>
      <c r="J80" s="33">
        <v>7.1680293000000008E-4</v>
      </c>
      <c r="K80" s="33">
        <v>7.5372238999999992E-4</v>
      </c>
      <c r="L80" s="33">
        <v>60.753615230790004</v>
      </c>
      <c r="M80" s="33">
        <v>357.06233869224002</v>
      </c>
      <c r="N80" s="33">
        <v>242.60245519386999</v>
      </c>
      <c r="O80" s="33">
        <v>8.7973792000000002E-4</v>
      </c>
      <c r="P80" s="33">
        <v>87.354278752240006</v>
      </c>
      <c r="Q80" s="33">
        <v>406.96568774759999</v>
      </c>
      <c r="R80" s="33">
        <v>206.66147062341992</v>
      </c>
      <c r="S80" s="33">
        <v>301.67902573321999</v>
      </c>
      <c r="T80" s="33">
        <v>8.0951904000000003E-4</v>
      </c>
      <c r="U80" s="33">
        <v>1309.8319727940502</v>
      </c>
      <c r="V80" s="33">
        <v>453.91947975569997</v>
      </c>
      <c r="W80" s="33">
        <v>147.94784166239998</v>
      </c>
      <c r="X80" s="33">
        <v>8.8593199999999997E-4</v>
      </c>
      <c r="Y80" s="33">
        <v>171.12507759009</v>
      </c>
      <c r="Z80" s="33">
        <v>255.87387591932</v>
      </c>
      <c r="AA80" s="33">
        <v>88.769953677419991</v>
      </c>
      <c r="AB80" s="33">
        <v>95.183624569499997</v>
      </c>
      <c r="AC80" s="33">
        <v>78.439095122810002</v>
      </c>
      <c r="AD80" s="33">
        <v>775.75069649067996</v>
      </c>
      <c r="AE80" s="33">
        <v>294.50284133171994</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0</v>
      </c>
      <c r="D82" s="33">
        <v>0</v>
      </c>
      <c r="E82" s="33">
        <v>0</v>
      </c>
      <c r="F82" s="33">
        <v>0</v>
      </c>
      <c r="G82" s="33">
        <v>0</v>
      </c>
      <c r="H82" s="33">
        <v>0</v>
      </c>
      <c r="I82" s="33">
        <v>0</v>
      </c>
      <c r="J82" s="33">
        <v>0</v>
      </c>
      <c r="K82" s="33">
        <v>0</v>
      </c>
      <c r="L82" s="33">
        <v>0</v>
      </c>
      <c r="M82" s="33">
        <v>0</v>
      </c>
      <c r="N82" s="33">
        <v>0</v>
      </c>
      <c r="O82" s="33">
        <v>0</v>
      </c>
      <c r="P82" s="33">
        <v>0</v>
      </c>
      <c r="Q82" s="33">
        <v>0</v>
      </c>
      <c r="R82" s="33">
        <v>0</v>
      </c>
      <c r="S82" s="33">
        <v>0</v>
      </c>
      <c r="T82" s="33">
        <v>0</v>
      </c>
      <c r="U82" s="33">
        <v>0</v>
      </c>
      <c r="V82" s="33">
        <v>0</v>
      </c>
      <c r="W82" s="33">
        <v>0</v>
      </c>
      <c r="X82" s="33">
        <v>0</v>
      </c>
      <c r="Y82" s="33">
        <v>0</v>
      </c>
      <c r="Z82" s="33">
        <v>0</v>
      </c>
      <c r="AA82" s="33">
        <v>0</v>
      </c>
      <c r="AB82" s="33">
        <v>0</v>
      </c>
      <c r="AC82" s="33">
        <v>0</v>
      </c>
      <c r="AD82" s="33">
        <v>0</v>
      </c>
      <c r="AE82" s="33">
        <v>0</v>
      </c>
    </row>
    <row r="83" spans="1:31">
      <c r="A83" s="29" t="s">
        <v>134</v>
      </c>
      <c r="B83" s="29" t="s">
        <v>68</v>
      </c>
      <c r="C83" s="33">
        <v>0</v>
      </c>
      <c r="D83" s="33">
        <v>0</v>
      </c>
      <c r="E83" s="33">
        <v>0</v>
      </c>
      <c r="F83" s="33">
        <v>0</v>
      </c>
      <c r="G83" s="33">
        <v>0</v>
      </c>
      <c r="H83" s="33">
        <v>0</v>
      </c>
      <c r="I83" s="33">
        <v>0</v>
      </c>
      <c r="J83" s="33">
        <v>0</v>
      </c>
      <c r="K83" s="33">
        <v>0</v>
      </c>
      <c r="L83" s="33">
        <v>0</v>
      </c>
      <c r="M83" s="33">
        <v>0</v>
      </c>
      <c r="N83" s="33">
        <v>0</v>
      </c>
      <c r="O83" s="33">
        <v>0</v>
      </c>
      <c r="P83" s="33">
        <v>0</v>
      </c>
      <c r="Q83" s="33">
        <v>0</v>
      </c>
      <c r="R83" s="33">
        <v>0</v>
      </c>
      <c r="S83" s="33">
        <v>0</v>
      </c>
      <c r="T83" s="33">
        <v>0</v>
      </c>
      <c r="U83" s="33">
        <v>0</v>
      </c>
      <c r="V83" s="33">
        <v>0</v>
      </c>
      <c r="W83" s="33">
        <v>0</v>
      </c>
      <c r="X83" s="33">
        <v>0</v>
      </c>
      <c r="Y83" s="33">
        <v>0</v>
      </c>
      <c r="Z83" s="33">
        <v>0</v>
      </c>
      <c r="AA83" s="33">
        <v>0</v>
      </c>
      <c r="AB83" s="33">
        <v>0</v>
      </c>
      <c r="AC83" s="33">
        <v>0</v>
      </c>
      <c r="AD83" s="33">
        <v>0</v>
      </c>
      <c r="AE83" s="33">
        <v>0</v>
      </c>
    </row>
    <row r="84" spans="1:31">
      <c r="A84" s="29" t="s">
        <v>134</v>
      </c>
      <c r="B84" s="29" t="s">
        <v>36</v>
      </c>
      <c r="C84" s="33">
        <v>0</v>
      </c>
      <c r="D84" s="33">
        <v>0</v>
      </c>
      <c r="E84" s="33">
        <v>0</v>
      </c>
      <c r="F84" s="33">
        <v>0</v>
      </c>
      <c r="G84" s="33">
        <v>0</v>
      </c>
      <c r="H84" s="33">
        <v>0</v>
      </c>
      <c r="I84" s="33">
        <v>0</v>
      </c>
      <c r="J84" s="33">
        <v>0</v>
      </c>
      <c r="K84" s="33">
        <v>0</v>
      </c>
      <c r="L84" s="33">
        <v>0</v>
      </c>
      <c r="M84" s="33">
        <v>0</v>
      </c>
      <c r="N84" s="33">
        <v>0</v>
      </c>
      <c r="O84" s="33">
        <v>0</v>
      </c>
      <c r="P84" s="33">
        <v>0</v>
      </c>
      <c r="Q84" s="33">
        <v>0</v>
      </c>
      <c r="R84" s="33">
        <v>0</v>
      </c>
      <c r="S84" s="33">
        <v>0</v>
      </c>
      <c r="T84" s="33">
        <v>0</v>
      </c>
      <c r="U84" s="33">
        <v>0</v>
      </c>
      <c r="V84" s="33">
        <v>0</v>
      </c>
      <c r="W84" s="33">
        <v>0</v>
      </c>
      <c r="X84" s="33">
        <v>0</v>
      </c>
      <c r="Y84" s="33">
        <v>0</v>
      </c>
      <c r="Z84" s="33">
        <v>0</v>
      </c>
      <c r="AA84" s="33">
        <v>0</v>
      </c>
      <c r="AB84" s="33">
        <v>0</v>
      </c>
      <c r="AC84" s="33">
        <v>0</v>
      </c>
      <c r="AD84" s="33">
        <v>0</v>
      </c>
      <c r="AE84" s="33">
        <v>0</v>
      </c>
    </row>
    <row r="85" spans="1:31">
      <c r="A85" s="29" t="s">
        <v>134</v>
      </c>
      <c r="B85" s="29" t="s">
        <v>73</v>
      </c>
      <c r="C85" s="33">
        <v>0</v>
      </c>
      <c r="D85" s="33">
        <v>0</v>
      </c>
      <c r="E85" s="33">
        <v>0</v>
      </c>
      <c r="F85" s="33">
        <v>0</v>
      </c>
      <c r="G85" s="33">
        <v>0</v>
      </c>
      <c r="H85" s="33">
        <v>0</v>
      </c>
      <c r="I85" s="33">
        <v>0</v>
      </c>
      <c r="J85" s="33">
        <v>0</v>
      </c>
      <c r="K85" s="33">
        <v>0</v>
      </c>
      <c r="L85" s="33">
        <v>0</v>
      </c>
      <c r="M85" s="33">
        <v>0</v>
      </c>
      <c r="N85" s="33">
        <v>0</v>
      </c>
      <c r="O85" s="33">
        <v>0</v>
      </c>
      <c r="P85" s="33">
        <v>0</v>
      </c>
      <c r="Q85" s="33">
        <v>0</v>
      </c>
      <c r="R85" s="33">
        <v>0</v>
      </c>
      <c r="S85" s="33">
        <v>0</v>
      </c>
      <c r="T85" s="33">
        <v>0</v>
      </c>
      <c r="U85" s="33">
        <v>0</v>
      </c>
      <c r="V85" s="33">
        <v>0</v>
      </c>
      <c r="W85" s="33">
        <v>0</v>
      </c>
      <c r="X85" s="33">
        <v>0</v>
      </c>
      <c r="Y85" s="33">
        <v>0</v>
      </c>
      <c r="Z85" s="33">
        <v>0</v>
      </c>
      <c r="AA85" s="33">
        <v>0</v>
      </c>
      <c r="AB85" s="33">
        <v>0</v>
      </c>
      <c r="AC85" s="33">
        <v>0</v>
      </c>
      <c r="AD85" s="33">
        <v>0</v>
      </c>
      <c r="AE85" s="33">
        <v>0</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1.2561336639999999E-3</v>
      </c>
      <c r="D87" s="35">
        <v>1.1725828260000001E-3</v>
      </c>
      <c r="E87" s="35">
        <v>1.205259914E-3</v>
      </c>
      <c r="F87" s="35">
        <v>1.1879286200000001E-3</v>
      </c>
      <c r="G87" s="35">
        <v>1.1507395759999999E-3</v>
      </c>
      <c r="H87" s="35">
        <v>1.1558081E-3</v>
      </c>
      <c r="I87" s="35">
        <v>1.27808466E-3</v>
      </c>
      <c r="J87" s="35">
        <v>1.3342361800000001E-3</v>
      </c>
      <c r="K87" s="35">
        <v>1.34589579E-3</v>
      </c>
      <c r="L87" s="35">
        <v>60.754227195390001</v>
      </c>
      <c r="M87" s="35">
        <v>357.06294704007001</v>
      </c>
      <c r="N87" s="35">
        <v>242.60316967776998</v>
      </c>
      <c r="O87" s="35">
        <v>1.5687004200000002E-3</v>
      </c>
      <c r="P87" s="35">
        <v>87.354939858890006</v>
      </c>
      <c r="Q87" s="35">
        <v>406.96631283990001</v>
      </c>
      <c r="R87" s="35">
        <v>206.66207789025992</v>
      </c>
      <c r="S87" s="35">
        <v>301.67967376731997</v>
      </c>
      <c r="T87" s="35">
        <v>1.4291841399999999E-3</v>
      </c>
      <c r="U87" s="35">
        <v>1309.8326790568501</v>
      </c>
      <c r="V87" s="35">
        <v>453.92014724504998</v>
      </c>
      <c r="W87" s="35">
        <v>147.94857037719999</v>
      </c>
      <c r="X87" s="35">
        <v>1.5914882999999999E-3</v>
      </c>
      <c r="Y87" s="35">
        <v>171.12575146449001</v>
      </c>
      <c r="Z87" s="35">
        <v>255.87449045101999</v>
      </c>
      <c r="AA87" s="35">
        <v>88.770550161019997</v>
      </c>
      <c r="AB87" s="35">
        <v>95.184229146739995</v>
      </c>
      <c r="AC87" s="35">
        <v>78.439660966510004</v>
      </c>
      <c r="AD87" s="35">
        <v>775.75135933247998</v>
      </c>
      <c r="AE87" s="35">
        <v>294.50346729501996</v>
      </c>
    </row>
  </sheetData>
  <sheetProtection algorithmName="SHA-512" hashValue="LRrJrUFxdNLmA1lKepwmU49WCcRTJDyI5FZzIPJv4t5/qLxI/Oq/K+KZb5Sm41LtcTZcvunnBFfO4YMxB3RHGg==" saltValue="TVpIWaMYYC6jteYugk91kQ=="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7" tint="0.39997558519241921"/>
  </sheetPr>
  <dimension ref="A1:AE87"/>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163</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147</v>
      </c>
      <c r="B2" s="18" t="s">
        <v>148</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0</v>
      </c>
      <c r="D6" s="33">
        <v>0</v>
      </c>
      <c r="E6" s="33">
        <v>0</v>
      </c>
      <c r="F6" s="33">
        <v>0</v>
      </c>
      <c r="G6" s="33">
        <v>0</v>
      </c>
      <c r="H6" s="33">
        <v>0</v>
      </c>
      <c r="I6" s="33">
        <v>0</v>
      </c>
      <c r="J6" s="33">
        <v>0</v>
      </c>
      <c r="K6" s="33">
        <v>0</v>
      </c>
      <c r="L6" s="33">
        <v>0</v>
      </c>
      <c r="M6" s="33">
        <v>0</v>
      </c>
      <c r="N6" s="33">
        <v>0</v>
      </c>
      <c r="O6" s="33">
        <v>0</v>
      </c>
      <c r="P6" s="33">
        <v>0</v>
      </c>
      <c r="Q6" s="33">
        <v>0</v>
      </c>
      <c r="R6" s="33">
        <v>0</v>
      </c>
      <c r="S6" s="33">
        <v>0</v>
      </c>
      <c r="T6" s="33">
        <v>0</v>
      </c>
      <c r="U6" s="33">
        <v>0</v>
      </c>
      <c r="V6" s="33">
        <v>0</v>
      </c>
      <c r="W6" s="33">
        <v>0</v>
      </c>
      <c r="X6" s="33">
        <v>0</v>
      </c>
      <c r="Y6" s="33">
        <v>0</v>
      </c>
      <c r="Z6" s="33">
        <v>0</v>
      </c>
      <c r="AA6" s="33">
        <v>0</v>
      </c>
      <c r="AB6" s="33">
        <v>0</v>
      </c>
      <c r="AC6" s="33">
        <v>0</v>
      </c>
      <c r="AD6" s="33">
        <v>0</v>
      </c>
      <c r="AE6" s="33">
        <v>0</v>
      </c>
    </row>
    <row r="7" spans="1:31">
      <c r="A7" s="29" t="s">
        <v>40</v>
      </c>
      <c r="B7" s="29" t="s">
        <v>71</v>
      </c>
      <c r="C7" s="33">
        <v>0</v>
      </c>
      <c r="D7" s="33">
        <v>0</v>
      </c>
      <c r="E7" s="33">
        <v>0</v>
      </c>
      <c r="F7" s="33">
        <v>0</v>
      </c>
      <c r="G7" s="33">
        <v>0</v>
      </c>
      <c r="H7" s="33">
        <v>0</v>
      </c>
      <c r="I7" s="33">
        <v>0</v>
      </c>
      <c r="J7" s="33">
        <v>0</v>
      </c>
      <c r="K7" s="33">
        <v>0</v>
      </c>
      <c r="L7" s="33">
        <v>0</v>
      </c>
      <c r="M7" s="33">
        <v>0</v>
      </c>
      <c r="N7" s="33">
        <v>0</v>
      </c>
      <c r="O7" s="33">
        <v>0</v>
      </c>
      <c r="P7" s="33">
        <v>0</v>
      </c>
      <c r="Q7" s="33">
        <v>0</v>
      </c>
      <c r="R7" s="33">
        <v>0</v>
      </c>
      <c r="S7" s="33">
        <v>0</v>
      </c>
      <c r="T7" s="33">
        <v>0</v>
      </c>
      <c r="U7" s="33">
        <v>0</v>
      </c>
      <c r="V7" s="33">
        <v>0</v>
      </c>
      <c r="W7" s="33">
        <v>0</v>
      </c>
      <c r="X7" s="33">
        <v>0</v>
      </c>
      <c r="Y7" s="33">
        <v>0</v>
      </c>
      <c r="Z7" s="33">
        <v>0</v>
      </c>
      <c r="AA7" s="33">
        <v>0</v>
      </c>
      <c r="AB7" s="33">
        <v>0</v>
      </c>
      <c r="AC7" s="33">
        <v>0</v>
      </c>
      <c r="AD7" s="33">
        <v>0</v>
      </c>
      <c r="AE7" s="33">
        <v>0</v>
      </c>
    </row>
    <row r="8" spans="1:31">
      <c r="A8" s="29" t="s">
        <v>40</v>
      </c>
      <c r="B8" s="29" t="s">
        <v>20</v>
      </c>
      <c r="C8" s="33">
        <v>9.4806273921067808E-4</v>
      </c>
      <c r="D8" s="33">
        <v>9.0464001797064294E-4</v>
      </c>
      <c r="E8" s="33">
        <v>9.3790203130271195E-4</v>
      </c>
      <c r="F8" s="33">
        <v>1.1558226847892599E-3</v>
      </c>
      <c r="G8" s="33">
        <v>1.1028842407720431E-3</v>
      </c>
      <c r="H8" s="33">
        <v>1.052370458332977E-3</v>
      </c>
      <c r="I8" s="33">
        <v>1.0508471201476749E-3</v>
      </c>
      <c r="J8" s="33">
        <v>1.0466253079661871E-3</v>
      </c>
      <c r="K8" s="33">
        <v>9.9868827056250205E-4</v>
      </c>
      <c r="L8" s="33">
        <v>9.9344343354318691E-4</v>
      </c>
      <c r="M8" s="33">
        <v>1.0564666075975049E-3</v>
      </c>
      <c r="N8" s="33">
        <v>1.4260317055226871E-3</v>
      </c>
      <c r="O8" s="33">
        <v>1.3607172757203732E-3</v>
      </c>
      <c r="P8" s="33">
        <v>1.2983943465445041E-3</v>
      </c>
      <c r="Q8" s="33">
        <v>1.242240435915131E-3</v>
      </c>
      <c r="R8" s="33">
        <v>1.1820293651198042E-3</v>
      </c>
      <c r="S8" s="33">
        <v>1.5275051408048101E-3</v>
      </c>
      <c r="T8" s="33">
        <v>1.4575430727067518E-3</v>
      </c>
      <c r="U8" s="33">
        <v>1.5472978541804679E-3</v>
      </c>
      <c r="V8" s="33">
        <v>1.4723007296738209E-3</v>
      </c>
      <c r="W8" s="33">
        <v>1.799172738992746E-3</v>
      </c>
      <c r="X8" s="33">
        <v>1.7544820446894402E-3</v>
      </c>
      <c r="Y8" s="33">
        <v>1.8384449410989358E-3</v>
      </c>
      <c r="Z8" s="33">
        <v>1.7493359930229771E-3</v>
      </c>
      <c r="AA8" s="33">
        <v>1.6692137331359989E-3</v>
      </c>
      <c r="AB8" s="33">
        <v>1.3095998794607276E-3</v>
      </c>
      <c r="AC8" s="33">
        <v>1.2529613437283517E-3</v>
      </c>
      <c r="AD8" s="33">
        <v>1.2941033782718728E-3</v>
      </c>
      <c r="AE8" s="33">
        <v>1.1533203444603246E-3</v>
      </c>
    </row>
    <row r="9" spans="1:31">
      <c r="A9" s="29" t="s">
        <v>40</v>
      </c>
      <c r="B9" s="29" t="s">
        <v>32</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40</v>
      </c>
      <c r="B10" s="29" t="s">
        <v>66</v>
      </c>
      <c r="C10" s="33">
        <v>2.3252322731922063E-3</v>
      </c>
      <c r="D10" s="33">
        <v>2.2791176406213322E-3</v>
      </c>
      <c r="E10" s="33">
        <v>2.2154108489739009E-3</v>
      </c>
      <c r="F10" s="33">
        <v>2.1080304614001918E-3</v>
      </c>
      <c r="G10" s="33">
        <v>2.0114794471001308E-3</v>
      </c>
      <c r="H10" s="33">
        <v>1.91935061669782E-3</v>
      </c>
      <c r="I10" s="33">
        <v>1.8363411340369302E-3</v>
      </c>
      <c r="J10" s="33">
        <v>1.777024799451159E-3</v>
      </c>
      <c r="K10" s="33">
        <v>1.7211093718219792E-3</v>
      </c>
      <c r="L10" s="33">
        <v>1.7417110010024401E-3</v>
      </c>
      <c r="M10" s="33">
        <v>1.8237951703795132E-3</v>
      </c>
      <c r="N10" s="33">
        <v>2.9770277045383401E-3</v>
      </c>
      <c r="O10" s="33">
        <v>2.8406752894590812E-3</v>
      </c>
      <c r="P10" s="33">
        <v>2.7105680232138766E-3</v>
      </c>
      <c r="Q10" s="33">
        <v>3.8219211492322019E-3</v>
      </c>
      <c r="R10" s="33">
        <v>3.636673625292883E-3</v>
      </c>
      <c r="S10" s="33">
        <v>34397.343564686649</v>
      </c>
      <c r="T10" s="33">
        <v>32821.892701328456</v>
      </c>
      <c r="U10" s="33">
        <v>57932.644111636568</v>
      </c>
      <c r="V10" s="33">
        <v>55124.66392107345</v>
      </c>
      <c r="W10" s="33">
        <v>85886.912173914592</v>
      </c>
      <c r="X10" s="33">
        <v>85294.05635188226</v>
      </c>
      <c r="Y10" s="33">
        <v>120552.9591804956</v>
      </c>
      <c r="Z10" s="33">
        <v>151177.05765791968</v>
      </c>
      <c r="AA10" s="33">
        <v>144252.91755508832</v>
      </c>
      <c r="AB10" s="33">
        <v>187649.60842441654</v>
      </c>
      <c r="AC10" s="33">
        <v>179534.00056346558</v>
      </c>
      <c r="AD10" s="33">
        <v>186599.29310745787</v>
      </c>
      <c r="AE10" s="33">
        <v>194024.92814227243</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662789.39213536505</v>
      </c>
      <c r="D12" s="33">
        <v>658414.4402564558</v>
      </c>
      <c r="E12" s="33">
        <v>829973.4842849531</v>
      </c>
      <c r="F12" s="33">
        <v>1296663.6104293668</v>
      </c>
      <c r="G12" s="33">
        <v>1242492.9638657505</v>
      </c>
      <c r="H12" s="33">
        <v>1260343.6366471527</v>
      </c>
      <c r="I12" s="33">
        <v>1474799.8877450591</v>
      </c>
      <c r="J12" s="33">
        <v>1601349.4643593929</v>
      </c>
      <c r="K12" s="33">
        <v>1733880.8137905709</v>
      </c>
      <c r="L12" s="33">
        <v>1663485.928983636</v>
      </c>
      <c r="M12" s="33">
        <v>1613646.5525781282</v>
      </c>
      <c r="N12" s="33">
        <v>1866966.7094295023</v>
      </c>
      <c r="O12" s="33">
        <v>1902023.8553414217</v>
      </c>
      <c r="P12" s="33">
        <v>1878330.3757669085</v>
      </c>
      <c r="Q12" s="33">
        <v>1813271.1389536061</v>
      </c>
      <c r="R12" s="33">
        <v>1739311.1942563392</v>
      </c>
      <c r="S12" s="33">
        <v>1837898.2171542677</v>
      </c>
      <c r="T12" s="33">
        <v>1849884.855822976</v>
      </c>
      <c r="U12" s="33">
        <v>1783390.2057653402</v>
      </c>
      <c r="V12" s="33">
        <v>1696950.1447478861</v>
      </c>
      <c r="W12" s="33">
        <v>1742209.8698546886</v>
      </c>
      <c r="X12" s="33">
        <v>1770410.3896511896</v>
      </c>
      <c r="Y12" s="33">
        <v>1717763.5599430657</v>
      </c>
      <c r="Z12" s="33">
        <v>1656863.0916680698</v>
      </c>
      <c r="AA12" s="33">
        <v>1653875.9253973246</v>
      </c>
      <c r="AB12" s="33">
        <v>1505338.6159644066</v>
      </c>
      <c r="AC12" s="33">
        <v>1469572.4076415394</v>
      </c>
      <c r="AD12" s="33">
        <v>1364605.7416527909</v>
      </c>
      <c r="AE12" s="33">
        <v>1212049.5174757026</v>
      </c>
    </row>
    <row r="13" spans="1:31">
      <c r="A13" s="29" t="s">
        <v>40</v>
      </c>
      <c r="B13" s="29" t="s">
        <v>68</v>
      </c>
      <c r="C13" s="33">
        <v>2.3778197575575308E-3</v>
      </c>
      <c r="D13" s="33">
        <v>3.7926559064051417E-3</v>
      </c>
      <c r="E13" s="33">
        <v>4.0542280360254899E-3</v>
      </c>
      <c r="F13" s="33">
        <v>9.3397498446850594E-3</v>
      </c>
      <c r="G13" s="33">
        <v>31721.117137554618</v>
      </c>
      <c r="H13" s="33">
        <v>30268.242691962751</v>
      </c>
      <c r="I13" s="33">
        <v>36357.867554823322</v>
      </c>
      <c r="J13" s="33">
        <v>42298.544329323988</v>
      </c>
      <c r="K13" s="33">
        <v>179835.90668135122</v>
      </c>
      <c r="L13" s="33">
        <v>172173.43445294866</v>
      </c>
      <c r="M13" s="33">
        <v>189011.65693221946</v>
      </c>
      <c r="N13" s="33">
        <v>273674.40445157897</v>
      </c>
      <c r="O13" s="33">
        <v>278879.79770303378</v>
      </c>
      <c r="P13" s="33">
        <v>266106.67713806411</v>
      </c>
      <c r="Q13" s="33">
        <v>254597.90046658614</v>
      </c>
      <c r="R13" s="33">
        <v>247397.35065634322</v>
      </c>
      <c r="S13" s="33">
        <v>348740.90261507325</v>
      </c>
      <c r="T13" s="33">
        <v>348516.99953804817</v>
      </c>
      <c r="U13" s="33">
        <v>371068.09109968494</v>
      </c>
      <c r="V13" s="33">
        <v>397661.89785984252</v>
      </c>
      <c r="W13" s="33">
        <v>442766.60291122162</v>
      </c>
      <c r="X13" s="33">
        <v>531522.24390467419</v>
      </c>
      <c r="Y13" s="33">
        <v>522126.08721677226</v>
      </c>
      <c r="Z13" s="33">
        <v>496818.7715856093</v>
      </c>
      <c r="AA13" s="33">
        <v>474063.71317909856</v>
      </c>
      <c r="AB13" s="33">
        <v>528933.36681448773</v>
      </c>
      <c r="AC13" s="33">
        <v>506057.66830482672</v>
      </c>
      <c r="AD13" s="33">
        <v>481529.1847101922</v>
      </c>
      <c r="AE13" s="33">
        <v>483042.62865675229</v>
      </c>
    </row>
    <row r="14" spans="1:31">
      <c r="A14" s="29" t="s">
        <v>40</v>
      </c>
      <c r="B14" s="29" t="s">
        <v>36</v>
      </c>
      <c r="C14" s="33">
        <v>2.5056774153249879E-3</v>
      </c>
      <c r="D14" s="33">
        <v>3.4803430675619225E-3</v>
      </c>
      <c r="E14" s="33">
        <v>3.3298226389297794E-3</v>
      </c>
      <c r="F14" s="33">
        <v>4.1624315444917003E-3</v>
      </c>
      <c r="G14" s="33">
        <v>5.2992440127509702E-3</v>
      </c>
      <c r="H14" s="33">
        <v>5.2710322406483365E-3</v>
      </c>
      <c r="I14" s="33">
        <v>6.6004158264597783E-3</v>
      </c>
      <c r="J14" s="33">
        <v>9.5059329520211754E-3</v>
      </c>
      <c r="K14" s="33">
        <v>1.816402894199317E-2</v>
      </c>
      <c r="L14" s="33">
        <v>1.7765222580445498E-2</v>
      </c>
      <c r="M14" s="33">
        <v>1.744640558282563E-2</v>
      </c>
      <c r="N14" s="33">
        <v>23360.328639332431</v>
      </c>
      <c r="O14" s="33">
        <v>28844.020480551819</v>
      </c>
      <c r="P14" s="33">
        <v>27522.920294912539</v>
      </c>
      <c r="Q14" s="33">
        <v>36972.271409680427</v>
      </c>
      <c r="R14" s="33">
        <v>35180.235031736862</v>
      </c>
      <c r="S14" s="33">
        <v>49156.163486872676</v>
      </c>
      <c r="T14" s="33">
        <v>46904.736137934728</v>
      </c>
      <c r="U14" s="33">
        <v>73124.510423595028</v>
      </c>
      <c r="V14" s="33">
        <v>69580.18442462261</v>
      </c>
      <c r="W14" s="33">
        <v>93265.058386752207</v>
      </c>
      <c r="X14" s="33">
        <v>93636.007420303169</v>
      </c>
      <c r="Y14" s="33">
        <v>89586.368721271152</v>
      </c>
      <c r="Z14" s="33">
        <v>97228.070795977124</v>
      </c>
      <c r="AA14" s="33">
        <v>92774.876255325391</v>
      </c>
      <c r="AB14" s="33">
        <v>115376.08647535878</v>
      </c>
      <c r="AC14" s="33">
        <v>110386.2163178128</v>
      </c>
      <c r="AD14" s="33">
        <v>120811.7536717809</v>
      </c>
      <c r="AE14" s="33">
        <v>115278.38809503709</v>
      </c>
    </row>
    <row r="15" spans="1:31">
      <c r="A15" s="29" t="s">
        <v>40</v>
      </c>
      <c r="B15" s="29" t="s">
        <v>73</v>
      </c>
      <c r="C15" s="33">
        <v>0</v>
      </c>
      <c r="D15" s="33">
        <v>0</v>
      </c>
      <c r="E15" s="33">
        <v>7.7281012906009758E-3</v>
      </c>
      <c r="F15" s="33">
        <v>9.3625597296745338E-3</v>
      </c>
      <c r="G15" s="33">
        <v>9.0754589961821487E-3</v>
      </c>
      <c r="H15" s="33">
        <v>9.7176490329612016E-3</v>
      </c>
      <c r="I15" s="33">
        <v>1.07964294465952E-2</v>
      </c>
      <c r="J15" s="33">
        <v>1.2761863626656191E-2</v>
      </c>
      <c r="K15" s="33">
        <v>241933.91925430638</v>
      </c>
      <c r="L15" s="33">
        <v>242685.28514263636</v>
      </c>
      <c r="M15" s="33">
        <v>235269.30526013748</v>
      </c>
      <c r="N15" s="33">
        <v>317103.53803890775</v>
      </c>
      <c r="O15" s="33">
        <v>328729.87755911914</v>
      </c>
      <c r="P15" s="33">
        <v>313673.547164355</v>
      </c>
      <c r="Q15" s="33">
        <v>308816.09866233123</v>
      </c>
      <c r="R15" s="33">
        <v>293847.86270212941</v>
      </c>
      <c r="S15" s="33">
        <v>382649.45044545643</v>
      </c>
      <c r="T15" s="33">
        <v>365123.52127205668</v>
      </c>
      <c r="U15" s="33">
        <v>351232.54966976983</v>
      </c>
      <c r="V15" s="33">
        <v>334208.39935042383</v>
      </c>
      <c r="W15" s="33">
        <v>411498.1597437046</v>
      </c>
      <c r="X15" s="33">
        <v>493228.23683055141</v>
      </c>
      <c r="Y15" s="33">
        <v>471896.74042918702</v>
      </c>
      <c r="Z15" s="33">
        <v>451431.96184594033</v>
      </c>
      <c r="AA15" s="33">
        <v>430755.68861280062</v>
      </c>
      <c r="AB15" s="33">
        <v>411026.42044300993</v>
      </c>
      <c r="AC15" s="33">
        <v>393250.04846380814</v>
      </c>
      <c r="AD15" s="33">
        <v>387150.23799784388</v>
      </c>
      <c r="AE15" s="33">
        <v>369418.16588140238</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662789.39778647979</v>
      </c>
      <c r="D17" s="35">
        <v>658414.44723286934</v>
      </c>
      <c r="E17" s="35">
        <v>829973.49149249401</v>
      </c>
      <c r="F17" s="35">
        <v>1296663.6230329699</v>
      </c>
      <c r="G17" s="35">
        <v>1274214.0841176687</v>
      </c>
      <c r="H17" s="35">
        <v>1290611.8823108366</v>
      </c>
      <c r="I17" s="35">
        <v>1511157.7581870707</v>
      </c>
      <c r="J17" s="35">
        <v>1643648.0115123671</v>
      </c>
      <c r="K17" s="35">
        <v>1913716.7231917197</v>
      </c>
      <c r="L17" s="35">
        <v>1835659.3661717391</v>
      </c>
      <c r="M17" s="35">
        <v>1802658.2123906093</v>
      </c>
      <c r="N17" s="35">
        <v>2140641.1182841407</v>
      </c>
      <c r="O17" s="35">
        <v>2180903.6572458483</v>
      </c>
      <c r="P17" s="35">
        <v>2144437.0569139351</v>
      </c>
      <c r="Q17" s="35">
        <v>2067869.0444843539</v>
      </c>
      <c r="R17" s="35">
        <v>1986708.5497313854</v>
      </c>
      <c r="S17" s="35">
        <v>2221036.4648615327</v>
      </c>
      <c r="T17" s="35">
        <v>2231223.7495198958</v>
      </c>
      <c r="U17" s="35">
        <v>2212390.9425239596</v>
      </c>
      <c r="V17" s="35">
        <v>2149736.7080011028</v>
      </c>
      <c r="W17" s="35">
        <v>2270863.3867389979</v>
      </c>
      <c r="X17" s="35">
        <v>2387226.6916622277</v>
      </c>
      <c r="Y17" s="35">
        <v>2360442.6081787786</v>
      </c>
      <c r="Z17" s="35">
        <v>2304858.9226609347</v>
      </c>
      <c r="AA17" s="35">
        <v>2272192.5578007251</v>
      </c>
      <c r="AB17" s="35">
        <v>2221921.5925129107</v>
      </c>
      <c r="AC17" s="35">
        <v>2155164.0777627928</v>
      </c>
      <c r="AD17" s="35">
        <v>2032734.2207645443</v>
      </c>
      <c r="AE17" s="35">
        <v>1889117.0754280477</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0</v>
      </c>
      <c r="D20" s="33">
        <v>0</v>
      </c>
      <c r="E20" s="33">
        <v>0</v>
      </c>
      <c r="F20" s="33">
        <v>0</v>
      </c>
      <c r="G20" s="33">
        <v>0</v>
      </c>
      <c r="H20" s="33">
        <v>0</v>
      </c>
      <c r="I20" s="33">
        <v>0</v>
      </c>
      <c r="J20" s="33">
        <v>0</v>
      </c>
      <c r="K20" s="33">
        <v>0</v>
      </c>
      <c r="L20" s="33">
        <v>0</v>
      </c>
      <c r="M20" s="33">
        <v>0</v>
      </c>
      <c r="N20" s="33">
        <v>0</v>
      </c>
      <c r="O20" s="33">
        <v>0</v>
      </c>
      <c r="P20" s="33">
        <v>0</v>
      </c>
      <c r="Q20" s="33">
        <v>0</v>
      </c>
      <c r="R20" s="33">
        <v>0</v>
      </c>
      <c r="S20" s="33">
        <v>0</v>
      </c>
      <c r="T20" s="33">
        <v>0</v>
      </c>
      <c r="U20" s="33">
        <v>0</v>
      </c>
      <c r="V20" s="33">
        <v>0</v>
      </c>
      <c r="W20" s="33">
        <v>0</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1.9821500919037899E-4</v>
      </c>
      <c r="D22" s="33">
        <v>1.8913645907582598E-4</v>
      </c>
      <c r="E22" s="33">
        <v>1.9643805753631898E-4</v>
      </c>
      <c r="F22" s="33">
        <v>2.3744377450331001E-4</v>
      </c>
      <c r="G22" s="33">
        <v>2.2656848703127701E-4</v>
      </c>
      <c r="H22" s="33">
        <v>2.1619130433308701E-4</v>
      </c>
      <c r="I22" s="33">
        <v>2.1709902863130501E-4</v>
      </c>
      <c r="J22" s="33">
        <v>2.0657629518567599E-4</v>
      </c>
      <c r="K22" s="33">
        <v>1.9711478540404001E-4</v>
      </c>
      <c r="L22" s="33">
        <v>1.8808662721904901E-4</v>
      </c>
      <c r="M22" s="33">
        <v>1.93738379868702E-4</v>
      </c>
      <c r="N22" s="33">
        <v>3.3303507302212998E-4</v>
      </c>
      <c r="O22" s="33">
        <v>3.1778155810070703E-4</v>
      </c>
      <c r="P22" s="33">
        <v>3.0322667745628901E-4</v>
      </c>
      <c r="Q22" s="33">
        <v>2.90112507796172E-4</v>
      </c>
      <c r="R22" s="33">
        <v>2.7605083000780003E-4</v>
      </c>
      <c r="S22" s="33">
        <v>4.28887800819186E-4</v>
      </c>
      <c r="T22" s="33">
        <v>4.0924408458820202E-4</v>
      </c>
      <c r="U22" s="33">
        <v>3.9154479637678501E-4</v>
      </c>
      <c r="V22" s="33">
        <v>3.7256672194563301E-4</v>
      </c>
      <c r="W22" s="33">
        <v>4.5563396115830002E-4</v>
      </c>
      <c r="X22" s="33">
        <v>4.3476522993979202E-4</v>
      </c>
      <c r="Y22" s="33">
        <v>4.6958001187858301E-4</v>
      </c>
      <c r="Z22" s="33">
        <v>4.46819590850698E-4</v>
      </c>
      <c r="AA22" s="33">
        <v>4.26354571252681E-4</v>
      </c>
      <c r="AB22" s="33">
        <v>3.4548321002745002E-4</v>
      </c>
      <c r="AC22" s="33">
        <v>3.3054149886592102E-4</v>
      </c>
      <c r="AD22" s="33">
        <v>3.1929868358502802E-4</v>
      </c>
      <c r="AE22" s="33">
        <v>2.8903719171191399E-4</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4.6234082694620601E-4</v>
      </c>
      <c r="D24" s="33">
        <v>4.6374675073614904E-4</v>
      </c>
      <c r="E24" s="33">
        <v>4.6787603522560498E-4</v>
      </c>
      <c r="F24" s="33">
        <v>4.4519820550284998E-4</v>
      </c>
      <c r="G24" s="33">
        <v>4.2480744782977698E-4</v>
      </c>
      <c r="H24" s="33">
        <v>4.05350617996805E-4</v>
      </c>
      <c r="I24" s="33">
        <v>3.8781971728306397E-4</v>
      </c>
      <c r="J24" s="33">
        <v>3.6902219646661098E-4</v>
      </c>
      <c r="K24" s="33">
        <v>3.52120416335586E-4</v>
      </c>
      <c r="L24" s="33">
        <v>3.5136022926276101E-4</v>
      </c>
      <c r="M24" s="33">
        <v>3.5600366845510802E-4</v>
      </c>
      <c r="N24" s="33">
        <v>6.8881138187943704E-4</v>
      </c>
      <c r="O24" s="33">
        <v>6.5726276870725696E-4</v>
      </c>
      <c r="P24" s="33">
        <v>6.2715913019616902E-4</v>
      </c>
      <c r="Q24" s="33">
        <v>8.7950227155136798E-4</v>
      </c>
      <c r="R24" s="33">
        <v>8.3687302522674704E-4</v>
      </c>
      <c r="S24" s="33">
        <v>31390.016236868214</v>
      </c>
      <c r="T24" s="33">
        <v>29952.305557605978</v>
      </c>
      <c r="U24" s="33">
        <v>28656.90638625573</v>
      </c>
      <c r="V24" s="33">
        <v>27267.913587992225</v>
      </c>
      <c r="W24" s="33">
        <v>26019.001566624072</v>
      </c>
      <c r="X24" s="33">
        <v>24827.291561321879</v>
      </c>
      <c r="Y24" s="33">
        <v>47593.339728484047</v>
      </c>
      <c r="Z24" s="33">
        <v>59837.948815560914</v>
      </c>
      <c r="AA24" s="33">
        <v>57097.279381429398</v>
      </c>
      <c r="AB24" s="33">
        <v>54482.136649565036</v>
      </c>
      <c r="AC24" s="33">
        <v>52125.853252646797</v>
      </c>
      <c r="AD24" s="33">
        <v>50351.978284859477</v>
      </c>
      <c r="AE24" s="33">
        <v>48045.780836239392</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138422.74980465081</v>
      </c>
      <c r="D26" s="33">
        <v>158064.59087893734</v>
      </c>
      <c r="E26" s="33">
        <v>305632.53366072825</v>
      </c>
      <c r="F26" s="33">
        <v>502077.59757856658</v>
      </c>
      <c r="G26" s="33">
        <v>479081.67745671805</v>
      </c>
      <c r="H26" s="33">
        <v>508474.28228036704</v>
      </c>
      <c r="I26" s="33">
        <v>564280.04853587516</v>
      </c>
      <c r="J26" s="33">
        <v>564374.69401783217</v>
      </c>
      <c r="K26" s="33">
        <v>681821.40875362873</v>
      </c>
      <c r="L26" s="33">
        <v>650592.94703780091</v>
      </c>
      <c r="M26" s="33">
        <v>622455.6270582974</v>
      </c>
      <c r="N26" s="33">
        <v>781341.87387801427</v>
      </c>
      <c r="O26" s="33">
        <v>745555.22286922054</v>
      </c>
      <c r="P26" s="33">
        <v>711407.65512633428</v>
      </c>
      <c r="Q26" s="33">
        <v>680640.17530979239</v>
      </c>
      <c r="R26" s="33">
        <v>647923.11021937174</v>
      </c>
      <c r="S26" s="33">
        <v>618247.24257527431</v>
      </c>
      <c r="T26" s="33">
        <v>651495.5478459791</v>
      </c>
      <c r="U26" s="33">
        <v>623319.19074265251</v>
      </c>
      <c r="V26" s="33">
        <v>593107.07206913305</v>
      </c>
      <c r="W26" s="33">
        <v>627403.43477877823</v>
      </c>
      <c r="X26" s="33">
        <v>621211.49111677916</v>
      </c>
      <c r="Y26" s="33">
        <v>594344.88110191945</v>
      </c>
      <c r="Z26" s="33">
        <v>565537.13931680715</v>
      </c>
      <c r="AA26" s="33">
        <v>567249.55093061412</v>
      </c>
      <c r="AB26" s="33">
        <v>545243.35530215956</v>
      </c>
      <c r="AC26" s="33">
        <v>551000.0506829581</v>
      </c>
      <c r="AD26" s="33">
        <v>479636.08573749568</v>
      </c>
      <c r="AE26" s="33">
        <v>399893.06571305526</v>
      </c>
    </row>
    <row r="27" spans="1:31">
      <c r="A27" s="29" t="s">
        <v>130</v>
      </c>
      <c r="B27" s="29" t="s">
        <v>68</v>
      </c>
      <c r="C27" s="33">
        <v>5.3491536867375847E-4</v>
      </c>
      <c r="D27" s="33">
        <v>8.5447529573633987E-4</v>
      </c>
      <c r="E27" s="33">
        <v>8.9146856623576202E-4</v>
      </c>
      <c r="F27" s="33">
        <v>2.1978607817465363E-3</v>
      </c>
      <c r="G27" s="33">
        <v>31721.107948578243</v>
      </c>
      <c r="H27" s="33">
        <v>30268.233744051573</v>
      </c>
      <c r="I27" s="33">
        <v>28959.171598868033</v>
      </c>
      <c r="J27" s="33">
        <v>35258.46077489743</v>
      </c>
      <c r="K27" s="33">
        <v>173118.26955840251</v>
      </c>
      <c r="L27" s="33">
        <v>165189.18844416123</v>
      </c>
      <c r="M27" s="33">
        <v>158044.96531232254</v>
      </c>
      <c r="N27" s="33">
        <v>171657.7685894419</v>
      </c>
      <c r="O27" s="33">
        <v>171524.22083036447</v>
      </c>
      <c r="P27" s="33">
        <v>163668.14958213421</v>
      </c>
      <c r="Q27" s="33">
        <v>156589.7094541642</v>
      </c>
      <c r="R27" s="33">
        <v>154139.59013180132</v>
      </c>
      <c r="S27" s="33">
        <v>210641.51987752324</v>
      </c>
      <c r="T27" s="33">
        <v>216742.77938057639</v>
      </c>
      <c r="U27" s="33">
        <v>221389.05439082309</v>
      </c>
      <c r="V27" s="33">
        <v>240032.11192935478</v>
      </c>
      <c r="W27" s="33">
        <v>266747.85202274047</v>
      </c>
      <c r="X27" s="33">
        <v>305500.33455906558</v>
      </c>
      <c r="Y27" s="33">
        <v>300023.65943017957</v>
      </c>
      <c r="Z27" s="33">
        <v>285481.59070021042</v>
      </c>
      <c r="AA27" s="33">
        <v>272406.09788793302</v>
      </c>
      <c r="AB27" s="33">
        <v>290210.19164048327</v>
      </c>
      <c r="AC27" s="33">
        <v>277658.96839895274</v>
      </c>
      <c r="AD27" s="33">
        <v>264200.91040477814</v>
      </c>
      <c r="AE27" s="33">
        <v>252100.1049198877</v>
      </c>
    </row>
    <row r="28" spans="1:31">
      <c r="A28" s="29" t="s">
        <v>130</v>
      </c>
      <c r="B28" s="29" t="s">
        <v>36</v>
      </c>
      <c r="C28" s="33">
        <v>8.0916267085249908E-4</v>
      </c>
      <c r="D28" s="33">
        <v>1.108899738101425E-3</v>
      </c>
      <c r="E28" s="33">
        <v>1.0609412292277511E-3</v>
      </c>
      <c r="F28" s="33">
        <v>1.3952493640932468E-3</v>
      </c>
      <c r="G28" s="33">
        <v>1.5378279991786229E-3</v>
      </c>
      <c r="H28" s="33">
        <v>1.5422030986780191E-3</v>
      </c>
      <c r="I28" s="33">
        <v>1.9358241832723169E-3</v>
      </c>
      <c r="J28" s="33">
        <v>2.0252008272650143E-3</v>
      </c>
      <c r="K28" s="33">
        <v>1.0373836460416031E-2</v>
      </c>
      <c r="L28" s="33">
        <v>9.9881882624917387E-3</v>
      </c>
      <c r="M28" s="33">
        <v>9.6649360015813E-3</v>
      </c>
      <c r="N28" s="33">
        <v>1.4919667882349561E-2</v>
      </c>
      <c r="O28" s="33">
        <v>1.4236324309551239E-2</v>
      </c>
      <c r="P28" s="33">
        <v>1.358427891591932E-2</v>
      </c>
      <c r="Q28" s="33">
        <v>1.393723866112742E-2</v>
      </c>
      <c r="R28" s="33">
        <v>1.326170432859837E-2</v>
      </c>
      <c r="S28" s="33">
        <v>1.267170273523927E-2</v>
      </c>
      <c r="T28" s="33">
        <v>1.2091319399040441E-2</v>
      </c>
      <c r="U28" s="33">
        <v>26297.832970426316</v>
      </c>
      <c r="V28" s="33">
        <v>25023.183846982196</v>
      </c>
      <c r="W28" s="33">
        <v>49015.845439627497</v>
      </c>
      <c r="X28" s="33">
        <v>46770.844747129398</v>
      </c>
      <c r="Y28" s="33">
        <v>44748.064963021206</v>
      </c>
      <c r="Z28" s="33">
        <v>54563.068165683893</v>
      </c>
      <c r="AA28" s="33">
        <v>52063.996242625297</v>
      </c>
      <c r="AB28" s="33">
        <v>49679.385683763401</v>
      </c>
      <c r="AC28" s="33">
        <v>47530.815013892396</v>
      </c>
      <c r="AD28" s="33">
        <v>45227.008728272303</v>
      </c>
      <c r="AE28" s="33">
        <v>43155.539383313997</v>
      </c>
    </row>
    <row r="29" spans="1:31">
      <c r="A29" s="29" t="s">
        <v>130</v>
      </c>
      <c r="B29" s="29" t="s">
        <v>73</v>
      </c>
      <c r="C29" s="33">
        <v>0</v>
      </c>
      <c r="D29" s="33">
        <v>0</v>
      </c>
      <c r="E29" s="33">
        <v>1.9957769510531428E-3</v>
      </c>
      <c r="F29" s="33">
        <v>2.4011251132348699E-3</v>
      </c>
      <c r="G29" s="33">
        <v>2.2911499162966901E-3</v>
      </c>
      <c r="H29" s="33">
        <v>2.1862117513211203E-3</v>
      </c>
      <c r="I29" s="33">
        <v>2.5659668699500697E-3</v>
      </c>
      <c r="J29" s="33">
        <v>2.45766571661051E-3</v>
      </c>
      <c r="K29" s="33">
        <v>241735.96227162617</v>
      </c>
      <c r="L29" s="33">
        <v>230664.08619373979</v>
      </c>
      <c r="M29" s="33">
        <v>220688.15670632818</v>
      </c>
      <c r="N29" s="33">
        <v>209991.461793644</v>
      </c>
      <c r="O29" s="33">
        <v>200373.53216607025</v>
      </c>
      <c r="P29" s="33">
        <v>191196.11840295477</v>
      </c>
      <c r="Q29" s="33">
        <v>182927.12902371652</v>
      </c>
      <c r="R29" s="33">
        <v>174060.69866322106</v>
      </c>
      <c r="S29" s="33">
        <v>166088.45287279683</v>
      </c>
      <c r="T29" s="33">
        <v>158481.34809797091</v>
      </c>
      <c r="U29" s="33">
        <v>153314.17879971649</v>
      </c>
      <c r="V29" s="33">
        <v>145883.08043361316</v>
      </c>
      <c r="W29" s="33">
        <v>178140.5587647857</v>
      </c>
      <c r="X29" s="33">
        <v>169981.44913536633</v>
      </c>
      <c r="Y29" s="33">
        <v>162629.96679966341</v>
      </c>
      <c r="Z29" s="33">
        <v>154747.33462576207</v>
      </c>
      <c r="AA29" s="33">
        <v>147659.67038564256</v>
      </c>
      <c r="AB29" s="33">
        <v>140896.63199127515</v>
      </c>
      <c r="AC29" s="33">
        <v>134803.03115122649</v>
      </c>
      <c r="AD29" s="33">
        <v>128269.16329649702</v>
      </c>
      <c r="AE29" s="33">
        <v>122394.23973800513</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138422.75100012202</v>
      </c>
      <c r="D31" s="35">
        <v>158064.59238629584</v>
      </c>
      <c r="E31" s="35">
        <v>305632.53521651088</v>
      </c>
      <c r="F31" s="35">
        <v>502077.60045906936</v>
      </c>
      <c r="G31" s="35">
        <v>510802.78605667222</v>
      </c>
      <c r="H31" s="35">
        <v>538742.51664596051</v>
      </c>
      <c r="I31" s="35">
        <v>593239.22073966183</v>
      </c>
      <c r="J31" s="35">
        <v>599633.15536832809</v>
      </c>
      <c r="K31" s="35">
        <v>854939.67886126635</v>
      </c>
      <c r="L31" s="35">
        <v>815782.13602140895</v>
      </c>
      <c r="M31" s="35">
        <v>780500.59292036202</v>
      </c>
      <c r="N31" s="35">
        <v>952999.6434893026</v>
      </c>
      <c r="O31" s="35">
        <v>917079.44467462937</v>
      </c>
      <c r="P31" s="35">
        <v>875075.80563885428</v>
      </c>
      <c r="Q31" s="35">
        <v>837229.88593357126</v>
      </c>
      <c r="R31" s="35">
        <v>802062.7014640969</v>
      </c>
      <c r="S31" s="35">
        <v>860278.7791185535</v>
      </c>
      <c r="T31" s="35">
        <v>898190.63319340558</v>
      </c>
      <c r="U31" s="35">
        <v>873365.15191127616</v>
      </c>
      <c r="V31" s="35">
        <v>860407.09795904672</v>
      </c>
      <c r="W31" s="35">
        <v>920170.28882377665</v>
      </c>
      <c r="X31" s="35">
        <v>951539.11767193186</v>
      </c>
      <c r="Y31" s="35">
        <v>941961.88073016307</v>
      </c>
      <c r="Z31" s="35">
        <v>910856.67927939806</v>
      </c>
      <c r="AA31" s="35">
        <v>896752.92862633115</v>
      </c>
      <c r="AB31" s="35">
        <v>889935.68393769115</v>
      </c>
      <c r="AC31" s="35">
        <v>880784.8726650991</v>
      </c>
      <c r="AD31" s="35">
        <v>794188.97474643192</v>
      </c>
      <c r="AE31" s="35">
        <v>700038.95175821951</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0</v>
      </c>
      <c r="D34" s="33">
        <v>0</v>
      </c>
      <c r="E34" s="33">
        <v>0</v>
      </c>
      <c r="F34" s="33">
        <v>0</v>
      </c>
      <c r="G34" s="33">
        <v>0</v>
      </c>
      <c r="H34" s="33">
        <v>0</v>
      </c>
      <c r="I34" s="33">
        <v>0</v>
      </c>
      <c r="J34" s="33">
        <v>0</v>
      </c>
      <c r="K34" s="33">
        <v>0</v>
      </c>
      <c r="L34" s="33">
        <v>0</v>
      </c>
      <c r="M34" s="33">
        <v>0</v>
      </c>
      <c r="N34" s="33">
        <v>0</v>
      </c>
      <c r="O34" s="33">
        <v>0</v>
      </c>
      <c r="P34" s="33">
        <v>0</v>
      </c>
      <c r="Q34" s="33">
        <v>0</v>
      </c>
      <c r="R34" s="33">
        <v>0</v>
      </c>
      <c r="S34" s="33">
        <v>0</v>
      </c>
      <c r="T34" s="33">
        <v>0</v>
      </c>
      <c r="U34" s="33">
        <v>0</v>
      </c>
      <c r="V34" s="33">
        <v>0</v>
      </c>
      <c r="W34" s="33">
        <v>0</v>
      </c>
      <c r="X34" s="33">
        <v>0</v>
      </c>
      <c r="Y34" s="33">
        <v>0</v>
      </c>
      <c r="Z34" s="33">
        <v>0</v>
      </c>
      <c r="AA34" s="33">
        <v>0</v>
      </c>
      <c r="AB34" s="33">
        <v>0</v>
      </c>
      <c r="AC34" s="33">
        <v>0</v>
      </c>
      <c r="AD34" s="33">
        <v>0</v>
      </c>
      <c r="AE34" s="33">
        <v>0</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2.1262785112086E-4</v>
      </c>
      <c r="D36" s="33">
        <v>2.0288917083607699E-4</v>
      </c>
      <c r="E36" s="33">
        <v>2.0713219017664798E-4</v>
      </c>
      <c r="F36" s="33">
        <v>2.7264453418766898E-4</v>
      </c>
      <c r="G36" s="33">
        <v>2.6015699816710203E-4</v>
      </c>
      <c r="H36" s="33">
        <v>2.48241410365961E-4</v>
      </c>
      <c r="I36" s="33">
        <v>2.5043827082307899E-4</v>
      </c>
      <c r="J36" s="33">
        <v>2.5579052051794698E-4</v>
      </c>
      <c r="K36" s="33">
        <v>2.4407492406117501E-4</v>
      </c>
      <c r="L36" s="33">
        <v>2.4965324542273299E-4</v>
      </c>
      <c r="M36" s="33">
        <v>2.86392524208277E-4</v>
      </c>
      <c r="N36" s="33">
        <v>3.6244735477459898E-4</v>
      </c>
      <c r="O36" s="33">
        <v>3.4584671243349303E-4</v>
      </c>
      <c r="P36" s="33">
        <v>3.3000640486240801E-4</v>
      </c>
      <c r="Q36" s="33">
        <v>3.15734045917622E-4</v>
      </c>
      <c r="R36" s="33">
        <v>3.00430498841217E-4</v>
      </c>
      <c r="S36" s="33">
        <v>3.2983985043942397E-4</v>
      </c>
      <c r="T36" s="33">
        <v>3.1473268159170497E-4</v>
      </c>
      <c r="U36" s="33">
        <v>3.8135142989207798E-4</v>
      </c>
      <c r="V36" s="33">
        <v>3.6286742528292499E-4</v>
      </c>
      <c r="W36" s="33">
        <v>3.4624754307104901E-4</v>
      </c>
      <c r="X36" s="33">
        <v>3.6810304149931201E-4</v>
      </c>
      <c r="Y36" s="33">
        <v>3.5218305128234599E-4</v>
      </c>
      <c r="Z36" s="33">
        <v>3.3511283039708398E-4</v>
      </c>
      <c r="AA36" s="33">
        <v>3.1976415101495E-4</v>
      </c>
      <c r="AB36" s="33">
        <v>2.4480834794418296E-4</v>
      </c>
      <c r="AC36" s="33">
        <v>2.3422069702875201E-4</v>
      </c>
      <c r="AD36" s="33">
        <v>2.18850616699553E-4</v>
      </c>
      <c r="AE36" s="33">
        <v>1.8544506098858802E-4</v>
      </c>
    </row>
    <row r="37" spans="1:31">
      <c r="A37" s="29" t="s">
        <v>131</v>
      </c>
      <c r="B37" s="29" t="s">
        <v>32</v>
      </c>
      <c r="C37" s="33">
        <v>0</v>
      </c>
      <c r="D37" s="33">
        <v>0</v>
      </c>
      <c r="E37" s="33">
        <v>0</v>
      </c>
      <c r="F37" s="33">
        <v>0</v>
      </c>
      <c r="G37" s="33">
        <v>0</v>
      </c>
      <c r="H37" s="33">
        <v>0</v>
      </c>
      <c r="I37" s="33">
        <v>0</v>
      </c>
      <c r="J37" s="33">
        <v>0</v>
      </c>
      <c r="K37" s="33">
        <v>0</v>
      </c>
      <c r="L37" s="33">
        <v>0</v>
      </c>
      <c r="M37" s="33">
        <v>0</v>
      </c>
      <c r="N37" s="33">
        <v>0</v>
      </c>
      <c r="O37" s="33">
        <v>0</v>
      </c>
      <c r="P37" s="33">
        <v>0</v>
      </c>
      <c r="Q37" s="33">
        <v>0</v>
      </c>
      <c r="R37" s="33">
        <v>0</v>
      </c>
      <c r="S37" s="33">
        <v>0</v>
      </c>
      <c r="T37" s="33">
        <v>0</v>
      </c>
      <c r="U37" s="33">
        <v>0</v>
      </c>
      <c r="V37" s="33">
        <v>0</v>
      </c>
      <c r="W37" s="33">
        <v>0</v>
      </c>
      <c r="X37" s="33">
        <v>0</v>
      </c>
      <c r="Y37" s="33">
        <v>0</v>
      </c>
      <c r="Z37" s="33">
        <v>0</v>
      </c>
      <c r="AA37" s="33">
        <v>0</v>
      </c>
      <c r="AB37" s="33">
        <v>0</v>
      </c>
      <c r="AC37" s="33">
        <v>0</v>
      </c>
      <c r="AD37" s="33">
        <v>0</v>
      </c>
      <c r="AE37" s="33">
        <v>0</v>
      </c>
    </row>
    <row r="38" spans="1:31">
      <c r="A38" s="29" t="s">
        <v>131</v>
      </c>
      <c r="B38" s="29" t="s">
        <v>66</v>
      </c>
      <c r="C38" s="33">
        <v>4.6922962641508505E-4</v>
      </c>
      <c r="D38" s="33">
        <v>4.70232173604913E-4</v>
      </c>
      <c r="E38" s="33">
        <v>4.60571642870807E-4</v>
      </c>
      <c r="F38" s="33">
        <v>4.3824785514545901E-4</v>
      </c>
      <c r="G38" s="33">
        <v>4.1817543413261702E-4</v>
      </c>
      <c r="H38" s="33">
        <v>3.9902236065470599E-4</v>
      </c>
      <c r="I38" s="33">
        <v>3.8176514905411703E-4</v>
      </c>
      <c r="J38" s="33">
        <v>3.8794543802640302E-4</v>
      </c>
      <c r="K38" s="33">
        <v>3.7017694453430499E-4</v>
      </c>
      <c r="L38" s="33">
        <v>3.7888887415371699E-4</v>
      </c>
      <c r="M38" s="33">
        <v>4.4085773039825101E-4</v>
      </c>
      <c r="N38" s="33">
        <v>6.1428429016773803E-4</v>
      </c>
      <c r="O38" s="33">
        <v>5.8614913160608497E-4</v>
      </c>
      <c r="P38" s="33">
        <v>5.59302606271685E-4</v>
      </c>
      <c r="Q38" s="33">
        <v>5.3511347709768496E-4</v>
      </c>
      <c r="R38" s="33">
        <v>5.0917666605729489E-4</v>
      </c>
      <c r="S38" s="33">
        <v>6.2669613048227997E-4</v>
      </c>
      <c r="T38" s="33">
        <v>5.9799249068013193E-4</v>
      </c>
      <c r="U38" s="33">
        <v>26530.256366531463</v>
      </c>
      <c r="V38" s="33">
        <v>25244.341741536464</v>
      </c>
      <c r="W38" s="33">
        <v>24088.112339204319</v>
      </c>
      <c r="X38" s="33">
        <v>26325.735922391083</v>
      </c>
      <c r="Y38" s="33">
        <v>25187.181194258788</v>
      </c>
      <c r="Z38" s="33">
        <v>23966.365073501129</v>
      </c>
      <c r="AA38" s="33">
        <v>22868.66895415989</v>
      </c>
      <c r="AB38" s="33">
        <v>71824.944349383091</v>
      </c>
      <c r="AC38" s="33">
        <v>68718.606490047983</v>
      </c>
      <c r="AD38" s="33">
        <v>80402.440566943595</v>
      </c>
      <c r="AE38" s="33">
        <v>76719.886006615983</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454208.53450868692</v>
      </c>
      <c r="D40" s="33">
        <v>433405.09003200725</v>
      </c>
      <c r="E40" s="33">
        <v>414660.86930441152</v>
      </c>
      <c r="F40" s="33">
        <v>522278.8561383732</v>
      </c>
      <c r="G40" s="33">
        <v>503576.21331359749</v>
      </c>
      <c r="H40" s="33">
        <v>480511.65373388567</v>
      </c>
      <c r="I40" s="33">
        <v>459730.13420164073</v>
      </c>
      <c r="J40" s="33">
        <v>509327.69632698642</v>
      </c>
      <c r="K40" s="33">
        <v>485999.71004218701</v>
      </c>
      <c r="L40" s="33">
        <v>463740.18115333869</v>
      </c>
      <c r="M40" s="33">
        <v>465264.5622101964</v>
      </c>
      <c r="N40" s="33">
        <v>484467.86057717865</v>
      </c>
      <c r="O40" s="33">
        <v>549272.96979214193</v>
      </c>
      <c r="P40" s="33">
        <v>524115.42915850668</v>
      </c>
      <c r="Q40" s="33">
        <v>509262.35036762012</v>
      </c>
      <c r="R40" s="33">
        <v>498233.98310258699</v>
      </c>
      <c r="S40" s="33">
        <v>519669.72820380761</v>
      </c>
      <c r="T40" s="33">
        <v>495868.06106575864</v>
      </c>
      <c r="U40" s="33">
        <v>474422.39561045746</v>
      </c>
      <c r="V40" s="33">
        <v>451427.26550269738</v>
      </c>
      <c r="W40" s="33">
        <v>457951.11544896953</v>
      </c>
      <c r="X40" s="33">
        <v>496672.41873787891</v>
      </c>
      <c r="Y40" s="33">
        <v>475191.96599151148</v>
      </c>
      <c r="Z40" s="33">
        <v>473547.29279190354</v>
      </c>
      <c r="AA40" s="33">
        <v>472018.25267894001</v>
      </c>
      <c r="AB40" s="33">
        <v>335921.15563467314</v>
      </c>
      <c r="AC40" s="33">
        <v>321392.99120442622</v>
      </c>
      <c r="AD40" s="33">
        <v>326762.57583215914</v>
      </c>
      <c r="AE40" s="33">
        <v>328306.08153986657</v>
      </c>
    </row>
    <row r="41" spans="1:31">
      <c r="A41" s="29" t="s">
        <v>131</v>
      </c>
      <c r="B41" s="29" t="s">
        <v>68</v>
      </c>
      <c r="C41" s="33">
        <v>7.3393018732863377E-4</v>
      </c>
      <c r="D41" s="33">
        <v>1.1909802588186882E-3</v>
      </c>
      <c r="E41" s="33">
        <v>1.2494329419283469E-3</v>
      </c>
      <c r="F41" s="33">
        <v>2.4479541659058628E-3</v>
      </c>
      <c r="G41" s="33">
        <v>2.346261156202989E-3</v>
      </c>
      <c r="H41" s="33">
        <v>2.2992087040253207E-3</v>
      </c>
      <c r="I41" s="33">
        <v>2.3004724652442459E-3</v>
      </c>
      <c r="J41" s="33">
        <v>2.6401393476895786E-3</v>
      </c>
      <c r="K41" s="33">
        <v>2.5525327860478958E-3</v>
      </c>
      <c r="L41" s="33">
        <v>2.7434836420727549E-3</v>
      </c>
      <c r="M41" s="33">
        <v>2196.3276811022611</v>
      </c>
      <c r="N41" s="33">
        <v>17097.555714300368</v>
      </c>
      <c r="O41" s="33">
        <v>26325.919612102323</v>
      </c>
      <c r="P41" s="33">
        <v>25120.152291623512</v>
      </c>
      <c r="Q41" s="33">
        <v>24033.737528239668</v>
      </c>
      <c r="R41" s="33">
        <v>22868.828521938362</v>
      </c>
      <c r="S41" s="33">
        <v>60238.774987191973</v>
      </c>
      <c r="T41" s="33">
        <v>57479.747121997039</v>
      </c>
      <c r="U41" s="33">
        <v>61496.938019804133</v>
      </c>
      <c r="V41" s="33">
        <v>73721.850290780785</v>
      </c>
      <c r="W41" s="33">
        <v>83701.794055161139</v>
      </c>
      <c r="X41" s="33">
        <v>137933.20973826703</v>
      </c>
      <c r="Y41" s="33">
        <v>131967.77315647816</v>
      </c>
      <c r="Z41" s="33">
        <v>125571.32951924208</v>
      </c>
      <c r="AA41" s="33">
        <v>119819.97086760451</v>
      </c>
      <c r="AB41" s="33">
        <v>137408.13082318165</v>
      </c>
      <c r="AC41" s="33">
        <v>131465.40308702091</v>
      </c>
      <c r="AD41" s="33">
        <v>125093.30916622831</v>
      </c>
      <c r="AE41" s="33">
        <v>127400.24197441967</v>
      </c>
    </row>
    <row r="42" spans="1:31">
      <c r="A42" s="29" t="s">
        <v>131</v>
      </c>
      <c r="B42" s="29" t="s">
        <v>36</v>
      </c>
      <c r="C42" s="33">
        <v>4.31227450373404E-4</v>
      </c>
      <c r="D42" s="33">
        <v>5.7415426775207703E-4</v>
      </c>
      <c r="E42" s="33">
        <v>5.4932282303373804E-4</v>
      </c>
      <c r="F42" s="33">
        <v>7.0131946074961007E-4</v>
      </c>
      <c r="G42" s="33">
        <v>9.6651152348193204E-4</v>
      </c>
      <c r="H42" s="33">
        <v>9.2224381974918097E-4</v>
      </c>
      <c r="I42" s="33">
        <v>1.4190125974997002E-3</v>
      </c>
      <c r="J42" s="33">
        <v>3.8017233144560197E-3</v>
      </c>
      <c r="K42" s="33">
        <v>3.6275985810519701E-3</v>
      </c>
      <c r="L42" s="33">
        <v>3.4614490263432697E-3</v>
      </c>
      <c r="M42" s="33">
        <v>3.3117457410580904E-3</v>
      </c>
      <c r="N42" s="33">
        <v>19780.1725578607</v>
      </c>
      <c r="O42" s="33">
        <v>25427.841014858699</v>
      </c>
      <c r="P42" s="33">
        <v>24263.207065587099</v>
      </c>
      <c r="Q42" s="33">
        <v>23213.854097616299</v>
      </c>
      <c r="R42" s="33">
        <v>22088.684627928</v>
      </c>
      <c r="S42" s="33">
        <v>33859.220121998798</v>
      </c>
      <c r="T42" s="33">
        <v>32308.416134082701</v>
      </c>
      <c r="U42" s="33">
        <v>30911.118065897001</v>
      </c>
      <c r="V42" s="33">
        <v>29412.8642138902</v>
      </c>
      <c r="W42" s="33">
        <v>28065.7099549251</v>
      </c>
      <c r="X42" s="33">
        <v>31422.88905939</v>
      </c>
      <c r="Y42" s="33">
        <v>30063.888915363099</v>
      </c>
      <c r="Z42" s="33">
        <v>28606.699970007598</v>
      </c>
      <c r="AA42" s="33">
        <v>27296.469309827902</v>
      </c>
      <c r="AB42" s="33">
        <v>52896.690520857199</v>
      </c>
      <c r="AC42" s="33">
        <v>50608.975457519395</v>
      </c>
      <c r="AD42" s="33">
        <v>63931.900243515898</v>
      </c>
      <c r="AE42" s="33">
        <v>61003.721667403195</v>
      </c>
    </row>
    <row r="43" spans="1:31">
      <c r="A43" s="29" t="s">
        <v>131</v>
      </c>
      <c r="B43" s="29" t="s">
        <v>73</v>
      </c>
      <c r="C43" s="33">
        <v>0</v>
      </c>
      <c r="D43" s="33">
        <v>0</v>
      </c>
      <c r="E43" s="33">
        <v>1.0979199343860899E-3</v>
      </c>
      <c r="F43" s="33">
        <v>1.3745404675456101E-3</v>
      </c>
      <c r="G43" s="33">
        <v>1.3466708350486E-3</v>
      </c>
      <c r="H43" s="33">
        <v>1.58493679852369E-3</v>
      </c>
      <c r="I43" s="33">
        <v>1.7608019925118099E-3</v>
      </c>
      <c r="J43" s="33">
        <v>3.8787179935174899E-3</v>
      </c>
      <c r="K43" s="33">
        <v>3.7010667862340499E-3</v>
      </c>
      <c r="L43" s="33">
        <v>3.5315522755348999E-3</v>
      </c>
      <c r="M43" s="33">
        <v>3.3788171135318203E-3</v>
      </c>
      <c r="N43" s="33">
        <v>27698.240709988699</v>
      </c>
      <c r="O43" s="33">
        <v>52579.784797954904</v>
      </c>
      <c r="P43" s="33">
        <v>50171.550359753601</v>
      </c>
      <c r="Q43" s="33">
        <v>48001.694366051299</v>
      </c>
      <c r="R43" s="33">
        <v>45675.064726402794</v>
      </c>
      <c r="S43" s="33">
        <v>107385.46079343199</v>
      </c>
      <c r="T43" s="33">
        <v>102467.04270103</v>
      </c>
      <c r="U43" s="33">
        <v>98035.472913621314</v>
      </c>
      <c r="V43" s="33">
        <v>93283.719042634999</v>
      </c>
      <c r="W43" s="33">
        <v>89011.182296651998</v>
      </c>
      <c r="X43" s="33">
        <v>185511.655413973</v>
      </c>
      <c r="Y43" s="33">
        <v>177488.51133101599</v>
      </c>
      <c r="Z43" s="33">
        <v>168885.68935538401</v>
      </c>
      <c r="AA43" s="33">
        <v>161150.466878003</v>
      </c>
      <c r="AB43" s="33">
        <v>153769.52956540798</v>
      </c>
      <c r="AC43" s="33">
        <v>147119.19221318798</v>
      </c>
      <c r="AD43" s="33">
        <v>152949.28032575699</v>
      </c>
      <c r="AE43" s="33">
        <v>145943.969718382</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454208.53592447459</v>
      </c>
      <c r="D45" s="35">
        <v>433405.09189610888</v>
      </c>
      <c r="E45" s="35">
        <v>414660.8712215483</v>
      </c>
      <c r="F45" s="35">
        <v>522278.85929721972</v>
      </c>
      <c r="G45" s="35">
        <v>503576.21633819107</v>
      </c>
      <c r="H45" s="35">
        <v>480511.65668035817</v>
      </c>
      <c r="I45" s="35">
        <v>459730.13713431661</v>
      </c>
      <c r="J45" s="35">
        <v>509327.69961086177</v>
      </c>
      <c r="K45" s="35">
        <v>485999.71320897166</v>
      </c>
      <c r="L45" s="35">
        <v>463740.18452536443</v>
      </c>
      <c r="M45" s="35">
        <v>467460.8906185489</v>
      </c>
      <c r="N45" s="35">
        <v>501565.41726821067</v>
      </c>
      <c r="O45" s="35">
        <v>575598.89033624006</v>
      </c>
      <c r="P45" s="35">
        <v>549235.58233943919</v>
      </c>
      <c r="Q45" s="35">
        <v>533296.0887467073</v>
      </c>
      <c r="R45" s="35">
        <v>521102.8124341325</v>
      </c>
      <c r="S45" s="35">
        <v>579908.50414753554</v>
      </c>
      <c r="T45" s="35">
        <v>553347.80910048087</v>
      </c>
      <c r="U45" s="35">
        <v>562449.59037814452</v>
      </c>
      <c r="V45" s="35">
        <v>550393.45789788209</v>
      </c>
      <c r="W45" s="35">
        <v>565741.02218958258</v>
      </c>
      <c r="X45" s="35">
        <v>660931.36476664001</v>
      </c>
      <c r="Y45" s="35">
        <v>632346.92069443152</v>
      </c>
      <c r="Z45" s="35">
        <v>623084.98771975958</v>
      </c>
      <c r="AA45" s="35">
        <v>614706.89282046852</v>
      </c>
      <c r="AB45" s="35">
        <v>545154.23105204618</v>
      </c>
      <c r="AC45" s="35">
        <v>521577.00101571582</v>
      </c>
      <c r="AD45" s="35">
        <v>532258.32578418171</v>
      </c>
      <c r="AE45" s="35">
        <v>532426.20970634732</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0</v>
      </c>
      <c r="D49" s="33">
        <v>0</v>
      </c>
      <c r="E49" s="33">
        <v>0</v>
      </c>
      <c r="F49" s="33">
        <v>0</v>
      </c>
      <c r="G49" s="33">
        <v>0</v>
      </c>
      <c r="H49" s="33">
        <v>0</v>
      </c>
      <c r="I49" s="33">
        <v>0</v>
      </c>
      <c r="J49" s="33">
        <v>0</v>
      </c>
      <c r="K49" s="33">
        <v>0</v>
      </c>
      <c r="L49" s="33">
        <v>0</v>
      </c>
      <c r="M49" s="33">
        <v>0</v>
      </c>
      <c r="N49" s="33">
        <v>0</v>
      </c>
      <c r="O49" s="33">
        <v>0</v>
      </c>
      <c r="P49" s="33">
        <v>0</v>
      </c>
      <c r="Q49" s="33">
        <v>0</v>
      </c>
      <c r="R49" s="33">
        <v>0</v>
      </c>
      <c r="S49" s="33">
        <v>0</v>
      </c>
      <c r="T49" s="33">
        <v>0</v>
      </c>
      <c r="U49" s="33">
        <v>0</v>
      </c>
      <c r="V49" s="33">
        <v>0</v>
      </c>
      <c r="W49" s="33">
        <v>0</v>
      </c>
      <c r="X49" s="33">
        <v>0</v>
      </c>
      <c r="Y49" s="33">
        <v>0</v>
      </c>
      <c r="Z49" s="33">
        <v>0</v>
      </c>
      <c r="AA49" s="33">
        <v>0</v>
      </c>
      <c r="AB49" s="33">
        <v>0</v>
      </c>
      <c r="AC49" s="33">
        <v>0</v>
      </c>
      <c r="AD49" s="33">
        <v>0</v>
      </c>
      <c r="AE49" s="33">
        <v>0</v>
      </c>
    </row>
    <row r="50" spans="1:31">
      <c r="A50" s="29" t="s">
        <v>132</v>
      </c>
      <c r="B50" s="29" t="s">
        <v>20</v>
      </c>
      <c r="C50" s="33">
        <v>1.9047084465379199E-4</v>
      </c>
      <c r="D50" s="33">
        <v>1.81746989101108E-4</v>
      </c>
      <c r="E50" s="33">
        <v>1.7388666206695001E-4</v>
      </c>
      <c r="F50" s="33">
        <v>2.7152359621407103E-4</v>
      </c>
      <c r="G50" s="33">
        <v>2.5908740086447602E-4</v>
      </c>
      <c r="H50" s="33">
        <v>2.4722080225317501E-4</v>
      </c>
      <c r="I50" s="33">
        <v>2.3652881574507602E-4</v>
      </c>
      <c r="J50" s="33">
        <v>2.4317611066169601E-4</v>
      </c>
      <c r="K50" s="33">
        <v>2.3203827343977302E-4</v>
      </c>
      <c r="L50" s="33">
        <v>2.3522061753598899E-4</v>
      </c>
      <c r="M50" s="33">
        <v>2.6022056615971001E-4</v>
      </c>
      <c r="N50" s="33">
        <v>3.1112657067525602E-4</v>
      </c>
      <c r="O50" s="33">
        <v>2.9687649861773804E-4</v>
      </c>
      <c r="P50" s="33">
        <v>2.8327910162170302E-4</v>
      </c>
      <c r="Q50" s="33">
        <v>2.7102763934603203E-4</v>
      </c>
      <c r="R50" s="33">
        <v>2.57891000167053E-4</v>
      </c>
      <c r="S50" s="33">
        <v>3.0023383408228198E-4</v>
      </c>
      <c r="T50" s="33">
        <v>2.86482665994993E-4</v>
      </c>
      <c r="U50" s="33">
        <v>3.2155833546242899E-4</v>
      </c>
      <c r="V50" s="33">
        <v>3.0597248658680997E-4</v>
      </c>
      <c r="W50" s="33">
        <v>4.8592900427445201E-4</v>
      </c>
      <c r="X50" s="33">
        <v>4.6367271381774102E-4</v>
      </c>
      <c r="Y50" s="33">
        <v>5.4435015893690593E-4</v>
      </c>
      <c r="Z50" s="33">
        <v>5.1796564833042906E-4</v>
      </c>
      <c r="AA50" s="33">
        <v>4.9424203065287693E-4</v>
      </c>
      <c r="AB50" s="33">
        <v>4.12657987662945E-4</v>
      </c>
      <c r="AC50" s="33">
        <v>3.9481105246841705E-4</v>
      </c>
      <c r="AD50" s="33">
        <v>4.6490229062669095E-4</v>
      </c>
      <c r="AE50" s="33">
        <v>4.10783957258015E-4</v>
      </c>
    </row>
    <row r="51" spans="1:31">
      <c r="A51" s="29" t="s">
        <v>132</v>
      </c>
      <c r="B51" s="29" t="s">
        <v>32</v>
      </c>
      <c r="C51" s="33">
        <v>0</v>
      </c>
      <c r="D51" s="33">
        <v>0</v>
      </c>
      <c r="E51" s="33">
        <v>0</v>
      </c>
      <c r="F51" s="33">
        <v>0</v>
      </c>
      <c r="G51" s="33">
        <v>0</v>
      </c>
      <c r="H51" s="33">
        <v>0</v>
      </c>
      <c r="I51" s="33">
        <v>0</v>
      </c>
      <c r="J51" s="33">
        <v>0</v>
      </c>
      <c r="K51" s="33">
        <v>0</v>
      </c>
      <c r="L51" s="33">
        <v>0</v>
      </c>
      <c r="M51" s="33">
        <v>0</v>
      </c>
      <c r="N51" s="33">
        <v>0</v>
      </c>
      <c r="O51" s="33">
        <v>0</v>
      </c>
      <c r="P51" s="33">
        <v>0</v>
      </c>
      <c r="Q51" s="33">
        <v>0</v>
      </c>
      <c r="R51" s="33">
        <v>0</v>
      </c>
      <c r="S51" s="33">
        <v>0</v>
      </c>
      <c r="T51" s="33">
        <v>0</v>
      </c>
      <c r="U51" s="33">
        <v>0</v>
      </c>
      <c r="V51" s="33">
        <v>0</v>
      </c>
      <c r="W51" s="33">
        <v>0</v>
      </c>
      <c r="X51" s="33">
        <v>0</v>
      </c>
      <c r="Y51" s="33">
        <v>0</v>
      </c>
      <c r="Z51" s="33">
        <v>0</v>
      </c>
      <c r="AA51" s="33">
        <v>0</v>
      </c>
      <c r="AB51" s="33">
        <v>0</v>
      </c>
      <c r="AC51" s="33">
        <v>0</v>
      </c>
      <c r="AD51" s="33">
        <v>0</v>
      </c>
      <c r="AE51" s="33">
        <v>0</v>
      </c>
    </row>
    <row r="52" spans="1:31">
      <c r="A52" s="29" t="s">
        <v>132</v>
      </c>
      <c r="B52" s="29" t="s">
        <v>66</v>
      </c>
      <c r="C52" s="33">
        <v>4.6761502191864702E-4</v>
      </c>
      <c r="D52" s="33">
        <v>4.5390386479972399E-4</v>
      </c>
      <c r="E52" s="33">
        <v>4.34273097670981E-4</v>
      </c>
      <c r="F52" s="33">
        <v>4.1322399359064997E-4</v>
      </c>
      <c r="G52" s="33">
        <v>3.9429770365089303E-4</v>
      </c>
      <c r="H52" s="33">
        <v>3.7623826669266604E-4</v>
      </c>
      <c r="I52" s="33">
        <v>3.59966438292121E-4</v>
      </c>
      <c r="J52" s="33">
        <v>3.4251895866312099E-4</v>
      </c>
      <c r="K52" s="33">
        <v>3.3210858582727597E-4</v>
      </c>
      <c r="L52" s="33">
        <v>3.3730572712069101E-4</v>
      </c>
      <c r="M52" s="33">
        <v>3.4453259518247203E-4</v>
      </c>
      <c r="N52" s="33">
        <v>6.484546961330939E-4</v>
      </c>
      <c r="O52" s="33">
        <v>6.1875448079668806E-4</v>
      </c>
      <c r="P52" s="33">
        <v>5.9041458067781295E-4</v>
      </c>
      <c r="Q52" s="33">
        <v>9.6989975808489508E-4</v>
      </c>
      <c r="R52" s="33">
        <v>9.2288896910232613E-4</v>
      </c>
      <c r="S52" s="33">
        <v>1.340380079511111E-3</v>
      </c>
      <c r="T52" s="33">
        <v>1.2789886249785071E-3</v>
      </c>
      <c r="U52" s="33">
        <v>1.8457352458696649E-3</v>
      </c>
      <c r="V52" s="33">
        <v>1.7562729386178368E-3</v>
      </c>
      <c r="W52" s="33">
        <v>25023.361689677437</v>
      </c>
      <c r="X52" s="33">
        <v>23877.253511178526</v>
      </c>
      <c r="Y52" s="33">
        <v>31563.256301691388</v>
      </c>
      <c r="Z52" s="33">
        <v>51949.216645849359</v>
      </c>
      <c r="AA52" s="33">
        <v>49569.863191953402</v>
      </c>
      <c r="AB52" s="33">
        <v>47299.487615032755</v>
      </c>
      <c r="AC52" s="33">
        <v>45253.84469420262</v>
      </c>
      <c r="AD52" s="33">
        <v>43060.402748791486</v>
      </c>
      <c r="AE52" s="33">
        <v>57060.338093190381</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7.9746827122191988E-3</v>
      </c>
      <c r="D54" s="33">
        <v>7.6094300658819747E-3</v>
      </c>
      <c r="E54" s="33">
        <v>7.7359130602772021E-3</v>
      </c>
      <c r="F54" s="33">
        <v>87935.644061580228</v>
      </c>
      <c r="G54" s="33">
        <v>83908.057277262604</v>
      </c>
      <c r="H54" s="33">
        <v>103488.40924372517</v>
      </c>
      <c r="I54" s="33">
        <v>241980.83949853657</v>
      </c>
      <c r="J54" s="33">
        <v>276939.06297590979</v>
      </c>
      <c r="K54" s="33">
        <v>264254.83097867743</v>
      </c>
      <c r="L54" s="33">
        <v>252151.55617697668</v>
      </c>
      <c r="M54" s="33">
        <v>241770.04203283059</v>
      </c>
      <c r="N54" s="33">
        <v>257736.79864419042</v>
      </c>
      <c r="O54" s="33">
        <v>279504.65476487082</v>
      </c>
      <c r="P54" s="33">
        <v>330125.03198905481</v>
      </c>
      <c r="Q54" s="33">
        <v>315847.54257132311</v>
      </c>
      <c r="R54" s="33">
        <v>300538.49641470617</v>
      </c>
      <c r="S54" s="33">
        <v>419726.00965101516</v>
      </c>
      <c r="T54" s="33">
        <v>417917.70286449156</v>
      </c>
      <c r="U54" s="33">
        <v>405903.67580046412</v>
      </c>
      <c r="V54" s="33">
        <v>386230.0281916181</v>
      </c>
      <c r="W54" s="33">
        <v>377158.18788900756</v>
      </c>
      <c r="X54" s="33">
        <v>381582.00390935631</v>
      </c>
      <c r="Y54" s="33">
        <v>365079.06564385188</v>
      </c>
      <c r="Z54" s="33">
        <v>347383.77829701849</v>
      </c>
      <c r="AA54" s="33">
        <v>355892.92826920009</v>
      </c>
      <c r="AB54" s="33">
        <v>339592.48630780372</v>
      </c>
      <c r="AC54" s="33">
        <v>324905.54151897016</v>
      </c>
      <c r="AD54" s="33">
        <v>309157.4542958719</v>
      </c>
      <c r="AE54" s="33">
        <v>267783.21016242518</v>
      </c>
    </row>
    <row r="55" spans="1:31">
      <c r="A55" s="29" t="s">
        <v>132</v>
      </c>
      <c r="B55" s="29" t="s">
        <v>68</v>
      </c>
      <c r="C55" s="33">
        <v>2.4546865445461842E-4</v>
      </c>
      <c r="D55" s="33">
        <v>3.379690307504911E-4</v>
      </c>
      <c r="E55" s="33">
        <v>3.479876132625182E-4</v>
      </c>
      <c r="F55" s="33">
        <v>1.4458466742166161E-3</v>
      </c>
      <c r="G55" s="33">
        <v>2.2631239159597223E-3</v>
      </c>
      <c r="H55" s="33">
        <v>2.2788634462630282E-3</v>
      </c>
      <c r="I55" s="33">
        <v>7398.6866299024823</v>
      </c>
      <c r="J55" s="33">
        <v>7040.0742227199862</v>
      </c>
      <c r="K55" s="33">
        <v>6717.6280724400458</v>
      </c>
      <c r="L55" s="33">
        <v>6984.2336444319371</v>
      </c>
      <c r="M55" s="33">
        <v>25953.242765678344</v>
      </c>
      <c r="N55" s="33">
        <v>82238.503914956003</v>
      </c>
      <c r="O55" s="33">
        <v>78471.854849441821</v>
      </c>
      <c r="P55" s="33">
        <v>74877.724063168294</v>
      </c>
      <c r="Q55" s="33">
        <v>71639.357355577362</v>
      </c>
      <c r="R55" s="33">
        <v>68167.016339491558</v>
      </c>
      <c r="S55" s="33">
        <v>65044.863481310589</v>
      </c>
      <c r="T55" s="33">
        <v>62065.709412619282</v>
      </c>
      <c r="U55" s="33">
        <v>65515.670726553537</v>
      </c>
      <c r="V55" s="33">
        <v>62340.143386765165</v>
      </c>
      <c r="W55" s="33">
        <v>71737.002262398164</v>
      </c>
      <c r="X55" s="33">
        <v>68451.33804130301</v>
      </c>
      <c r="Y55" s="33">
        <v>65490.90439853476</v>
      </c>
      <c r="Z55" s="33">
        <v>62316.577297931857</v>
      </c>
      <c r="AA55" s="33">
        <v>59462.382916987219</v>
      </c>
      <c r="AB55" s="33">
        <v>79964.60425273393</v>
      </c>
      <c r="AC55" s="33">
        <v>76506.236389018246</v>
      </c>
      <c r="AD55" s="33">
        <v>72797.999029691069</v>
      </c>
      <c r="AE55" s="33">
        <v>83671.821990377008</v>
      </c>
    </row>
    <row r="56" spans="1:31">
      <c r="A56" s="29" t="s">
        <v>132</v>
      </c>
      <c r="B56" s="29" t="s">
        <v>36</v>
      </c>
      <c r="C56" s="33">
        <v>4.22119695752705E-4</v>
      </c>
      <c r="D56" s="33">
        <v>5.9913473016040292E-4</v>
      </c>
      <c r="E56" s="33">
        <v>5.7322291208916794E-4</v>
      </c>
      <c r="F56" s="33">
        <v>7.2897900374866201E-4</v>
      </c>
      <c r="G56" s="33">
        <v>1.0271590986131399E-3</v>
      </c>
      <c r="H56" s="33">
        <v>1.03181953512126E-3</v>
      </c>
      <c r="I56" s="33">
        <v>1.12813978768992E-3</v>
      </c>
      <c r="J56" s="33">
        <v>1.26559604281325E-3</v>
      </c>
      <c r="K56" s="33">
        <v>1.3443437930459601E-3</v>
      </c>
      <c r="L56" s="33">
        <v>1.4772257672079501E-3</v>
      </c>
      <c r="M56" s="33">
        <v>1.56869336712535E-3</v>
      </c>
      <c r="N56" s="33">
        <v>2.3951392360650001E-2</v>
      </c>
      <c r="O56" s="33">
        <v>2.2854382014422102E-2</v>
      </c>
      <c r="P56" s="33">
        <v>2.1807616417293202E-2</v>
      </c>
      <c r="Q56" s="33">
        <v>2.08697600997396E-2</v>
      </c>
      <c r="R56" s="33">
        <v>1.9858208256379101E-2</v>
      </c>
      <c r="S56" s="33">
        <v>1.8977054800036201E-2</v>
      </c>
      <c r="T56" s="33">
        <v>1.8107876710382602E-2</v>
      </c>
      <c r="U56" s="33">
        <v>1.7330371260621001E-2</v>
      </c>
      <c r="V56" s="33">
        <v>1.6490372673621301E-2</v>
      </c>
      <c r="W56" s="33">
        <v>1.5578584005888799E-2</v>
      </c>
      <c r="X56" s="33">
        <v>1.47882323502566E-2</v>
      </c>
      <c r="Y56" s="33">
        <v>1.41486600354411E-2</v>
      </c>
      <c r="Z56" s="33">
        <v>1.33979009968889E-2</v>
      </c>
      <c r="AA56" s="33">
        <v>1.2657552276586E-2</v>
      </c>
      <c r="AB56" s="33">
        <v>1.20575852095966E-2</v>
      </c>
      <c r="AC56" s="33">
        <v>1.1482953763074701E-2</v>
      </c>
      <c r="AD56" s="33">
        <v>1.08578565202848E-2</v>
      </c>
      <c r="AE56" s="33">
        <v>1.0703630459212899E-2</v>
      </c>
    </row>
    <row r="57" spans="1:31">
      <c r="A57" s="29" t="s">
        <v>132</v>
      </c>
      <c r="B57" s="29" t="s">
        <v>73</v>
      </c>
      <c r="C57" s="33">
        <v>0</v>
      </c>
      <c r="D57" s="33">
        <v>0</v>
      </c>
      <c r="E57" s="33">
        <v>1.2391401986759801E-3</v>
      </c>
      <c r="F57" s="33">
        <v>2.2817963934510001E-3</v>
      </c>
      <c r="G57" s="33">
        <v>2.1772866341055004E-3</v>
      </c>
      <c r="H57" s="33">
        <v>2.4127088777124201E-3</v>
      </c>
      <c r="I57" s="33">
        <v>2.30836227526893E-3</v>
      </c>
      <c r="J57" s="33">
        <v>2.19647655624136E-3</v>
      </c>
      <c r="K57" s="33">
        <v>2.5615109941323098E-3</v>
      </c>
      <c r="L57" s="33">
        <v>2.8469679822710598E-3</v>
      </c>
      <c r="M57" s="33">
        <v>3.4449566765870003E-3</v>
      </c>
      <c r="N57" s="33">
        <v>19355.571732008499</v>
      </c>
      <c r="O57" s="33">
        <v>18469.0569888383</v>
      </c>
      <c r="P57" s="33">
        <v>17623.145974699801</v>
      </c>
      <c r="Q57" s="33">
        <v>25569.501339830302</v>
      </c>
      <c r="R57" s="33">
        <v>24330.154261066498</v>
      </c>
      <c r="S57" s="33">
        <v>56866.357031531203</v>
      </c>
      <c r="T57" s="33">
        <v>54261.791039018601</v>
      </c>
      <c r="U57" s="33">
        <v>51915.0373176211</v>
      </c>
      <c r="V57" s="33">
        <v>49398.728963054797</v>
      </c>
      <c r="W57" s="33">
        <v>98182.624562484605</v>
      </c>
      <c r="X57" s="33">
        <v>93685.710423087701</v>
      </c>
      <c r="Y57" s="33">
        <v>89633.922132150998</v>
      </c>
      <c r="Z57" s="33">
        <v>87697.3219290782</v>
      </c>
      <c r="AA57" s="33">
        <v>83680.650662370099</v>
      </c>
      <c r="AB57" s="33">
        <v>79847.949073525699</v>
      </c>
      <c r="AC57" s="33">
        <v>76394.626430719698</v>
      </c>
      <c r="AD57" s="33">
        <v>72691.798759509591</v>
      </c>
      <c r="AE57" s="33">
        <v>69362.403368863801</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8.8782372332462563E-3</v>
      </c>
      <c r="D59" s="35">
        <v>8.5830499505332985E-3</v>
      </c>
      <c r="E59" s="35">
        <v>8.6920604332776513E-3</v>
      </c>
      <c r="F59" s="35">
        <v>87935.646192174492</v>
      </c>
      <c r="G59" s="35">
        <v>83908.060193771613</v>
      </c>
      <c r="H59" s="35">
        <v>103488.41214604769</v>
      </c>
      <c r="I59" s="35">
        <v>249379.52672493432</v>
      </c>
      <c r="J59" s="35">
        <v>283979.13778432488</v>
      </c>
      <c r="K59" s="35">
        <v>270972.45961526432</v>
      </c>
      <c r="L59" s="35">
        <v>259135.79039393493</v>
      </c>
      <c r="M59" s="35">
        <v>267723.28540326207</v>
      </c>
      <c r="N59" s="35">
        <v>339975.30351872765</v>
      </c>
      <c r="O59" s="35">
        <v>357976.51052994363</v>
      </c>
      <c r="P59" s="35">
        <v>405002.75692591676</v>
      </c>
      <c r="Q59" s="35">
        <v>387486.90116782783</v>
      </c>
      <c r="R59" s="35">
        <v>368705.5139349777</v>
      </c>
      <c r="S59" s="35">
        <v>484770.87477293966</v>
      </c>
      <c r="T59" s="35">
        <v>479983.41384258214</v>
      </c>
      <c r="U59" s="35">
        <v>471419.34869431122</v>
      </c>
      <c r="V59" s="35">
        <v>448570.17364062869</v>
      </c>
      <c r="W59" s="35">
        <v>473918.55232701218</v>
      </c>
      <c r="X59" s="35">
        <v>473910.59592551051</v>
      </c>
      <c r="Y59" s="35">
        <v>462133.22688842815</v>
      </c>
      <c r="Z59" s="35">
        <v>461649.57275876531</v>
      </c>
      <c r="AA59" s="35">
        <v>464925.17487238272</v>
      </c>
      <c r="AB59" s="35">
        <v>466856.57858822838</v>
      </c>
      <c r="AC59" s="35">
        <v>446665.62299700209</v>
      </c>
      <c r="AD59" s="35">
        <v>425015.85653925675</v>
      </c>
      <c r="AE59" s="35">
        <v>408515.37065677647</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1.89730161790222E-4</v>
      </c>
      <c r="D64" s="33">
        <v>1.8104023064378498E-4</v>
      </c>
      <c r="E64" s="33">
        <v>2.17097788431381E-4</v>
      </c>
      <c r="F64" s="33">
        <v>2.3781145474001001E-4</v>
      </c>
      <c r="G64" s="33">
        <v>2.2691932695165302E-4</v>
      </c>
      <c r="H64" s="33">
        <v>2.16526075249343E-4</v>
      </c>
      <c r="I64" s="33">
        <v>2.0716159679883201E-4</v>
      </c>
      <c r="J64" s="33">
        <v>1.9712052808918402E-4</v>
      </c>
      <c r="K64" s="33">
        <v>1.88092106880444E-4</v>
      </c>
      <c r="L64" s="33">
        <v>1.7947720115034398E-4</v>
      </c>
      <c r="M64" s="33">
        <v>1.81207714864746E-4</v>
      </c>
      <c r="N64" s="33">
        <v>2.61334607850593E-4</v>
      </c>
      <c r="O64" s="33">
        <v>2.4936508372762399E-4</v>
      </c>
      <c r="P64" s="33">
        <v>2.3794378208811601E-4</v>
      </c>
      <c r="Q64" s="33">
        <v>2.2765301494964902E-4</v>
      </c>
      <c r="R64" s="33">
        <v>2.1661873253249001E-4</v>
      </c>
      <c r="S64" s="33">
        <v>3.2916297123423201E-4</v>
      </c>
      <c r="T64" s="33">
        <v>3.1408680448777196E-4</v>
      </c>
      <c r="U64" s="33">
        <v>3.0050294809159299E-4</v>
      </c>
      <c r="V64" s="33">
        <v>2.8593764836487898E-4</v>
      </c>
      <c r="W64" s="33">
        <v>3.5286643953376303E-4</v>
      </c>
      <c r="X64" s="33">
        <v>3.3670461774167797E-4</v>
      </c>
      <c r="Y64" s="33">
        <v>3.2763606182085097E-4</v>
      </c>
      <c r="Z64" s="33">
        <v>3.1175562712958696E-4</v>
      </c>
      <c r="AA64" s="33">
        <v>2.9747674332583103E-4</v>
      </c>
      <c r="AB64" s="33">
        <v>2.25134077843173E-4</v>
      </c>
      <c r="AC64" s="33">
        <v>2.1539731418544601E-4</v>
      </c>
      <c r="AD64" s="33">
        <v>1.9141277514276E-4</v>
      </c>
      <c r="AE64" s="33">
        <v>1.72978741202025E-4</v>
      </c>
    </row>
    <row r="65" spans="1:31">
      <c r="A65" s="29" t="s">
        <v>133</v>
      </c>
      <c r="B65" s="29" t="s">
        <v>32</v>
      </c>
      <c r="C65" s="33">
        <v>0</v>
      </c>
      <c r="D65" s="33">
        <v>0</v>
      </c>
      <c r="E65" s="33">
        <v>0</v>
      </c>
      <c r="F65" s="33">
        <v>0</v>
      </c>
      <c r="G65" s="33">
        <v>0</v>
      </c>
      <c r="H65" s="33">
        <v>0</v>
      </c>
      <c r="I65" s="33">
        <v>0</v>
      </c>
      <c r="J65" s="33">
        <v>0</v>
      </c>
      <c r="K65" s="33">
        <v>0</v>
      </c>
      <c r="L65" s="33">
        <v>0</v>
      </c>
      <c r="M65" s="33">
        <v>0</v>
      </c>
      <c r="N65" s="33">
        <v>0</v>
      </c>
      <c r="O65" s="33">
        <v>0</v>
      </c>
      <c r="P65" s="33">
        <v>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4.68556130916502E-4</v>
      </c>
      <c r="D66" s="33">
        <v>4.5469795566601502E-4</v>
      </c>
      <c r="E66" s="33">
        <v>4.3503284511329197E-4</v>
      </c>
      <c r="F66" s="33">
        <v>4.1394691627205898E-4</v>
      </c>
      <c r="G66" s="33">
        <v>3.9498751536952106E-4</v>
      </c>
      <c r="H66" s="33">
        <v>3.7689648398117099E-4</v>
      </c>
      <c r="I66" s="33">
        <v>3.6059618851675399E-4</v>
      </c>
      <c r="J66" s="33">
        <v>3.4311818505817799E-4</v>
      </c>
      <c r="K66" s="33">
        <v>3.3289612308128405E-4</v>
      </c>
      <c r="L66" s="33">
        <v>3.3734483697302398E-4</v>
      </c>
      <c r="M66" s="33">
        <v>3.4248589314095303E-4</v>
      </c>
      <c r="N66" s="33">
        <v>5.9965367514297095E-4</v>
      </c>
      <c r="O66" s="33">
        <v>5.7218862109182798E-4</v>
      </c>
      <c r="P66" s="33">
        <v>5.4598150845803996E-4</v>
      </c>
      <c r="Q66" s="33">
        <v>1.0664634197677038E-3</v>
      </c>
      <c r="R66" s="33">
        <v>1.0147722152216573E-3</v>
      </c>
      <c r="S66" s="33">
        <v>3007.3249543145021</v>
      </c>
      <c r="T66" s="33">
        <v>2869.5848789286438</v>
      </c>
      <c r="U66" s="33">
        <v>2745.4790225782608</v>
      </c>
      <c r="V66" s="33">
        <v>2612.4063685120905</v>
      </c>
      <c r="W66" s="33">
        <v>10756.436032963247</v>
      </c>
      <c r="X66" s="33">
        <v>10263.774836527491</v>
      </c>
      <c r="Y66" s="33">
        <v>16209.181458107458</v>
      </c>
      <c r="Z66" s="33">
        <v>15423.526649190067</v>
      </c>
      <c r="AA66" s="33">
        <v>14717.105575429014</v>
      </c>
      <c r="AB66" s="33">
        <v>14043.039520611084</v>
      </c>
      <c r="AC66" s="33">
        <v>13435.695849278191</v>
      </c>
      <c r="AD66" s="33">
        <v>12784.471166377338</v>
      </c>
      <c r="AE66" s="33">
        <v>12198.922881335493</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21679.671355099577</v>
      </c>
      <c r="D68" s="33">
        <v>20686.709300065191</v>
      </c>
      <c r="E68" s="33">
        <v>29850.35781940681</v>
      </c>
      <c r="F68" s="33">
        <v>108411.12244403093</v>
      </c>
      <c r="G68" s="33">
        <v>103445.72748174633</v>
      </c>
      <c r="H68" s="33">
        <v>98707.756744547383</v>
      </c>
      <c r="I68" s="33">
        <v>96651.767713016365</v>
      </c>
      <c r="J68" s="33">
        <v>143987.13859837007</v>
      </c>
      <c r="K68" s="33">
        <v>137392.30776817331</v>
      </c>
      <c r="L68" s="33">
        <v>131099.53159616896</v>
      </c>
      <c r="M68" s="33">
        <v>125429.64392395945</v>
      </c>
      <c r="N68" s="33">
        <v>181315.84894343387</v>
      </c>
      <c r="O68" s="33">
        <v>173011.30627191786</v>
      </c>
      <c r="P68" s="33">
        <v>165087.12439598117</v>
      </c>
      <c r="Q68" s="33">
        <v>166309.23822127562</v>
      </c>
      <c r="R68" s="33">
        <v>158248.27282432187</v>
      </c>
      <c r="S68" s="33">
        <v>152042.1006332977</v>
      </c>
      <c r="T68" s="33">
        <v>154728.22419719541</v>
      </c>
      <c r="U68" s="33">
        <v>155486.56681437962</v>
      </c>
      <c r="V68" s="33">
        <v>147950.17338814138</v>
      </c>
      <c r="W68" s="33">
        <v>161341.20861781246</v>
      </c>
      <c r="X68" s="33">
        <v>157078.38591448907</v>
      </c>
      <c r="Y68" s="33">
        <v>174206.12137028121</v>
      </c>
      <c r="Z68" s="33">
        <v>166733.72284604923</v>
      </c>
      <c r="AA68" s="33">
        <v>159801.87445843563</v>
      </c>
      <c r="AB68" s="33">
        <v>190682.31255374107</v>
      </c>
      <c r="AC68" s="33">
        <v>182435.54410538287</v>
      </c>
      <c r="AD68" s="33">
        <v>170488.79099629819</v>
      </c>
      <c r="AE68" s="33">
        <v>141104.53141761792</v>
      </c>
    </row>
    <row r="69" spans="1:31">
      <c r="A69" s="29" t="s">
        <v>133</v>
      </c>
      <c r="B69" s="29" t="s">
        <v>68</v>
      </c>
      <c r="C69" s="33">
        <v>7.711921968452548E-4</v>
      </c>
      <c r="D69" s="33">
        <v>1.2624989851734078E-3</v>
      </c>
      <c r="E69" s="33">
        <v>1.4034427329829239E-3</v>
      </c>
      <c r="F69" s="33">
        <v>3.0288189115906471E-3</v>
      </c>
      <c r="G69" s="33">
        <v>4.370364862334811E-3</v>
      </c>
      <c r="H69" s="33">
        <v>4.1701954776668538E-3</v>
      </c>
      <c r="I69" s="33">
        <v>6.8345711244399412E-3</v>
      </c>
      <c r="J69" s="33">
        <v>6.5098161684837676E-3</v>
      </c>
      <c r="K69" s="33">
        <v>6.2116566468435755E-3</v>
      </c>
      <c r="L69" s="33">
        <v>9.267276812988513E-3</v>
      </c>
      <c r="M69" s="33">
        <v>2817.1208348137948</v>
      </c>
      <c r="N69" s="33">
        <v>2680.57591097563</v>
      </c>
      <c r="O69" s="33">
        <v>2557.8021039638829</v>
      </c>
      <c r="P69" s="33">
        <v>2440.650908045257</v>
      </c>
      <c r="Q69" s="33">
        <v>2335.0958481879698</v>
      </c>
      <c r="R69" s="33">
        <v>2221.9153962867567</v>
      </c>
      <c r="S69" s="33">
        <v>12815.744014443231</v>
      </c>
      <c r="T69" s="33">
        <v>12228.763379912487</v>
      </c>
      <c r="U69" s="33">
        <v>22666.427676079271</v>
      </c>
      <c r="V69" s="33">
        <v>21567.791940485622</v>
      </c>
      <c r="W69" s="33">
        <v>20579.954204361846</v>
      </c>
      <c r="X69" s="33">
        <v>19637.361174827201</v>
      </c>
      <c r="Y69" s="33">
        <v>24643.749857287832</v>
      </c>
      <c r="Z69" s="33">
        <v>23449.273712074872</v>
      </c>
      <c r="AA69" s="33">
        <v>22375.26116673592</v>
      </c>
      <c r="AB69" s="33">
        <v>21350.439797426352</v>
      </c>
      <c r="AC69" s="33">
        <v>20427.060160374353</v>
      </c>
      <c r="AD69" s="33">
        <v>19436.965807570872</v>
      </c>
      <c r="AE69" s="33">
        <v>19870.459499383836</v>
      </c>
    </row>
    <row r="70" spans="1:31">
      <c r="A70" s="29" t="s">
        <v>133</v>
      </c>
      <c r="B70" s="29" t="s">
        <v>36</v>
      </c>
      <c r="C70" s="33">
        <v>4.3382724549327698E-4</v>
      </c>
      <c r="D70" s="33">
        <v>6.4081684935880497E-4</v>
      </c>
      <c r="E70" s="33">
        <v>6.1310233243684099E-4</v>
      </c>
      <c r="F70" s="33">
        <v>7.2837437654339201E-4</v>
      </c>
      <c r="G70" s="33">
        <v>1.0147445863015699E-3</v>
      </c>
      <c r="H70" s="33">
        <v>1.04097766633705E-3</v>
      </c>
      <c r="I70" s="33">
        <v>1.2187275185667199E-3</v>
      </c>
      <c r="J70" s="33">
        <v>1.4061062426080199E-3</v>
      </c>
      <c r="K70" s="33">
        <v>1.61844288804639E-3</v>
      </c>
      <c r="L70" s="33">
        <v>1.6254462939245E-3</v>
      </c>
      <c r="M70" s="33">
        <v>1.6703419531591802E-3</v>
      </c>
      <c r="N70" s="33">
        <v>3580.1155856149403</v>
      </c>
      <c r="O70" s="33">
        <v>3416.1408246084097</v>
      </c>
      <c r="P70" s="33">
        <v>3259.6763580614197</v>
      </c>
      <c r="Q70" s="33">
        <v>13758.381089677499</v>
      </c>
      <c r="R70" s="33">
        <v>13091.515937111899</v>
      </c>
      <c r="S70" s="33">
        <v>15296.910335009999</v>
      </c>
      <c r="T70" s="33">
        <v>14596.288481793899</v>
      </c>
      <c r="U70" s="33">
        <v>15915.540380840001</v>
      </c>
      <c r="V70" s="33">
        <v>15144.118278555299</v>
      </c>
      <c r="W70" s="33">
        <v>16183.4857199208</v>
      </c>
      <c r="X70" s="33">
        <v>15442.2572746758</v>
      </c>
      <c r="Y70" s="33">
        <v>14774.399210424601</v>
      </c>
      <c r="Z70" s="33">
        <v>14058.2878900695</v>
      </c>
      <c r="AA70" s="33">
        <v>13414.396715025599</v>
      </c>
      <c r="AB70" s="33">
        <v>12799.9968343572</v>
      </c>
      <c r="AC70" s="33">
        <v>12246.413103411101</v>
      </c>
      <c r="AD70" s="33">
        <v>11652.832552538701</v>
      </c>
      <c r="AE70" s="33">
        <v>11119.1149228834</v>
      </c>
    </row>
    <row r="71" spans="1:31">
      <c r="A71" s="29" t="s">
        <v>133</v>
      </c>
      <c r="B71" s="29" t="s">
        <v>73</v>
      </c>
      <c r="C71" s="33">
        <v>0</v>
      </c>
      <c r="D71" s="33">
        <v>0</v>
      </c>
      <c r="E71" s="33">
        <v>1.3867765997298801E-3</v>
      </c>
      <c r="F71" s="33">
        <v>1.38176467999823E-3</v>
      </c>
      <c r="G71" s="33">
        <v>1.3184777475650001E-3</v>
      </c>
      <c r="H71" s="33">
        <v>1.45322803802648E-3</v>
      </c>
      <c r="I71" s="33">
        <v>1.3903777663901199E-3</v>
      </c>
      <c r="J71" s="33">
        <v>1.32298651772038E-3</v>
      </c>
      <c r="K71" s="33">
        <v>1.3046648191418E-3</v>
      </c>
      <c r="L71" s="33">
        <v>1.35171072675389E-3</v>
      </c>
      <c r="M71" s="33">
        <v>1.35628567800624E-3</v>
      </c>
      <c r="N71" s="33">
        <v>2.6380936169249202E-3</v>
      </c>
      <c r="O71" s="33">
        <v>2.5172649006437301E-3</v>
      </c>
      <c r="P71" s="33">
        <v>2.4019703240854501E-3</v>
      </c>
      <c r="Q71" s="33">
        <v>2.7070341938650899E-3</v>
      </c>
      <c r="R71" s="33">
        <v>2.5758249506463203E-3</v>
      </c>
      <c r="S71" s="33">
        <v>3.2785719615229902E-3</v>
      </c>
      <c r="T71" s="33">
        <v>3.1284083589863698E-3</v>
      </c>
      <c r="U71" s="33">
        <v>3.01032854806127E-3</v>
      </c>
      <c r="V71" s="33">
        <v>2.8644187063879998E-3</v>
      </c>
      <c r="W71" s="33">
        <v>3.6587564641243899E-3</v>
      </c>
      <c r="X71" s="33">
        <v>3.4911798307898398E-3</v>
      </c>
      <c r="Y71" s="33">
        <v>3.3401907258765401E-3</v>
      </c>
      <c r="Z71" s="33">
        <v>4.1528652010429093E-3</v>
      </c>
      <c r="AA71" s="33">
        <v>3.9626576330052997E-3</v>
      </c>
      <c r="AB71" s="33">
        <v>3.7811618620493103E-3</v>
      </c>
      <c r="AC71" s="33">
        <v>3.6176314016450497E-3</v>
      </c>
      <c r="AD71" s="33">
        <v>3.44228574863112E-3</v>
      </c>
      <c r="AE71" s="33">
        <v>3.2846238046380402E-3</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21679.672784578066</v>
      </c>
      <c r="D73" s="35">
        <v>20686.711198302364</v>
      </c>
      <c r="E73" s="35">
        <v>29850.359874980179</v>
      </c>
      <c r="F73" s="35">
        <v>108411.12612460821</v>
      </c>
      <c r="G73" s="35">
        <v>103445.73247401803</v>
      </c>
      <c r="H73" s="35">
        <v>98707.761508165422</v>
      </c>
      <c r="I73" s="35">
        <v>96651.77511534527</v>
      </c>
      <c r="J73" s="35">
        <v>143987.14564842495</v>
      </c>
      <c r="K73" s="35">
        <v>137392.31450081817</v>
      </c>
      <c r="L73" s="35">
        <v>131099.54138026782</v>
      </c>
      <c r="M73" s="35">
        <v>128246.76528246685</v>
      </c>
      <c r="N73" s="35">
        <v>183996.42571539778</v>
      </c>
      <c r="O73" s="35">
        <v>175569.10919743543</v>
      </c>
      <c r="P73" s="35">
        <v>167527.77608795173</v>
      </c>
      <c r="Q73" s="35">
        <v>168644.33536358003</v>
      </c>
      <c r="R73" s="35">
        <v>160470.18945199958</v>
      </c>
      <c r="S73" s="35">
        <v>167865.16993121838</v>
      </c>
      <c r="T73" s="35">
        <v>169826.57277012334</v>
      </c>
      <c r="U73" s="35">
        <v>180898.4738135401</v>
      </c>
      <c r="V73" s="35">
        <v>172130.37198307674</v>
      </c>
      <c r="W73" s="35">
        <v>192677.59920800402</v>
      </c>
      <c r="X73" s="35">
        <v>186979.52226254839</v>
      </c>
      <c r="Y73" s="35">
        <v>215059.05301331254</v>
      </c>
      <c r="Z73" s="35">
        <v>205606.5235190698</v>
      </c>
      <c r="AA73" s="35">
        <v>196894.24149807732</v>
      </c>
      <c r="AB73" s="35">
        <v>226075.79209691257</v>
      </c>
      <c r="AC73" s="35">
        <v>216298.30033043274</v>
      </c>
      <c r="AD73" s="35">
        <v>202710.22816165918</v>
      </c>
      <c r="AE73" s="35">
        <v>173173.91397131601</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1.57018872455425E-4</v>
      </c>
      <c r="D78" s="33">
        <v>1.4982716831384699E-4</v>
      </c>
      <c r="E78" s="33">
        <v>1.4334733309141401E-4</v>
      </c>
      <c r="F78" s="33">
        <v>1.363993251442E-4</v>
      </c>
      <c r="G78" s="33">
        <v>1.3015202775753501E-4</v>
      </c>
      <c r="H78" s="33">
        <v>1.2419086613141099E-4</v>
      </c>
      <c r="I78" s="33">
        <v>1.39619408149383E-4</v>
      </c>
      <c r="J78" s="33">
        <v>1.43961853511684E-4</v>
      </c>
      <c r="K78" s="33">
        <v>1.3736818077707001E-4</v>
      </c>
      <c r="L78" s="33">
        <v>1.4100574221507202E-4</v>
      </c>
      <c r="M78" s="33">
        <v>1.3490742249606998E-4</v>
      </c>
      <c r="N78" s="33">
        <v>1.5808809920010901E-4</v>
      </c>
      <c r="O78" s="33">
        <v>1.5084742284081102E-4</v>
      </c>
      <c r="P78" s="33">
        <v>1.43938380515988E-4</v>
      </c>
      <c r="Q78" s="33">
        <v>1.3771322790565599E-4</v>
      </c>
      <c r="R78" s="33">
        <v>1.31038303571244E-4</v>
      </c>
      <c r="S78" s="33">
        <v>1.39380684229686E-4</v>
      </c>
      <c r="T78" s="33">
        <v>1.3299683604407999E-4</v>
      </c>
      <c r="U78" s="33">
        <v>1.52340344357583E-4</v>
      </c>
      <c r="V78" s="33">
        <v>1.44956447493574E-4</v>
      </c>
      <c r="W78" s="33">
        <v>1.58495790955182E-4</v>
      </c>
      <c r="X78" s="33">
        <v>1.5123644169091698E-4</v>
      </c>
      <c r="Y78" s="33">
        <v>1.4469565718024999E-4</v>
      </c>
      <c r="Z78" s="33">
        <v>1.3768229631517899E-4</v>
      </c>
      <c r="AA78" s="33">
        <v>1.3137623688965998E-4</v>
      </c>
      <c r="AB78" s="33">
        <v>8.1516255982976498E-5</v>
      </c>
      <c r="AC78" s="33">
        <v>7.7990781179815608E-5</v>
      </c>
      <c r="AD78" s="33">
        <v>9.9639012217840698E-5</v>
      </c>
      <c r="AE78" s="33">
        <v>9.5075393299782601E-5</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4.5749066699576603E-4</v>
      </c>
      <c r="D80" s="33">
        <v>4.3653689581453102E-4</v>
      </c>
      <c r="E80" s="33">
        <v>4.1765722809321602E-4</v>
      </c>
      <c r="F80" s="33">
        <v>3.9741349088917398E-4</v>
      </c>
      <c r="G80" s="33">
        <v>3.7921134611732297E-4</v>
      </c>
      <c r="H80" s="33">
        <v>3.6184288737247202E-4</v>
      </c>
      <c r="I80" s="33">
        <v>3.4619364089087402E-4</v>
      </c>
      <c r="J80" s="33">
        <v>3.3442002123684598E-4</v>
      </c>
      <c r="K80" s="33">
        <v>3.3380730204352798E-4</v>
      </c>
      <c r="L80" s="33">
        <v>3.3681133349224701E-4</v>
      </c>
      <c r="M80" s="33">
        <v>3.39915283202729E-4</v>
      </c>
      <c r="N80" s="33">
        <v>4.2582366121510001E-4</v>
      </c>
      <c r="O80" s="33">
        <v>4.06320287257223E-4</v>
      </c>
      <c r="P80" s="33">
        <v>3.8771019761017002E-4</v>
      </c>
      <c r="Q80" s="33">
        <v>3.7094222273055001E-4</v>
      </c>
      <c r="R80" s="33">
        <v>3.5296274968485799E-4</v>
      </c>
      <c r="S80" s="33">
        <v>4.06427725761659E-4</v>
      </c>
      <c r="T80" s="33">
        <v>3.8781271526703399E-4</v>
      </c>
      <c r="U80" s="33">
        <v>4.9053586906519899E-4</v>
      </c>
      <c r="V80" s="33">
        <v>4.6675972309054905E-4</v>
      </c>
      <c r="W80" s="33">
        <v>5.4544552137461002E-4</v>
      </c>
      <c r="X80" s="33">
        <v>5.2046328354719005E-4</v>
      </c>
      <c r="Y80" s="33">
        <v>4.9795390587779398E-4</v>
      </c>
      <c r="Z80" s="33">
        <v>4.7381820958842803E-4</v>
      </c>
      <c r="AA80" s="33">
        <v>4.5211661202270104E-4</v>
      </c>
      <c r="AB80" s="33">
        <v>2.8982456203642797E-4</v>
      </c>
      <c r="AC80" s="33">
        <v>2.7729001688987597E-4</v>
      </c>
      <c r="AD80" s="33">
        <v>3.4048597515015698E-4</v>
      </c>
      <c r="AE80" s="33">
        <v>3.24891197533018E-4</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48478.428492245053</v>
      </c>
      <c r="D82" s="33">
        <v>46258.042436015887</v>
      </c>
      <c r="E82" s="33">
        <v>79829.715764493492</v>
      </c>
      <c r="F82" s="33">
        <v>75960.390206815951</v>
      </c>
      <c r="G82" s="33">
        <v>72481.288336425976</v>
      </c>
      <c r="H82" s="33">
        <v>69161.534644627463</v>
      </c>
      <c r="I82" s="33">
        <v>112157.09779599031</v>
      </c>
      <c r="J82" s="33">
        <v>106720.8724402943</v>
      </c>
      <c r="K82" s="33">
        <v>164412.55624790452</v>
      </c>
      <c r="L82" s="33">
        <v>165901.71301935081</v>
      </c>
      <c r="M82" s="33">
        <v>158726.67735284427</v>
      </c>
      <c r="N82" s="33">
        <v>162104.32738668495</v>
      </c>
      <c r="O82" s="33">
        <v>154679.70164327041</v>
      </c>
      <c r="P82" s="33">
        <v>147595.13509703151</v>
      </c>
      <c r="Q82" s="33">
        <v>141211.83248359477</v>
      </c>
      <c r="R82" s="33">
        <v>134367.33169535245</v>
      </c>
      <c r="S82" s="33">
        <v>128213.1360908733</v>
      </c>
      <c r="T82" s="33">
        <v>129875.3198495512</v>
      </c>
      <c r="U82" s="33">
        <v>124258.37679738658</v>
      </c>
      <c r="V82" s="33">
        <v>118235.60559629607</v>
      </c>
      <c r="W82" s="33">
        <v>118355.92312012079</v>
      </c>
      <c r="X82" s="33">
        <v>113866.08997268614</v>
      </c>
      <c r="Y82" s="33">
        <v>108941.5258355018</v>
      </c>
      <c r="Z82" s="33">
        <v>103661.15841629115</v>
      </c>
      <c r="AA82" s="33">
        <v>98913.319060134658</v>
      </c>
      <c r="AB82" s="33">
        <v>93899.306166029157</v>
      </c>
      <c r="AC82" s="33">
        <v>89838.280129801889</v>
      </c>
      <c r="AD82" s="33">
        <v>78560.834790966008</v>
      </c>
      <c r="AE82" s="33">
        <v>74962.628642737705</v>
      </c>
    </row>
    <row r="83" spans="1:31">
      <c r="A83" s="29" t="s">
        <v>134</v>
      </c>
      <c r="B83" s="29" t="s">
        <v>68</v>
      </c>
      <c r="C83" s="33">
        <v>9.2313350255264999E-5</v>
      </c>
      <c r="D83" s="33">
        <v>1.4673233592621502E-4</v>
      </c>
      <c r="E83" s="33">
        <v>1.61896181615939E-4</v>
      </c>
      <c r="F83" s="33">
        <v>2.1926931122539701E-4</v>
      </c>
      <c r="G83" s="33">
        <v>2.0922644192566901E-4</v>
      </c>
      <c r="H83" s="33">
        <v>1.99643551376308E-4</v>
      </c>
      <c r="I83" s="33">
        <v>1.9100922069584001E-4</v>
      </c>
      <c r="J83" s="33">
        <v>1.8175105345432198E-4</v>
      </c>
      <c r="K83" s="33">
        <v>2.8631923479123099E-4</v>
      </c>
      <c r="L83" s="33">
        <v>3.5359501873782401E-4</v>
      </c>
      <c r="M83" s="33">
        <v>3.3830248212593999E-4</v>
      </c>
      <c r="N83" s="33">
        <v>3.2190504881705401E-4</v>
      </c>
      <c r="O83" s="33">
        <v>3.0716130600085499E-4</v>
      </c>
      <c r="P83" s="33">
        <v>2.9309284912077001E-4</v>
      </c>
      <c r="Q83" s="33">
        <v>2.8041695469821899E-4</v>
      </c>
      <c r="R83" s="33">
        <v>2.66825217846482E-4</v>
      </c>
      <c r="S83" s="33">
        <v>2.5460421540100499E-4</v>
      </c>
      <c r="T83" s="33">
        <v>2.4294295353019199E-4</v>
      </c>
      <c r="U83" s="33">
        <v>2.8642492862688803E-4</v>
      </c>
      <c r="V83" s="33">
        <v>3.1245616319982498E-4</v>
      </c>
      <c r="W83" s="33">
        <v>3.6656005930368402E-4</v>
      </c>
      <c r="X83" s="33">
        <v>3.9121134233187799E-4</v>
      </c>
      <c r="Y83" s="33">
        <v>3.74291947378437E-4</v>
      </c>
      <c r="Z83" s="33">
        <v>3.5615011405039696E-4</v>
      </c>
      <c r="AA83" s="33">
        <v>3.3983789495096003E-4</v>
      </c>
      <c r="AB83" s="33">
        <v>3.0066247372951697E-4</v>
      </c>
      <c r="AC83" s="33">
        <v>2.6946052082037702E-4</v>
      </c>
      <c r="AD83" s="33">
        <v>3.0192377606631001E-4</v>
      </c>
      <c r="AE83" s="33">
        <v>2.7268412572855499E-4</v>
      </c>
    </row>
    <row r="84" spans="1:31">
      <c r="A84" s="29" t="s">
        <v>134</v>
      </c>
      <c r="B84" s="29" t="s">
        <v>36</v>
      </c>
      <c r="C84" s="33">
        <v>4.0934035285310297E-4</v>
      </c>
      <c r="D84" s="33">
        <v>5.5733748218921302E-4</v>
      </c>
      <c r="E84" s="33">
        <v>5.3323334214228101E-4</v>
      </c>
      <c r="F84" s="33">
        <v>6.0850933935678998E-4</v>
      </c>
      <c r="G84" s="33">
        <v>7.5300080517570604E-4</v>
      </c>
      <c r="H84" s="33">
        <v>7.3378812076282593E-4</v>
      </c>
      <c r="I84" s="33">
        <v>8.98711739431121E-4</v>
      </c>
      <c r="J84" s="33">
        <v>1.0073065248788699E-3</v>
      </c>
      <c r="K84" s="33">
        <v>1.19980721943282E-3</v>
      </c>
      <c r="L84" s="33">
        <v>1.2129132304780398E-3</v>
      </c>
      <c r="M84" s="33">
        <v>1.23068851990171E-3</v>
      </c>
      <c r="N84" s="33">
        <v>1.62479654666281E-3</v>
      </c>
      <c r="O84" s="33">
        <v>1.5503783836030001E-3</v>
      </c>
      <c r="P84" s="33">
        <v>1.4793686860551101E-3</v>
      </c>
      <c r="Q84" s="33">
        <v>1.4153878645075499E-3</v>
      </c>
      <c r="R84" s="33">
        <v>1.34678438288772E-3</v>
      </c>
      <c r="S84" s="33">
        <v>1.3811063429679099E-3</v>
      </c>
      <c r="T84" s="33">
        <v>1.3228620126653E-3</v>
      </c>
      <c r="U84" s="33">
        <v>1.6760604589455702E-3</v>
      </c>
      <c r="V84" s="33">
        <v>1.59482224447988E-3</v>
      </c>
      <c r="W84" s="33">
        <v>1.6936948019590401E-3</v>
      </c>
      <c r="X84" s="33">
        <v>1.55087563006975E-3</v>
      </c>
      <c r="Y84" s="33">
        <v>1.4838022237814502E-3</v>
      </c>
      <c r="Z84" s="33">
        <v>1.37231511746842E-3</v>
      </c>
      <c r="AA84" s="33">
        <v>1.3302943195546699E-3</v>
      </c>
      <c r="AB84" s="33">
        <v>1.3787957935946899E-3</v>
      </c>
      <c r="AC84" s="33">
        <v>1.2600361314171599E-3</v>
      </c>
      <c r="AD84" s="33">
        <v>1.2895974699629401E-3</v>
      </c>
      <c r="AE84" s="33">
        <v>1.41780604884416E-3</v>
      </c>
    </row>
    <row r="85" spans="1:31">
      <c r="A85" s="29" t="s">
        <v>134</v>
      </c>
      <c r="B85" s="29" t="s">
        <v>73</v>
      </c>
      <c r="C85" s="33">
        <v>0</v>
      </c>
      <c r="D85" s="33">
        <v>0</v>
      </c>
      <c r="E85" s="33">
        <v>2.0084876067558823E-3</v>
      </c>
      <c r="F85" s="33">
        <v>1.9233330754448231E-3</v>
      </c>
      <c r="G85" s="33">
        <v>1.941873863166358E-3</v>
      </c>
      <c r="H85" s="33">
        <v>2.0805635673774902E-3</v>
      </c>
      <c r="I85" s="33">
        <v>2.7709205424742704E-3</v>
      </c>
      <c r="J85" s="33">
        <v>2.9060168425664498E-3</v>
      </c>
      <c r="K85" s="33">
        <v>197.94941543761595</v>
      </c>
      <c r="L85" s="33">
        <v>12021.191218665599</v>
      </c>
      <c r="M85" s="33">
        <v>14581.14037374984</v>
      </c>
      <c r="N85" s="33">
        <v>60058.261165172931</v>
      </c>
      <c r="O85" s="33">
        <v>57307.501088990779</v>
      </c>
      <c r="P85" s="33">
        <v>54682.730024976488</v>
      </c>
      <c r="Q85" s="33">
        <v>52317.771225698911</v>
      </c>
      <c r="R85" s="33">
        <v>49781.942475614138</v>
      </c>
      <c r="S85" s="33">
        <v>52309.176469124432</v>
      </c>
      <c r="T85" s="33">
        <v>49913.3363056288</v>
      </c>
      <c r="U85" s="33">
        <v>47967.857628482328</v>
      </c>
      <c r="V85" s="33">
        <v>45642.868046702199</v>
      </c>
      <c r="W85" s="33">
        <v>46163.790461025819</v>
      </c>
      <c r="X85" s="33">
        <v>44049.418366944526</v>
      </c>
      <c r="Y85" s="33">
        <v>42144.336826165854</v>
      </c>
      <c r="Z85" s="33">
        <v>40101.611782850894</v>
      </c>
      <c r="AA85" s="33">
        <v>38264.896724127349</v>
      </c>
      <c r="AB85" s="33">
        <v>36512.306031639208</v>
      </c>
      <c r="AC85" s="33">
        <v>34933.195051042581</v>
      </c>
      <c r="AD85" s="33">
        <v>33239.992173794533</v>
      </c>
      <c r="AE85" s="33">
        <v>31717.549771527687</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48478.429199067941</v>
      </c>
      <c r="D87" s="35">
        <v>46258.043169112287</v>
      </c>
      <c r="E87" s="35">
        <v>79829.716487394238</v>
      </c>
      <c r="F87" s="35">
        <v>75960.390959898068</v>
      </c>
      <c r="G87" s="35">
        <v>72481.289055015804</v>
      </c>
      <c r="H87" s="35">
        <v>69161.53533030476</v>
      </c>
      <c r="I87" s="35">
        <v>112157.09847281259</v>
      </c>
      <c r="J87" s="35">
        <v>106720.87310042723</v>
      </c>
      <c r="K87" s="35">
        <v>164412.55700539923</v>
      </c>
      <c r="L87" s="35">
        <v>165901.7138507629</v>
      </c>
      <c r="M87" s="35">
        <v>158726.67816596947</v>
      </c>
      <c r="N87" s="35">
        <v>162104.32829250174</v>
      </c>
      <c r="O87" s="35">
        <v>154679.70250759943</v>
      </c>
      <c r="P87" s="35">
        <v>147595.13592177295</v>
      </c>
      <c r="Q87" s="35">
        <v>141211.83327266717</v>
      </c>
      <c r="R87" s="35">
        <v>134367.33244617874</v>
      </c>
      <c r="S87" s="35">
        <v>128213.13689128592</v>
      </c>
      <c r="T87" s="35">
        <v>129875.32061330372</v>
      </c>
      <c r="U87" s="35">
        <v>124258.37772668772</v>
      </c>
      <c r="V87" s="35">
        <v>118235.6065204684</v>
      </c>
      <c r="W87" s="35">
        <v>118355.92419062216</v>
      </c>
      <c r="X87" s="35">
        <v>113866.09103559722</v>
      </c>
      <c r="Y87" s="35">
        <v>108941.52685244332</v>
      </c>
      <c r="Z87" s="35">
        <v>103661.15938394176</v>
      </c>
      <c r="AA87" s="35">
        <v>98913.319983465393</v>
      </c>
      <c r="AB87" s="35">
        <v>93899.306838032455</v>
      </c>
      <c r="AC87" s="35">
        <v>89838.280754543215</v>
      </c>
      <c r="AD87" s="35">
        <v>78560.835533014775</v>
      </c>
      <c r="AE87" s="35">
        <v>74962.62933538841</v>
      </c>
    </row>
  </sheetData>
  <sheetProtection algorithmName="SHA-512" hashValue="KWgDact5vdQADRjUS9LgqKsWHakkn9eLOmj9sj3a2zDqJU11/PNJvg4qv2qGKdurWCO3GV3M1vkO49uTaJ9amA==" saltValue="0gtacegk+wwrq4uRXER1Yw=="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7" tint="0.39997558519241921"/>
  </sheetPr>
  <dimension ref="A1:AE89"/>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164</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82</v>
      </c>
      <c r="B2" s="18" t="s">
        <v>142</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0</v>
      </c>
      <c r="D6" s="33">
        <v>0</v>
      </c>
      <c r="E6" s="33">
        <v>0</v>
      </c>
      <c r="F6" s="33">
        <v>217982.86385137637</v>
      </c>
      <c r="G6" s="33">
        <v>100814.14996818895</v>
      </c>
      <c r="H6" s="33">
        <v>3675.6674833169636</v>
      </c>
      <c r="I6" s="33">
        <v>1763.2213422959799</v>
      </c>
      <c r="J6" s="33">
        <v>0</v>
      </c>
      <c r="K6" s="33">
        <v>17642.539719297776</v>
      </c>
      <c r="L6" s="33">
        <v>2.8439134681792499E-5</v>
      </c>
      <c r="M6" s="33">
        <v>8.0907528791986194E-6</v>
      </c>
      <c r="N6" s="33">
        <v>5.2994129262775601E-6</v>
      </c>
      <c r="O6" s="33">
        <v>18254.728344787833</v>
      </c>
      <c r="P6" s="33">
        <v>0</v>
      </c>
      <c r="Q6" s="33">
        <v>0</v>
      </c>
      <c r="R6" s="33">
        <v>1302.87550552738</v>
      </c>
      <c r="S6" s="33">
        <v>0</v>
      </c>
      <c r="T6" s="33">
        <v>0</v>
      </c>
      <c r="U6" s="33">
        <v>0</v>
      </c>
      <c r="V6" s="33">
        <v>7.9576859380712443E-4</v>
      </c>
      <c r="W6" s="33">
        <v>4337.1449014857262</v>
      </c>
      <c r="X6" s="33">
        <v>0</v>
      </c>
      <c r="Y6" s="33">
        <v>2071.1127489888122</v>
      </c>
      <c r="Z6" s="33">
        <v>6.5625422324571211E-5</v>
      </c>
      <c r="AA6" s="33">
        <v>1.0803733440710599E-5</v>
      </c>
      <c r="AB6" s="33">
        <v>0</v>
      </c>
      <c r="AC6" s="33">
        <v>2461.7108149849601</v>
      </c>
      <c r="AD6" s="33">
        <v>0</v>
      </c>
      <c r="AE6" s="33">
        <v>0</v>
      </c>
    </row>
    <row r="7" spans="1:31">
      <c r="A7" s="29" t="s">
        <v>40</v>
      </c>
      <c r="B7" s="29" t="s">
        <v>71</v>
      </c>
      <c r="C7" s="33">
        <v>0</v>
      </c>
      <c r="D7" s="33">
        <v>0</v>
      </c>
      <c r="E7" s="33">
        <v>0</v>
      </c>
      <c r="F7" s="33">
        <v>139949.78323762424</v>
      </c>
      <c r="G7" s="33">
        <v>6890.7792935979996</v>
      </c>
      <c r="H7" s="33">
        <v>23307.605151534899</v>
      </c>
      <c r="I7" s="33">
        <v>142702.3125631829</v>
      </c>
      <c r="J7" s="33">
        <v>2.0318142279116538E-3</v>
      </c>
      <c r="K7" s="33">
        <v>4.7124730872340091E-5</v>
      </c>
      <c r="L7" s="33">
        <v>0</v>
      </c>
      <c r="M7" s="33">
        <v>0</v>
      </c>
      <c r="N7" s="33">
        <v>0</v>
      </c>
      <c r="O7" s="33">
        <v>0</v>
      </c>
      <c r="P7" s="33">
        <v>0</v>
      </c>
      <c r="Q7" s="33">
        <v>0</v>
      </c>
      <c r="R7" s="33">
        <v>0</v>
      </c>
      <c r="S7" s="33">
        <v>0</v>
      </c>
      <c r="T7" s="33">
        <v>1.6327513457110788E-5</v>
      </c>
      <c r="U7" s="33">
        <v>0</v>
      </c>
      <c r="V7" s="33">
        <v>0</v>
      </c>
      <c r="W7" s="33">
        <v>0</v>
      </c>
      <c r="X7" s="33">
        <v>0</v>
      </c>
      <c r="Y7" s="33">
        <v>0</v>
      </c>
      <c r="Z7" s="33">
        <v>2.8902021187319899E-6</v>
      </c>
      <c r="AA7" s="33">
        <v>0</v>
      </c>
      <c r="AB7" s="33">
        <v>0</v>
      </c>
      <c r="AC7" s="33">
        <v>2.6145701240243001E-6</v>
      </c>
      <c r="AD7" s="33">
        <v>0</v>
      </c>
      <c r="AE7" s="33">
        <v>0</v>
      </c>
    </row>
    <row r="8" spans="1:31">
      <c r="A8" s="29" t="s">
        <v>40</v>
      </c>
      <c r="B8" s="29" t="s">
        <v>20</v>
      </c>
      <c r="C8" s="33">
        <v>0</v>
      </c>
      <c r="D8" s="33">
        <v>0</v>
      </c>
      <c r="E8" s="33">
        <v>0</v>
      </c>
      <c r="F8" s="33">
        <v>0</v>
      </c>
      <c r="G8" s="33">
        <v>0</v>
      </c>
      <c r="H8" s="33">
        <v>0</v>
      </c>
      <c r="I8" s="33">
        <v>0</v>
      </c>
      <c r="J8" s="33">
        <v>0</v>
      </c>
      <c r="K8" s="33">
        <v>0</v>
      </c>
      <c r="L8" s="33">
        <v>0</v>
      </c>
      <c r="M8" s="33">
        <v>0</v>
      </c>
      <c r="N8" s="33">
        <v>0</v>
      </c>
      <c r="O8" s="33">
        <v>0</v>
      </c>
      <c r="P8" s="33">
        <v>0</v>
      </c>
      <c r="Q8" s="33">
        <v>0</v>
      </c>
      <c r="R8" s="33">
        <v>0</v>
      </c>
      <c r="S8" s="33">
        <v>0</v>
      </c>
      <c r="T8" s="33">
        <v>0</v>
      </c>
      <c r="U8" s="33">
        <v>0</v>
      </c>
      <c r="V8" s="33">
        <v>0</v>
      </c>
      <c r="W8" s="33">
        <v>0</v>
      </c>
      <c r="X8" s="33">
        <v>0</v>
      </c>
      <c r="Y8" s="33">
        <v>0</v>
      </c>
      <c r="Z8" s="33">
        <v>0</v>
      </c>
      <c r="AA8" s="33">
        <v>0</v>
      </c>
      <c r="AB8" s="33">
        <v>0</v>
      </c>
      <c r="AC8" s="33">
        <v>0</v>
      </c>
      <c r="AD8" s="33">
        <v>0</v>
      </c>
      <c r="AE8" s="33">
        <v>0</v>
      </c>
    </row>
    <row r="9" spans="1:31">
      <c r="A9" s="29" t="s">
        <v>40</v>
      </c>
      <c r="B9" s="29" t="s">
        <v>32</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40</v>
      </c>
      <c r="B10" s="29" t="s">
        <v>66</v>
      </c>
      <c r="C10" s="33">
        <v>0</v>
      </c>
      <c r="D10" s="33">
        <v>0</v>
      </c>
      <c r="E10" s="33">
        <v>0</v>
      </c>
      <c r="F10" s="33">
        <v>0</v>
      </c>
      <c r="G10" s="33">
        <v>0</v>
      </c>
      <c r="H10" s="33">
        <v>0</v>
      </c>
      <c r="I10" s="33">
        <v>0</v>
      </c>
      <c r="J10" s="33">
        <v>0</v>
      </c>
      <c r="K10" s="33">
        <v>0</v>
      </c>
      <c r="L10" s="33">
        <v>0</v>
      </c>
      <c r="M10" s="33">
        <v>0</v>
      </c>
      <c r="N10" s="33">
        <v>0</v>
      </c>
      <c r="O10" s="33">
        <v>0</v>
      </c>
      <c r="P10" s="33">
        <v>0</v>
      </c>
      <c r="Q10" s="33">
        <v>0</v>
      </c>
      <c r="R10" s="33">
        <v>0</v>
      </c>
      <c r="S10" s="33">
        <v>0</v>
      </c>
      <c r="T10" s="33">
        <v>0</v>
      </c>
      <c r="U10" s="33">
        <v>0</v>
      </c>
      <c r="V10" s="33">
        <v>0</v>
      </c>
      <c r="W10" s="33">
        <v>0</v>
      </c>
      <c r="X10" s="33">
        <v>0</v>
      </c>
      <c r="Y10" s="33">
        <v>0</v>
      </c>
      <c r="Z10" s="33">
        <v>0</v>
      </c>
      <c r="AA10" s="33">
        <v>0</v>
      </c>
      <c r="AB10" s="33">
        <v>0</v>
      </c>
      <c r="AC10" s="33">
        <v>0</v>
      </c>
      <c r="AD10" s="33">
        <v>0</v>
      </c>
      <c r="AE10" s="33">
        <v>0</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0</v>
      </c>
      <c r="D12" s="33">
        <v>0</v>
      </c>
      <c r="E12" s="33">
        <v>0</v>
      </c>
      <c r="F12" s="33">
        <v>0</v>
      </c>
      <c r="G12" s="33">
        <v>0</v>
      </c>
      <c r="H12" s="33">
        <v>0</v>
      </c>
      <c r="I12" s="33">
        <v>0</v>
      </c>
      <c r="J12" s="33">
        <v>0</v>
      </c>
      <c r="K12" s="33">
        <v>0</v>
      </c>
      <c r="L12" s="33">
        <v>0</v>
      </c>
      <c r="M12" s="33">
        <v>0</v>
      </c>
      <c r="N12" s="33">
        <v>0</v>
      </c>
      <c r="O12" s="33">
        <v>0</v>
      </c>
      <c r="P12" s="33">
        <v>0</v>
      </c>
      <c r="Q12" s="33">
        <v>0</v>
      </c>
      <c r="R12" s="33">
        <v>0</v>
      </c>
      <c r="S12" s="33">
        <v>0</v>
      </c>
      <c r="T12" s="33">
        <v>0</v>
      </c>
      <c r="U12" s="33">
        <v>0</v>
      </c>
      <c r="V12" s="33">
        <v>0</v>
      </c>
      <c r="W12" s="33">
        <v>0</v>
      </c>
      <c r="X12" s="33">
        <v>0</v>
      </c>
      <c r="Y12" s="33">
        <v>0</v>
      </c>
      <c r="Z12" s="33">
        <v>0</v>
      </c>
      <c r="AA12" s="33">
        <v>0</v>
      </c>
      <c r="AB12" s="33">
        <v>0</v>
      </c>
      <c r="AC12" s="33">
        <v>0</v>
      </c>
      <c r="AD12" s="33">
        <v>0</v>
      </c>
      <c r="AE12" s="33">
        <v>0</v>
      </c>
    </row>
    <row r="13" spans="1:31">
      <c r="A13" s="29" t="s">
        <v>40</v>
      </c>
      <c r="B13" s="29" t="s">
        <v>68</v>
      </c>
      <c r="C13" s="33">
        <v>0</v>
      </c>
      <c r="D13" s="33">
        <v>0</v>
      </c>
      <c r="E13" s="33">
        <v>0</v>
      </c>
      <c r="F13" s="33">
        <v>0</v>
      </c>
      <c r="G13" s="33">
        <v>0</v>
      </c>
      <c r="H13" s="33">
        <v>0</v>
      </c>
      <c r="I13" s="33">
        <v>0</v>
      </c>
      <c r="J13" s="33">
        <v>0</v>
      </c>
      <c r="K13" s="33">
        <v>0</v>
      </c>
      <c r="L13" s="33">
        <v>0</v>
      </c>
      <c r="M13" s="33">
        <v>0</v>
      </c>
      <c r="N13" s="33">
        <v>0</v>
      </c>
      <c r="O13" s="33">
        <v>0</v>
      </c>
      <c r="P13" s="33">
        <v>0</v>
      </c>
      <c r="Q13" s="33">
        <v>0</v>
      </c>
      <c r="R13" s="33">
        <v>0</v>
      </c>
      <c r="S13" s="33">
        <v>0</v>
      </c>
      <c r="T13" s="33">
        <v>0</v>
      </c>
      <c r="U13" s="33">
        <v>0</v>
      </c>
      <c r="V13" s="33">
        <v>0</v>
      </c>
      <c r="W13" s="33">
        <v>0</v>
      </c>
      <c r="X13" s="33">
        <v>0</v>
      </c>
      <c r="Y13" s="33">
        <v>0</v>
      </c>
      <c r="Z13" s="33">
        <v>0</v>
      </c>
      <c r="AA13" s="33">
        <v>0</v>
      </c>
      <c r="AB13" s="33">
        <v>0</v>
      </c>
      <c r="AC13" s="33">
        <v>0</v>
      </c>
      <c r="AD13" s="33">
        <v>0</v>
      </c>
      <c r="AE13" s="33">
        <v>0</v>
      </c>
    </row>
    <row r="14" spans="1:31">
      <c r="A14" s="29" t="s">
        <v>40</v>
      </c>
      <c r="B14" s="29" t="s">
        <v>36</v>
      </c>
      <c r="C14" s="33">
        <v>0</v>
      </c>
      <c r="D14" s="33">
        <v>0</v>
      </c>
      <c r="E14" s="33">
        <v>0</v>
      </c>
      <c r="F14" s="33">
        <v>0</v>
      </c>
      <c r="G14" s="33">
        <v>0</v>
      </c>
      <c r="H14" s="33">
        <v>0</v>
      </c>
      <c r="I14" s="33">
        <v>0</v>
      </c>
      <c r="J14" s="33">
        <v>0</v>
      </c>
      <c r="K14" s="33">
        <v>0</v>
      </c>
      <c r="L14" s="33">
        <v>0</v>
      </c>
      <c r="M14" s="33">
        <v>0</v>
      </c>
      <c r="N14" s="33">
        <v>0</v>
      </c>
      <c r="O14" s="33">
        <v>0</v>
      </c>
      <c r="P14" s="33">
        <v>0</v>
      </c>
      <c r="Q14" s="33">
        <v>0</v>
      </c>
      <c r="R14" s="33">
        <v>0</v>
      </c>
      <c r="S14" s="33">
        <v>0</v>
      </c>
      <c r="T14" s="33">
        <v>0</v>
      </c>
      <c r="U14" s="33">
        <v>0</v>
      </c>
      <c r="V14" s="33">
        <v>0</v>
      </c>
      <c r="W14" s="33">
        <v>0</v>
      </c>
      <c r="X14" s="33">
        <v>0</v>
      </c>
      <c r="Y14" s="33">
        <v>0</v>
      </c>
      <c r="Z14" s="33">
        <v>0</v>
      </c>
      <c r="AA14" s="33">
        <v>0</v>
      </c>
      <c r="AB14" s="33">
        <v>0</v>
      </c>
      <c r="AC14" s="33">
        <v>0</v>
      </c>
      <c r="AD14" s="33">
        <v>0</v>
      </c>
      <c r="AE14" s="33">
        <v>0</v>
      </c>
    </row>
    <row r="15" spans="1:31">
      <c r="A15" s="29" t="s">
        <v>40</v>
      </c>
      <c r="B15" s="29" t="s">
        <v>73</v>
      </c>
      <c r="C15" s="33">
        <v>0</v>
      </c>
      <c r="D15" s="33">
        <v>0</v>
      </c>
      <c r="E15" s="33">
        <v>0</v>
      </c>
      <c r="F15" s="33">
        <v>0</v>
      </c>
      <c r="G15" s="33">
        <v>0</v>
      </c>
      <c r="H15" s="33">
        <v>0</v>
      </c>
      <c r="I15" s="33">
        <v>0</v>
      </c>
      <c r="J15" s="33">
        <v>0</v>
      </c>
      <c r="K15" s="33">
        <v>0</v>
      </c>
      <c r="L15" s="33">
        <v>0</v>
      </c>
      <c r="M15" s="33">
        <v>0</v>
      </c>
      <c r="N15" s="33">
        <v>0</v>
      </c>
      <c r="O15" s="33">
        <v>0</v>
      </c>
      <c r="P15" s="33">
        <v>0</v>
      </c>
      <c r="Q15" s="33">
        <v>0</v>
      </c>
      <c r="R15" s="33">
        <v>0</v>
      </c>
      <c r="S15" s="33">
        <v>0</v>
      </c>
      <c r="T15" s="33">
        <v>0</v>
      </c>
      <c r="U15" s="33">
        <v>0</v>
      </c>
      <c r="V15" s="33">
        <v>0</v>
      </c>
      <c r="W15" s="33">
        <v>0</v>
      </c>
      <c r="X15" s="33">
        <v>0</v>
      </c>
      <c r="Y15" s="33">
        <v>0</v>
      </c>
      <c r="Z15" s="33">
        <v>0</v>
      </c>
      <c r="AA15" s="33">
        <v>0</v>
      </c>
      <c r="AB15" s="33">
        <v>0</v>
      </c>
      <c r="AC15" s="33">
        <v>0</v>
      </c>
      <c r="AD15" s="33">
        <v>0</v>
      </c>
      <c r="AE15" s="33">
        <v>0</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0</v>
      </c>
      <c r="D17" s="35">
        <v>0</v>
      </c>
      <c r="E17" s="35">
        <v>0</v>
      </c>
      <c r="F17" s="35">
        <v>357932.64708900062</v>
      </c>
      <c r="G17" s="35">
        <v>107704.92926178695</v>
      </c>
      <c r="H17" s="35">
        <v>26983.272634851863</v>
      </c>
      <c r="I17" s="35">
        <v>144465.53390547889</v>
      </c>
      <c r="J17" s="35">
        <v>2.0318142279116538E-3</v>
      </c>
      <c r="K17" s="35">
        <v>17642.539766422506</v>
      </c>
      <c r="L17" s="35">
        <v>2.8439134681792499E-5</v>
      </c>
      <c r="M17" s="35">
        <v>8.0907528791986194E-6</v>
      </c>
      <c r="N17" s="35">
        <v>5.2994129262775601E-6</v>
      </c>
      <c r="O17" s="35">
        <v>18254.728344787833</v>
      </c>
      <c r="P17" s="35">
        <v>0</v>
      </c>
      <c r="Q17" s="35">
        <v>0</v>
      </c>
      <c r="R17" s="35">
        <v>1302.87550552738</v>
      </c>
      <c r="S17" s="35">
        <v>0</v>
      </c>
      <c r="T17" s="35">
        <v>1.6327513457110788E-5</v>
      </c>
      <c r="U17" s="35">
        <v>0</v>
      </c>
      <c r="V17" s="35">
        <v>7.9576859380712443E-4</v>
      </c>
      <c r="W17" s="35">
        <v>4337.1449014857262</v>
      </c>
      <c r="X17" s="35">
        <v>0</v>
      </c>
      <c r="Y17" s="35">
        <v>2071.1127489888122</v>
      </c>
      <c r="Z17" s="35">
        <v>6.8515624443303195E-5</v>
      </c>
      <c r="AA17" s="35">
        <v>1.0803733440710599E-5</v>
      </c>
      <c r="AB17" s="35">
        <v>0</v>
      </c>
      <c r="AC17" s="35">
        <v>2461.7108175995304</v>
      </c>
      <c r="AD17" s="35">
        <v>0</v>
      </c>
      <c r="AE17" s="35">
        <v>0</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0</v>
      </c>
      <c r="D20" s="33">
        <v>0</v>
      </c>
      <c r="E20" s="33">
        <v>0</v>
      </c>
      <c r="F20" s="33">
        <v>32343.944265950326</v>
      </c>
      <c r="G20" s="33">
        <v>100814.14959541669</v>
      </c>
      <c r="H20" s="33">
        <v>1110.79526444013</v>
      </c>
      <c r="I20" s="33">
        <v>0</v>
      </c>
      <c r="J20" s="33">
        <v>0</v>
      </c>
      <c r="K20" s="33">
        <v>11144.957729072548</v>
      </c>
      <c r="L20" s="33">
        <v>0</v>
      </c>
      <c r="M20" s="33">
        <v>2.12022786904038E-6</v>
      </c>
      <c r="N20" s="33">
        <v>0</v>
      </c>
      <c r="O20" s="33">
        <v>0</v>
      </c>
      <c r="P20" s="33">
        <v>0</v>
      </c>
      <c r="Q20" s="33">
        <v>0</v>
      </c>
      <c r="R20" s="33">
        <v>0</v>
      </c>
      <c r="S20" s="33">
        <v>0</v>
      </c>
      <c r="T20" s="33">
        <v>0</v>
      </c>
      <c r="U20" s="33">
        <v>0</v>
      </c>
      <c r="V20" s="33">
        <v>0</v>
      </c>
      <c r="W20" s="33">
        <v>1828.2079199999998</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0</v>
      </c>
      <c r="D22" s="33">
        <v>0</v>
      </c>
      <c r="E22" s="33">
        <v>0</v>
      </c>
      <c r="F22" s="33">
        <v>0</v>
      </c>
      <c r="G22" s="33">
        <v>0</v>
      </c>
      <c r="H22" s="33">
        <v>0</v>
      </c>
      <c r="I22" s="33">
        <v>0</v>
      </c>
      <c r="J22" s="33">
        <v>0</v>
      </c>
      <c r="K22" s="33">
        <v>0</v>
      </c>
      <c r="L22" s="33">
        <v>0</v>
      </c>
      <c r="M22" s="33">
        <v>0</v>
      </c>
      <c r="N22" s="33">
        <v>0</v>
      </c>
      <c r="O22" s="33">
        <v>0</v>
      </c>
      <c r="P22" s="33">
        <v>0</v>
      </c>
      <c r="Q22" s="33">
        <v>0</v>
      </c>
      <c r="R22" s="33">
        <v>0</v>
      </c>
      <c r="S22" s="33">
        <v>0</v>
      </c>
      <c r="T22" s="33">
        <v>0</v>
      </c>
      <c r="U22" s="33">
        <v>0</v>
      </c>
      <c r="V22" s="33">
        <v>0</v>
      </c>
      <c r="W22" s="33">
        <v>0</v>
      </c>
      <c r="X22" s="33">
        <v>0</v>
      </c>
      <c r="Y22" s="33">
        <v>0</v>
      </c>
      <c r="Z22" s="33">
        <v>0</v>
      </c>
      <c r="AA22" s="33">
        <v>0</v>
      </c>
      <c r="AB22" s="33">
        <v>0</v>
      </c>
      <c r="AC22" s="33">
        <v>0</v>
      </c>
      <c r="AD22" s="33">
        <v>0</v>
      </c>
      <c r="AE22" s="33">
        <v>0</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0</v>
      </c>
      <c r="D24" s="33">
        <v>0</v>
      </c>
      <c r="E24" s="33">
        <v>0</v>
      </c>
      <c r="F24" s="33">
        <v>0</v>
      </c>
      <c r="G24" s="33">
        <v>0</v>
      </c>
      <c r="H24" s="33">
        <v>0</v>
      </c>
      <c r="I24" s="33">
        <v>0</v>
      </c>
      <c r="J24" s="33">
        <v>0</v>
      </c>
      <c r="K24" s="33">
        <v>0</v>
      </c>
      <c r="L24" s="33">
        <v>0</v>
      </c>
      <c r="M24" s="33">
        <v>0</v>
      </c>
      <c r="N24" s="33">
        <v>0</v>
      </c>
      <c r="O24" s="33">
        <v>0</v>
      </c>
      <c r="P24" s="33">
        <v>0</v>
      </c>
      <c r="Q24" s="33">
        <v>0</v>
      </c>
      <c r="R24" s="33">
        <v>0</v>
      </c>
      <c r="S24" s="33">
        <v>0</v>
      </c>
      <c r="T24" s="33">
        <v>0</v>
      </c>
      <c r="U24" s="33">
        <v>0</v>
      </c>
      <c r="V24" s="33">
        <v>0</v>
      </c>
      <c r="W24" s="33">
        <v>0</v>
      </c>
      <c r="X24" s="33">
        <v>0</v>
      </c>
      <c r="Y24" s="33">
        <v>0</v>
      </c>
      <c r="Z24" s="33">
        <v>0</v>
      </c>
      <c r="AA24" s="33">
        <v>0</v>
      </c>
      <c r="AB24" s="33">
        <v>0</v>
      </c>
      <c r="AC24" s="33">
        <v>0</v>
      </c>
      <c r="AD24" s="33">
        <v>0</v>
      </c>
      <c r="AE24" s="33">
        <v>0</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0</v>
      </c>
      <c r="D26" s="33">
        <v>0</v>
      </c>
      <c r="E26" s="33">
        <v>0</v>
      </c>
      <c r="F26" s="33">
        <v>0</v>
      </c>
      <c r="G26" s="33">
        <v>0</v>
      </c>
      <c r="H26" s="33">
        <v>0</v>
      </c>
      <c r="I26" s="33">
        <v>0</v>
      </c>
      <c r="J26" s="33">
        <v>0</v>
      </c>
      <c r="K26" s="33">
        <v>0</v>
      </c>
      <c r="L26" s="33">
        <v>0</v>
      </c>
      <c r="M26" s="33">
        <v>0</v>
      </c>
      <c r="N26" s="33">
        <v>0</v>
      </c>
      <c r="O26" s="33">
        <v>0</v>
      </c>
      <c r="P26" s="33">
        <v>0</v>
      </c>
      <c r="Q26" s="33">
        <v>0</v>
      </c>
      <c r="R26" s="33">
        <v>0</v>
      </c>
      <c r="S26" s="33">
        <v>0</v>
      </c>
      <c r="T26" s="33">
        <v>0</v>
      </c>
      <c r="U26" s="33">
        <v>0</v>
      </c>
      <c r="V26" s="33">
        <v>0</v>
      </c>
      <c r="W26" s="33">
        <v>0</v>
      </c>
      <c r="X26" s="33">
        <v>0</v>
      </c>
      <c r="Y26" s="33">
        <v>0</v>
      </c>
      <c r="Z26" s="33">
        <v>0</v>
      </c>
      <c r="AA26" s="33">
        <v>0</v>
      </c>
      <c r="AB26" s="33">
        <v>0</v>
      </c>
      <c r="AC26" s="33">
        <v>0</v>
      </c>
      <c r="AD26" s="33">
        <v>0</v>
      </c>
      <c r="AE26" s="33">
        <v>0</v>
      </c>
    </row>
    <row r="27" spans="1:31">
      <c r="A27" s="29" t="s">
        <v>130</v>
      </c>
      <c r="B27" s="29" t="s">
        <v>68</v>
      </c>
      <c r="C27" s="33">
        <v>0</v>
      </c>
      <c r="D27" s="33">
        <v>0</v>
      </c>
      <c r="E27" s="33">
        <v>0</v>
      </c>
      <c r="F27" s="33">
        <v>0</v>
      </c>
      <c r="G27" s="33">
        <v>0</v>
      </c>
      <c r="H27" s="33">
        <v>0</v>
      </c>
      <c r="I27" s="33">
        <v>0</v>
      </c>
      <c r="J27" s="33">
        <v>0</v>
      </c>
      <c r="K27" s="33">
        <v>0</v>
      </c>
      <c r="L27" s="33">
        <v>0</v>
      </c>
      <c r="M27" s="33">
        <v>0</v>
      </c>
      <c r="N27" s="33">
        <v>0</v>
      </c>
      <c r="O27" s="33">
        <v>0</v>
      </c>
      <c r="P27" s="33">
        <v>0</v>
      </c>
      <c r="Q27" s="33">
        <v>0</v>
      </c>
      <c r="R27" s="33">
        <v>0</v>
      </c>
      <c r="S27" s="33">
        <v>0</v>
      </c>
      <c r="T27" s="33">
        <v>0</v>
      </c>
      <c r="U27" s="33">
        <v>0</v>
      </c>
      <c r="V27" s="33">
        <v>0</v>
      </c>
      <c r="W27" s="33">
        <v>0</v>
      </c>
      <c r="X27" s="33">
        <v>0</v>
      </c>
      <c r="Y27" s="33">
        <v>0</v>
      </c>
      <c r="Z27" s="33">
        <v>0</v>
      </c>
      <c r="AA27" s="33">
        <v>0</v>
      </c>
      <c r="AB27" s="33">
        <v>0</v>
      </c>
      <c r="AC27" s="33">
        <v>0</v>
      </c>
      <c r="AD27" s="33">
        <v>0</v>
      </c>
      <c r="AE27" s="33">
        <v>0</v>
      </c>
    </row>
    <row r="28" spans="1:31">
      <c r="A28" s="29" t="s">
        <v>130</v>
      </c>
      <c r="B28" s="29" t="s">
        <v>36</v>
      </c>
      <c r="C28" s="33">
        <v>0</v>
      </c>
      <c r="D28" s="33">
        <v>0</v>
      </c>
      <c r="E28" s="33">
        <v>0</v>
      </c>
      <c r="F28" s="33">
        <v>0</v>
      </c>
      <c r="G28" s="33">
        <v>0</v>
      </c>
      <c r="H28" s="33">
        <v>0</v>
      </c>
      <c r="I28" s="33">
        <v>0</v>
      </c>
      <c r="J28" s="33">
        <v>0</v>
      </c>
      <c r="K28" s="33">
        <v>0</v>
      </c>
      <c r="L28" s="33">
        <v>0</v>
      </c>
      <c r="M28" s="33">
        <v>0</v>
      </c>
      <c r="N28" s="33">
        <v>0</v>
      </c>
      <c r="O28" s="33">
        <v>0</v>
      </c>
      <c r="P28" s="33">
        <v>0</v>
      </c>
      <c r="Q28" s="33">
        <v>0</v>
      </c>
      <c r="R28" s="33">
        <v>0</v>
      </c>
      <c r="S28" s="33">
        <v>0</v>
      </c>
      <c r="T28" s="33">
        <v>0</v>
      </c>
      <c r="U28" s="33">
        <v>0</v>
      </c>
      <c r="V28" s="33">
        <v>0</v>
      </c>
      <c r="W28" s="33">
        <v>0</v>
      </c>
      <c r="X28" s="33">
        <v>0</v>
      </c>
      <c r="Y28" s="33">
        <v>0</v>
      </c>
      <c r="Z28" s="33">
        <v>0</v>
      </c>
      <c r="AA28" s="33">
        <v>0</v>
      </c>
      <c r="AB28" s="33">
        <v>0</v>
      </c>
      <c r="AC28" s="33">
        <v>0</v>
      </c>
      <c r="AD28" s="33">
        <v>0</v>
      </c>
      <c r="AE28" s="33">
        <v>0</v>
      </c>
    </row>
    <row r="29" spans="1:31">
      <c r="A29" s="29" t="s">
        <v>130</v>
      </c>
      <c r="B29" s="29" t="s">
        <v>73</v>
      </c>
      <c r="C29" s="33">
        <v>0</v>
      </c>
      <c r="D29" s="33">
        <v>0</v>
      </c>
      <c r="E29" s="33">
        <v>0</v>
      </c>
      <c r="F29" s="33">
        <v>0</v>
      </c>
      <c r="G29" s="33">
        <v>0</v>
      </c>
      <c r="H29" s="33">
        <v>0</v>
      </c>
      <c r="I29" s="33">
        <v>0</v>
      </c>
      <c r="J29" s="33">
        <v>0</v>
      </c>
      <c r="K29" s="33">
        <v>0</v>
      </c>
      <c r="L29" s="33">
        <v>0</v>
      </c>
      <c r="M29" s="33">
        <v>0</v>
      </c>
      <c r="N29" s="33">
        <v>0</v>
      </c>
      <c r="O29" s="33">
        <v>0</v>
      </c>
      <c r="P29" s="33">
        <v>0</v>
      </c>
      <c r="Q29" s="33">
        <v>0</v>
      </c>
      <c r="R29" s="33">
        <v>0</v>
      </c>
      <c r="S29" s="33">
        <v>0</v>
      </c>
      <c r="T29" s="33">
        <v>0</v>
      </c>
      <c r="U29" s="33">
        <v>0</v>
      </c>
      <c r="V29" s="33">
        <v>0</v>
      </c>
      <c r="W29" s="33">
        <v>0</v>
      </c>
      <c r="X29" s="33">
        <v>0</v>
      </c>
      <c r="Y29" s="33">
        <v>0</v>
      </c>
      <c r="Z29" s="33">
        <v>0</v>
      </c>
      <c r="AA29" s="33">
        <v>0</v>
      </c>
      <c r="AB29" s="33">
        <v>0</v>
      </c>
      <c r="AC29" s="33">
        <v>0</v>
      </c>
      <c r="AD29" s="33">
        <v>0</v>
      </c>
      <c r="AE29" s="33">
        <v>0</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0</v>
      </c>
      <c r="D31" s="35">
        <v>0</v>
      </c>
      <c r="E31" s="35">
        <v>0</v>
      </c>
      <c r="F31" s="35">
        <v>32343.944265950326</v>
      </c>
      <c r="G31" s="35">
        <v>100814.14959541669</v>
      </c>
      <c r="H31" s="35">
        <v>1110.79526444013</v>
      </c>
      <c r="I31" s="35">
        <v>0</v>
      </c>
      <c r="J31" s="35">
        <v>0</v>
      </c>
      <c r="K31" s="35">
        <v>11144.957729072548</v>
      </c>
      <c r="L31" s="35">
        <v>0</v>
      </c>
      <c r="M31" s="35">
        <v>2.12022786904038E-6</v>
      </c>
      <c r="N31" s="35">
        <v>0</v>
      </c>
      <c r="O31" s="35">
        <v>0</v>
      </c>
      <c r="P31" s="35">
        <v>0</v>
      </c>
      <c r="Q31" s="35">
        <v>0</v>
      </c>
      <c r="R31" s="35">
        <v>0</v>
      </c>
      <c r="S31" s="35">
        <v>0</v>
      </c>
      <c r="T31" s="35">
        <v>0</v>
      </c>
      <c r="U31" s="35">
        <v>0</v>
      </c>
      <c r="V31" s="35">
        <v>0</v>
      </c>
      <c r="W31" s="35">
        <v>1828.2079199999998</v>
      </c>
      <c r="X31" s="35">
        <v>0</v>
      </c>
      <c r="Y31" s="35">
        <v>0</v>
      </c>
      <c r="Z31" s="35">
        <v>0</v>
      </c>
      <c r="AA31" s="35">
        <v>0</v>
      </c>
      <c r="AB31" s="35">
        <v>0</v>
      </c>
      <c r="AC31" s="35">
        <v>0</v>
      </c>
      <c r="AD31" s="35">
        <v>0</v>
      </c>
      <c r="AE31" s="35">
        <v>0</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0</v>
      </c>
      <c r="D34" s="33">
        <v>0</v>
      </c>
      <c r="E34" s="33">
        <v>0</v>
      </c>
      <c r="F34" s="33">
        <v>185638.91958542605</v>
      </c>
      <c r="G34" s="33">
        <v>3.7277227038236412E-4</v>
      </c>
      <c r="H34" s="33">
        <v>2564.8722188768338</v>
      </c>
      <c r="I34" s="33">
        <v>1763.2213422959799</v>
      </c>
      <c r="J34" s="33">
        <v>0</v>
      </c>
      <c r="K34" s="33">
        <v>6497.581990225226</v>
      </c>
      <c r="L34" s="33">
        <v>2.8439134681792499E-5</v>
      </c>
      <c r="M34" s="33">
        <v>5.9705250101582399E-6</v>
      </c>
      <c r="N34" s="33">
        <v>5.2994129262775601E-6</v>
      </c>
      <c r="O34" s="33">
        <v>18254.728344787833</v>
      </c>
      <c r="P34" s="33">
        <v>0</v>
      </c>
      <c r="Q34" s="33">
        <v>0</v>
      </c>
      <c r="R34" s="33">
        <v>1302.87550552738</v>
      </c>
      <c r="S34" s="33">
        <v>0</v>
      </c>
      <c r="T34" s="33">
        <v>0</v>
      </c>
      <c r="U34" s="33">
        <v>0</v>
      </c>
      <c r="V34" s="33">
        <v>7.9576859380712443E-4</v>
      </c>
      <c r="W34" s="33">
        <v>2508.9369814857264</v>
      </c>
      <c r="X34" s="33">
        <v>0</v>
      </c>
      <c r="Y34" s="33">
        <v>2071.1127489888122</v>
      </c>
      <c r="Z34" s="33">
        <v>6.5625422324571211E-5</v>
      </c>
      <c r="AA34" s="33">
        <v>1.0803733440710599E-5</v>
      </c>
      <c r="AB34" s="33">
        <v>0</v>
      </c>
      <c r="AC34" s="33">
        <v>2461.7108149849601</v>
      </c>
      <c r="AD34" s="33">
        <v>0</v>
      </c>
      <c r="AE34" s="33">
        <v>0</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0</v>
      </c>
      <c r="D36" s="33">
        <v>0</v>
      </c>
      <c r="E36" s="33">
        <v>0</v>
      </c>
      <c r="F36" s="33">
        <v>0</v>
      </c>
      <c r="G36" s="33">
        <v>0</v>
      </c>
      <c r="H36" s="33">
        <v>0</v>
      </c>
      <c r="I36" s="33">
        <v>0</v>
      </c>
      <c r="J36" s="33">
        <v>0</v>
      </c>
      <c r="K36" s="33">
        <v>0</v>
      </c>
      <c r="L36" s="33">
        <v>0</v>
      </c>
      <c r="M36" s="33">
        <v>0</v>
      </c>
      <c r="N36" s="33">
        <v>0</v>
      </c>
      <c r="O36" s="33">
        <v>0</v>
      </c>
      <c r="P36" s="33">
        <v>0</v>
      </c>
      <c r="Q36" s="33">
        <v>0</v>
      </c>
      <c r="R36" s="33">
        <v>0</v>
      </c>
      <c r="S36" s="33">
        <v>0</v>
      </c>
      <c r="T36" s="33">
        <v>0</v>
      </c>
      <c r="U36" s="33">
        <v>0</v>
      </c>
      <c r="V36" s="33">
        <v>0</v>
      </c>
      <c r="W36" s="33">
        <v>0</v>
      </c>
      <c r="X36" s="33">
        <v>0</v>
      </c>
      <c r="Y36" s="33">
        <v>0</v>
      </c>
      <c r="Z36" s="33">
        <v>0</v>
      </c>
      <c r="AA36" s="33">
        <v>0</v>
      </c>
      <c r="AB36" s="33">
        <v>0</v>
      </c>
      <c r="AC36" s="33">
        <v>0</v>
      </c>
      <c r="AD36" s="33">
        <v>0</v>
      </c>
      <c r="AE36" s="33">
        <v>0</v>
      </c>
    </row>
    <row r="37" spans="1:31">
      <c r="A37" s="29" t="s">
        <v>131</v>
      </c>
      <c r="B37" s="29" t="s">
        <v>32</v>
      </c>
      <c r="C37" s="33">
        <v>0</v>
      </c>
      <c r="D37" s="33">
        <v>0</v>
      </c>
      <c r="E37" s="33">
        <v>0</v>
      </c>
      <c r="F37" s="33">
        <v>0</v>
      </c>
      <c r="G37" s="33">
        <v>0</v>
      </c>
      <c r="H37" s="33">
        <v>0</v>
      </c>
      <c r="I37" s="33">
        <v>0</v>
      </c>
      <c r="J37" s="33">
        <v>0</v>
      </c>
      <c r="K37" s="33">
        <v>0</v>
      </c>
      <c r="L37" s="33">
        <v>0</v>
      </c>
      <c r="M37" s="33">
        <v>0</v>
      </c>
      <c r="N37" s="33">
        <v>0</v>
      </c>
      <c r="O37" s="33">
        <v>0</v>
      </c>
      <c r="P37" s="33">
        <v>0</v>
      </c>
      <c r="Q37" s="33">
        <v>0</v>
      </c>
      <c r="R37" s="33">
        <v>0</v>
      </c>
      <c r="S37" s="33">
        <v>0</v>
      </c>
      <c r="T37" s="33">
        <v>0</v>
      </c>
      <c r="U37" s="33">
        <v>0</v>
      </c>
      <c r="V37" s="33">
        <v>0</v>
      </c>
      <c r="W37" s="33">
        <v>0</v>
      </c>
      <c r="X37" s="33">
        <v>0</v>
      </c>
      <c r="Y37" s="33">
        <v>0</v>
      </c>
      <c r="Z37" s="33">
        <v>0</v>
      </c>
      <c r="AA37" s="33">
        <v>0</v>
      </c>
      <c r="AB37" s="33">
        <v>0</v>
      </c>
      <c r="AC37" s="33">
        <v>0</v>
      </c>
      <c r="AD37" s="33">
        <v>0</v>
      </c>
      <c r="AE37" s="33">
        <v>0</v>
      </c>
    </row>
    <row r="38" spans="1:31">
      <c r="A38" s="29" t="s">
        <v>131</v>
      </c>
      <c r="B38" s="29" t="s">
        <v>66</v>
      </c>
      <c r="C38" s="33">
        <v>0</v>
      </c>
      <c r="D38" s="33">
        <v>0</v>
      </c>
      <c r="E38" s="33">
        <v>0</v>
      </c>
      <c r="F38" s="33">
        <v>0</v>
      </c>
      <c r="G38" s="33">
        <v>0</v>
      </c>
      <c r="H38" s="33">
        <v>0</v>
      </c>
      <c r="I38" s="33">
        <v>0</v>
      </c>
      <c r="J38" s="33">
        <v>0</v>
      </c>
      <c r="K38" s="33">
        <v>0</v>
      </c>
      <c r="L38" s="33">
        <v>0</v>
      </c>
      <c r="M38" s="33">
        <v>0</v>
      </c>
      <c r="N38" s="33">
        <v>0</v>
      </c>
      <c r="O38" s="33">
        <v>0</v>
      </c>
      <c r="P38" s="33">
        <v>0</v>
      </c>
      <c r="Q38" s="33">
        <v>0</v>
      </c>
      <c r="R38" s="33">
        <v>0</v>
      </c>
      <c r="S38" s="33">
        <v>0</v>
      </c>
      <c r="T38" s="33">
        <v>0</v>
      </c>
      <c r="U38" s="33">
        <v>0</v>
      </c>
      <c r="V38" s="33">
        <v>0</v>
      </c>
      <c r="W38" s="33">
        <v>0</v>
      </c>
      <c r="X38" s="33">
        <v>0</v>
      </c>
      <c r="Y38" s="33">
        <v>0</v>
      </c>
      <c r="Z38" s="33">
        <v>0</v>
      </c>
      <c r="AA38" s="33">
        <v>0</v>
      </c>
      <c r="AB38" s="33">
        <v>0</v>
      </c>
      <c r="AC38" s="33">
        <v>0</v>
      </c>
      <c r="AD38" s="33">
        <v>0</v>
      </c>
      <c r="AE38" s="33">
        <v>0</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0</v>
      </c>
      <c r="D40" s="33">
        <v>0</v>
      </c>
      <c r="E40" s="33">
        <v>0</v>
      </c>
      <c r="F40" s="33">
        <v>0</v>
      </c>
      <c r="G40" s="33">
        <v>0</v>
      </c>
      <c r="H40" s="33">
        <v>0</v>
      </c>
      <c r="I40" s="33">
        <v>0</v>
      </c>
      <c r="J40" s="33">
        <v>0</v>
      </c>
      <c r="K40" s="33">
        <v>0</v>
      </c>
      <c r="L40" s="33">
        <v>0</v>
      </c>
      <c r="M40" s="33">
        <v>0</v>
      </c>
      <c r="N40" s="33">
        <v>0</v>
      </c>
      <c r="O40" s="33">
        <v>0</v>
      </c>
      <c r="P40" s="33">
        <v>0</v>
      </c>
      <c r="Q40" s="33">
        <v>0</v>
      </c>
      <c r="R40" s="33">
        <v>0</v>
      </c>
      <c r="S40" s="33">
        <v>0</v>
      </c>
      <c r="T40" s="33">
        <v>0</v>
      </c>
      <c r="U40" s="33">
        <v>0</v>
      </c>
      <c r="V40" s="33">
        <v>0</v>
      </c>
      <c r="W40" s="33">
        <v>0</v>
      </c>
      <c r="X40" s="33">
        <v>0</v>
      </c>
      <c r="Y40" s="33">
        <v>0</v>
      </c>
      <c r="Z40" s="33">
        <v>0</v>
      </c>
      <c r="AA40" s="33">
        <v>0</v>
      </c>
      <c r="AB40" s="33">
        <v>0</v>
      </c>
      <c r="AC40" s="33">
        <v>0</v>
      </c>
      <c r="AD40" s="33">
        <v>0</v>
      </c>
      <c r="AE40" s="33">
        <v>0</v>
      </c>
    </row>
    <row r="41" spans="1:31">
      <c r="A41" s="29" t="s">
        <v>131</v>
      </c>
      <c r="B41" s="29" t="s">
        <v>68</v>
      </c>
      <c r="C41" s="33">
        <v>0</v>
      </c>
      <c r="D41" s="33">
        <v>0</v>
      </c>
      <c r="E41" s="33">
        <v>0</v>
      </c>
      <c r="F41" s="33">
        <v>0</v>
      </c>
      <c r="G41" s="33">
        <v>0</v>
      </c>
      <c r="H41" s="33">
        <v>0</v>
      </c>
      <c r="I41" s="33">
        <v>0</v>
      </c>
      <c r="J41" s="33">
        <v>0</v>
      </c>
      <c r="K41" s="33">
        <v>0</v>
      </c>
      <c r="L41" s="33">
        <v>0</v>
      </c>
      <c r="M41" s="33">
        <v>0</v>
      </c>
      <c r="N41" s="33">
        <v>0</v>
      </c>
      <c r="O41" s="33">
        <v>0</v>
      </c>
      <c r="P41" s="33">
        <v>0</v>
      </c>
      <c r="Q41" s="33">
        <v>0</v>
      </c>
      <c r="R41" s="33">
        <v>0</v>
      </c>
      <c r="S41" s="33">
        <v>0</v>
      </c>
      <c r="T41" s="33">
        <v>0</v>
      </c>
      <c r="U41" s="33">
        <v>0</v>
      </c>
      <c r="V41" s="33">
        <v>0</v>
      </c>
      <c r="W41" s="33">
        <v>0</v>
      </c>
      <c r="X41" s="33">
        <v>0</v>
      </c>
      <c r="Y41" s="33">
        <v>0</v>
      </c>
      <c r="Z41" s="33">
        <v>0</v>
      </c>
      <c r="AA41" s="33">
        <v>0</v>
      </c>
      <c r="AB41" s="33">
        <v>0</v>
      </c>
      <c r="AC41" s="33">
        <v>0</v>
      </c>
      <c r="AD41" s="33">
        <v>0</v>
      </c>
      <c r="AE41" s="33">
        <v>0</v>
      </c>
    </row>
    <row r="42" spans="1:31">
      <c r="A42" s="29" t="s">
        <v>131</v>
      </c>
      <c r="B42" s="29" t="s">
        <v>36</v>
      </c>
      <c r="C42" s="33">
        <v>0</v>
      </c>
      <c r="D42" s="33">
        <v>0</v>
      </c>
      <c r="E42" s="33">
        <v>0</v>
      </c>
      <c r="F42" s="33">
        <v>0</v>
      </c>
      <c r="G42" s="33">
        <v>0</v>
      </c>
      <c r="H42" s="33">
        <v>0</v>
      </c>
      <c r="I42" s="33">
        <v>0</v>
      </c>
      <c r="J42" s="33">
        <v>0</v>
      </c>
      <c r="K42" s="33">
        <v>0</v>
      </c>
      <c r="L42" s="33">
        <v>0</v>
      </c>
      <c r="M42" s="33">
        <v>0</v>
      </c>
      <c r="N42" s="33">
        <v>0</v>
      </c>
      <c r="O42" s="33">
        <v>0</v>
      </c>
      <c r="P42" s="33">
        <v>0</v>
      </c>
      <c r="Q42" s="33">
        <v>0</v>
      </c>
      <c r="R42" s="33">
        <v>0</v>
      </c>
      <c r="S42" s="33">
        <v>0</v>
      </c>
      <c r="T42" s="33">
        <v>0</v>
      </c>
      <c r="U42" s="33">
        <v>0</v>
      </c>
      <c r="V42" s="33">
        <v>0</v>
      </c>
      <c r="W42" s="33">
        <v>0</v>
      </c>
      <c r="X42" s="33">
        <v>0</v>
      </c>
      <c r="Y42" s="33">
        <v>0</v>
      </c>
      <c r="Z42" s="33">
        <v>0</v>
      </c>
      <c r="AA42" s="33">
        <v>0</v>
      </c>
      <c r="AB42" s="33">
        <v>0</v>
      </c>
      <c r="AC42" s="33">
        <v>0</v>
      </c>
      <c r="AD42" s="33">
        <v>0</v>
      </c>
      <c r="AE42" s="33">
        <v>0</v>
      </c>
    </row>
    <row r="43" spans="1:31">
      <c r="A43" s="29" t="s">
        <v>131</v>
      </c>
      <c r="B43" s="29" t="s">
        <v>73</v>
      </c>
      <c r="C43" s="33">
        <v>0</v>
      </c>
      <c r="D43" s="33">
        <v>0</v>
      </c>
      <c r="E43" s="33">
        <v>0</v>
      </c>
      <c r="F43" s="33">
        <v>0</v>
      </c>
      <c r="G43" s="33">
        <v>0</v>
      </c>
      <c r="H43" s="33">
        <v>0</v>
      </c>
      <c r="I43" s="33">
        <v>0</v>
      </c>
      <c r="J43" s="33">
        <v>0</v>
      </c>
      <c r="K43" s="33">
        <v>0</v>
      </c>
      <c r="L43" s="33">
        <v>0</v>
      </c>
      <c r="M43" s="33">
        <v>0</v>
      </c>
      <c r="N43" s="33">
        <v>0</v>
      </c>
      <c r="O43" s="33">
        <v>0</v>
      </c>
      <c r="P43" s="33">
        <v>0</v>
      </c>
      <c r="Q43" s="33">
        <v>0</v>
      </c>
      <c r="R43" s="33">
        <v>0</v>
      </c>
      <c r="S43" s="33">
        <v>0</v>
      </c>
      <c r="T43" s="33">
        <v>0</v>
      </c>
      <c r="U43" s="33">
        <v>0</v>
      </c>
      <c r="V43" s="33">
        <v>0</v>
      </c>
      <c r="W43" s="33">
        <v>0</v>
      </c>
      <c r="X43" s="33">
        <v>0</v>
      </c>
      <c r="Y43" s="33">
        <v>0</v>
      </c>
      <c r="Z43" s="33">
        <v>0</v>
      </c>
      <c r="AA43" s="33">
        <v>0</v>
      </c>
      <c r="AB43" s="33">
        <v>0</v>
      </c>
      <c r="AC43" s="33">
        <v>0</v>
      </c>
      <c r="AD43" s="33">
        <v>0</v>
      </c>
      <c r="AE43" s="33">
        <v>0</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0</v>
      </c>
      <c r="D45" s="35">
        <v>0</v>
      </c>
      <c r="E45" s="35">
        <v>0</v>
      </c>
      <c r="F45" s="35">
        <v>185638.91958542605</v>
      </c>
      <c r="G45" s="35">
        <v>3.7277227038236412E-4</v>
      </c>
      <c r="H45" s="35">
        <v>2564.8722188768338</v>
      </c>
      <c r="I45" s="35">
        <v>1763.2213422959799</v>
      </c>
      <c r="J45" s="35">
        <v>0</v>
      </c>
      <c r="K45" s="35">
        <v>6497.581990225226</v>
      </c>
      <c r="L45" s="35">
        <v>2.8439134681792499E-5</v>
      </c>
      <c r="M45" s="35">
        <v>5.9705250101582399E-6</v>
      </c>
      <c r="N45" s="35">
        <v>5.2994129262775601E-6</v>
      </c>
      <c r="O45" s="35">
        <v>18254.728344787833</v>
      </c>
      <c r="P45" s="35">
        <v>0</v>
      </c>
      <c r="Q45" s="35">
        <v>0</v>
      </c>
      <c r="R45" s="35">
        <v>1302.87550552738</v>
      </c>
      <c r="S45" s="35">
        <v>0</v>
      </c>
      <c r="T45" s="35">
        <v>0</v>
      </c>
      <c r="U45" s="35">
        <v>0</v>
      </c>
      <c r="V45" s="35">
        <v>7.9576859380712443E-4</v>
      </c>
      <c r="W45" s="35">
        <v>2508.9369814857264</v>
      </c>
      <c r="X45" s="35">
        <v>0</v>
      </c>
      <c r="Y45" s="35">
        <v>2071.1127489888122</v>
      </c>
      <c r="Z45" s="35">
        <v>6.5625422324571211E-5</v>
      </c>
      <c r="AA45" s="35">
        <v>1.0803733440710599E-5</v>
      </c>
      <c r="AB45" s="35">
        <v>0</v>
      </c>
      <c r="AC45" s="35">
        <v>2461.7108149849601</v>
      </c>
      <c r="AD45" s="35">
        <v>0</v>
      </c>
      <c r="AE45" s="35">
        <v>0</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0</v>
      </c>
      <c r="D49" s="33">
        <v>0</v>
      </c>
      <c r="E49" s="33">
        <v>0</v>
      </c>
      <c r="F49" s="33">
        <v>139949.78323762424</v>
      </c>
      <c r="G49" s="33">
        <v>6890.7792935979996</v>
      </c>
      <c r="H49" s="33">
        <v>23307.605151534899</v>
      </c>
      <c r="I49" s="33">
        <v>142702.3125631829</v>
      </c>
      <c r="J49" s="33">
        <v>2.0318142279116538E-3</v>
      </c>
      <c r="K49" s="33">
        <v>4.7124730872340091E-5</v>
      </c>
      <c r="L49" s="33">
        <v>0</v>
      </c>
      <c r="M49" s="33">
        <v>0</v>
      </c>
      <c r="N49" s="33">
        <v>0</v>
      </c>
      <c r="O49" s="33">
        <v>0</v>
      </c>
      <c r="P49" s="33">
        <v>0</v>
      </c>
      <c r="Q49" s="33">
        <v>0</v>
      </c>
      <c r="R49" s="33">
        <v>0</v>
      </c>
      <c r="S49" s="33">
        <v>0</v>
      </c>
      <c r="T49" s="33">
        <v>1.6327513457110788E-5</v>
      </c>
      <c r="U49" s="33">
        <v>0</v>
      </c>
      <c r="V49" s="33">
        <v>0</v>
      </c>
      <c r="W49" s="33">
        <v>0</v>
      </c>
      <c r="X49" s="33">
        <v>0</v>
      </c>
      <c r="Y49" s="33">
        <v>0</v>
      </c>
      <c r="Z49" s="33">
        <v>2.8902021187319899E-6</v>
      </c>
      <c r="AA49" s="33">
        <v>0</v>
      </c>
      <c r="AB49" s="33">
        <v>0</v>
      </c>
      <c r="AC49" s="33">
        <v>2.6145701240243001E-6</v>
      </c>
      <c r="AD49" s="33">
        <v>0</v>
      </c>
      <c r="AE49" s="33">
        <v>0</v>
      </c>
    </row>
    <row r="50" spans="1:31">
      <c r="A50" s="29" t="s">
        <v>132</v>
      </c>
      <c r="B50" s="29" t="s">
        <v>20</v>
      </c>
      <c r="C50" s="33">
        <v>0</v>
      </c>
      <c r="D50" s="33">
        <v>0</v>
      </c>
      <c r="E50" s="33">
        <v>0</v>
      </c>
      <c r="F50" s="33">
        <v>0</v>
      </c>
      <c r="G50" s="33">
        <v>0</v>
      </c>
      <c r="H50" s="33">
        <v>0</v>
      </c>
      <c r="I50" s="33">
        <v>0</v>
      </c>
      <c r="J50" s="33">
        <v>0</v>
      </c>
      <c r="K50" s="33">
        <v>0</v>
      </c>
      <c r="L50" s="33">
        <v>0</v>
      </c>
      <c r="M50" s="33">
        <v>0</v>
      </c>
      <c r="N50" s="33">
        <v>0</v>
      </c>
      <c r="O50" s="33">
        <v>0</v>
      </c>
      <c r="P50" s="33">
        <v>0</v>
      </c>
      <c r="Q50" s="33">
        <v>0</v>
      </c>
      <c r="R50" s="33">
        <v>0</v>
      </c>
      <c r="S50" s="33">
        <v>0</v>
      </c>
      <c r="T50" s="33">
        <v>0</v>
      </c>
      <c r="U50" s="33">
        <v>0</v>
      </c>
      <c r="V50" s="33">
        <v>0</v>
      </c>
      <c r="W50" s="33">
        <v>0</v>
      </c>
      <c r="X50" s="33">
        <v>0</v>
      </c>
      <c r="Y50" s="33">
        <v>0</v>
      </c>
      <c r="Z50" s="33">
        <v>0</v>
      </c>
      <c r="AA50" s="33">
        <v>0</v>
      </c>
      <c r="AB50" s="33">
        <v>0</v>
      </c>
      <c r="AC50" s="33">
        <v>0</v>
      </c>
      <c r="AD50" s="33">
        <v>0</v>
      </c>
      <c r="AE50" s="33">
        <v>0</v>
      </c>
    </row>
    <row r="51" spans="1:31">
      <c r="A51" s="29" t="s">
        <v>132</v>
      </c>
      <c r="B51" s="29" t="s">
        <v>32</v>
      </c>
      <c r="C51" s="33">
        <v>0</v>
      </c>
      <c r="D51" s="33">
        <v>0</v>
      </c>
      <c r="E51" s="33">
        <v>0</v>
      </c>
      <c r="F51" s="33">
        <v>0</v>
      </c>
      <c r="G51" s="33">
        <v>0</v>
      </c>
      <c r="H51" s="33">
        <v>0</v>
      </c>
      <c r="I51" s="33">
        <v>0</v>
      </c>
      <c r="J51" s="33">
        <v>0</v>
      </c>
      <c r="K51" s="33">
        <v>0</v>
      </c>
      <c r="L51" s="33">
        <v>0</v>
      </c>
      <c r="M51" s="33">
        <v>0</v>
      </c>
      <c r="N51" s="33">
        <v>0</v>
      </c>
      <c r="O51" s="33">
        <v>0</v>
      </c>
      <c r="P51" s="33">
        <v>0</v>
      </c>
      <c r="Q51" s="33">
        <v>0</v>
      </c>
      <c r="R51" s="33">
        <v>0</v>
      </c>
      <c r="S51" s="33">
        <v>0</v>
      </c>
      <c r="T51" s="33">
        <v>0</v>
      </c>
      <c r="U51" s="33">
        <v>0</v>
      </c>
      <c r="V51" s="33">
        <v>0</v>
      </c>
      <c r="W51" s="33">
        <v>0</v>
      </c>
      <c r="X51" s="33">
        <v>0</v>
      </c>
      <c r="Y51" s="33">
        <v>0</v>
      </c>
      <c r="Z51" s="33">
        <v>0</v>
      </c>
      <c r="AA51" s="33">
        <v>0</v>
      </c>
      <c r="AB51" s="33">
        <v>0</v>
      </c>
      <c r="AC51" s="33">
        <v>0</v>
      </c>
      <c r="AD51" s="33">
        <v>0</v>
      </c>
      <c r="AE51" s="33">
        <v>0</v>
      </c>
    </row>
    <row r="52" spans="1:31">
      <c r="A52" s="29" t="s">
        <v>132</v>
      </c>
      <c r="B52" s="29" t="s">
        <v>66</v>
      </c>
      <c r="C52" s="33">
        <v>0</v>
      </c>
      <c r="D52" s="33">
        <v>0</v>
      </c>
      <c r="E52" s="33">
        <v>0</v>
      </c>
      <c r="F52" s="33">
        <v>0</v>
      </c>
      <c r="G52" s="33">
        <v>0</v>
      </c>
      <c r="H52" s="33">
        <v>0</v>
      </c>
      <c r="I52" s="33">
        <v>0</v>
      </c>
      <c r="J52" s="33">
        <v>0</v>
      </c>
      <c r="K52" s="33">
        <v>0</v>
      </c>
      <c r="L52" s="33">
        <v>0</v>
      </c>
      <c r="M52" s="33">
        <v>0</v>
      </c>
      <c r="N52" s="33">
        <v>0</v>
      </c>
      <c r="O52" s="33">
        <v>0</v>
      </c>
      <c r="P52" s="33">
        <v>0</v>
      </c>
      <c r="Q52" s="33">
        <v>0</v>
      </c>
      <c r="R52" s="33">
        <v>0</v>
      </c>
      <c r="S52" s="33">
        <v>0</v>
      </c>
      <c r="T52" s="33">
        <v>0</v>
      </c>
      <c r="U52" s="33">
        <v>0</v>
      </c>
      <c r="V52" s="33">
        <v>0</v>
      </c>
      <c r="W52" s="33">
        <v>0</v>
      </c>
      <c r="X52" s="33">
        <v>0</v>
      </c>
      <c r="Y52" s="33">
        <v>0</v>
      </c>
      <c r="Z52" s="33">
        <v>0</v>
      </c>
      <c r="AA52" s="33">
        <v>0</v>
      </c>
      <c r="AB52" s="33">
        <v>0</v>
      </c>
      <c r="AC52" s="33">
        <v>0</v>
      </c>
      <c r="AD52" s="33">
        <v>0</v>
      </c>
      <c r="AE52" s="33">
        <v>0</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0</v>
      </c>
      <c r="D54" s="33">
        <v>0</v>
      </c>
      <c r="E54" s="33">
        <v>0</v>
      </c>
      <c r="F54" s="33">
        <v>0</v>
      </c>
      <c r="G54" s="33">
        <v>0</v>
      </c>
      <c r="H54" s="33">
        <v>0</v>
      </c>
      <c r="I54" s="33">
        <v>0</v>
      </c>
      <c r="J54" s="33">
        <v>0</v>
      </c>
      <c r="K54" s="33">
        <v>0</v>
      </c>
      <c r="L54" s="33">
        <v>0</v>
      </c>
      <c r="M54" s="33">
        <v>0</v>
      </c>
      <c r="N54" s="33">
        <v>0</v>
      </c>
      <c r="O54" s="33">
        <v>0</v>
      </c>
      <c r="P54" s="33">
        <v>0</v>
      </c>
      <c r="Q54" s="33">
        <v>0</v>
      </c>
      <c r="R54" s="33">
        <v>0</v>
      </c>
      <c r="S54" s="33">
        <v>0</v>
      </c>
      <c r="T54" s="33">
        <v>0</v>
      </c>
      <c r="U54" s="33">
        <v>0</v>
      </c>
      <c r="V54" s="33">
        <v>0</v>
      </c>
      <c r="W54" s="33">
        <v>0</v>
      </c>
      <c r="X54" s="33">
        <v>0</v>
      </c>
      <c r="Y54" s="33">
        <v>0</v>
      </c>
      <c r="Z54" s="33">
        <v>0</v>
      </c>
      <c r="AA54" s="33">
        <v>0</v>
      </c>
      <c r="AB54" s="33">
        <v>0</v>
      </c>
      <c r="AC54" s="33">
        <v>0</v>
      </c>
      <c r="AD54" s="33">
        <v>0</v>
      </c>
      <c r="AE54" s="33">
        <v>0</v>
      </c>
    </row>
    <row r="55" spans="1:31">
      <c r="A55" s="29" t="s">
        <v>132</v>
      </c>
      <c r="B55" s="29" t="s">
        <v>68</v>
      </c>
      <c r="C55" s="33">
        <v>0</v>
      </c>
      <c r="D55" s="33">
        <v>0</v>
      </c>
      <c r="E55" s="33">
        <v>0</v>
      </c>
      <c r="F55" s="33">
        <v>0</v>
      </c>
      <c r="G55" s="33">
        <v>0</v>
      </c>
      <c r="H55" s="33">
        <v>0</v>
      </c>
      <c r="I55" s="33">
        <v>0</v>
      </c>
      <c r="J55" s="33">
        <v>0</v>
      </c>
      <c r="K55" s="33">
        <v>0</v>
      </c>
      <c r="L55" s="33">
        <v>0</v>
      </c>
      <c r="M55" s="33">
        <v>0</v>
      </c>
      <c r="N55" s="33">
        <v>0</v>
      </c>
      <c r="O55" s="33">
        <v>0</v>
      </c>
      <c r="P55" s="33">
        <v>0</v>
      </c>
      <c r="Q55" s="33">
        <v>0</v>
      </c>
      <c r="R55" s="33">
        <v>0</v>
      </c>
      <c r="S55" s="33">
        <v>0</v>
      </c>
      <c r="T55" s="33">
        <v>0</v>
      </c>
      <c r="U55" s="33">
        <v>0</v>
      </c>
      <c r="V55" s="33">
        <v>0</v>
      </c>
      <c r="W55" s="33">
        <v>0</v>
      </c>
      <c r="X55" s="33">
        <v>0</v>
      </c>
      <c r="Y55" s="33">
        <v>0</v>
      </c>
      <c r="Z55" s="33">
        <v>0</v>
      </c>
      <c r="AA55" s="33">
        <v>0</v>
      </c>
      <c r="AB55" s="33">
        <v>0</v>
      </c>
      <c r="AC55" s="33">
        <v>0</v>
      </c>
      <c r="AD55" s="33">
        <v>0</v>
      </c>
      <c r="AE55" s="33">
        <v>0</v>
      </c>
    </row>
    <row r="56" spans="1:31">
      <c r="A56" s="29" t="s">
        <v>132</v>
      </c>
      <c r="B56" s="29" t="s">
        <v>36</v>
      </c>
      <c r="C56" s="33">
        <v>0</v>
      </c>
      <c r="D56" s="33">
        <v>0</v>
      </c>
      <c r="E56" s="33">
        <v>0</v>
      </c>
      <c r="F56" s="33">
        <v>0</v>
      </c>
      <c r="G56" s="33">
        <v>0</v>
      </c>
      <c r="H56" s="33">
        <v>0</v>
      </c>
      <c r="I56" s="33">
        <v>0</v>
      </c>
      <c r="J56" s="33">
        <v>0</v>
      </c>
      <c r="K56" s="33">
        <v>0</v>
      </c>
      <c r="L56" s="33">
        <v>0</v>
      </c>
      <c r="M56" s="33">
        <v>0</v>
      </c>
      <c r="N56" s="33">
        <v>0</v>
      </c>
      <c r="O56" s="33">
        <v>0</v>
      </c>
      <c r="P56" s="33">
        <v>0</v>
      </c>
      <c r="Q56" s="33">
        <v>0</v>
      </c>
      <c r="R56" s="33">
        <v>0</v>
      </c>
      <c r="S56" s="33">
        <v>0</v>
      </c>
      <c r="T56" s="33">
        <v>0</v>
      </c>
      <c r="U56" s="33">
        <v>0</v>
      </c>
      <c r="V56" s="33">
        <v>0</v>
      </c>
      <c r="W56" s="33">
        <v>0</v>
      </c>
      <c r="X56" s="33">
        <v>0</v>
      </c>
      <c r="Y56" s="33">
        <v>0</v>
      </c>
      <c r="Z56" s="33">
        <v>0</v>
      </c>
      <c r="AA56" s="33">
        <v>0</v>
      </c>
      <c r="AB56" s="33">
        <v>0</v>
      </c>
      <c r="AC56" s="33">
        <v>0</v>
      </c>
      <c r="AD56" s="33">
        <v>0</v>
      </c>
      <c r="AE56" s="33">
        <v>0</v>
      </c>
    </row>
    <row r="57" spans="1:31">
      <c r="A57" s="29" t="s">
        <v>132</v>
      </c>
      <c r="B57" s="29" t="s">
        <v>73</v>
      </c>
      <c r="C57" s="33">
        <v>0</v>
      </c>
      <c r="D57" s="33">
        <v>0</v>
      </c>
      <c r="E57" s="33">
        <v>0</v>
      </c>
      <c r="F57" s="33">
        <v>0</v>
      </c>
      <c r="G57" s="33">
        <v>0</v>
      </c>
      <c r="H57" s="33">
        <v>0</v>
      </c>
      <c r="I57" s="33">
        <v>0</v>
      </c>
      <c r="J57" s="33">
        <v>0</v>
      </c>
      <c r="K57" s="33">
        <v>0</v>
      </c>
      <c r="L57" s="33">
        <v>0</v>
      </c>
      <c r="M57" s="33">
        <v>0</v>
      </c>
      <c r="N57" s="33">
        <v>0</v>
      </c>
      <c r="O57" s="33">
        <v>0</v>
      </c>
      <c r="P57" s="33">
        <v>0</v>
      </c>
      <c r="Q57" s="33">
        <v>0</v>
      </c>
      <c r="R57" s="33">
        <v>0</v>
      </c>
      <c r="S57" s="33">
        <v>0</v>
      </c>
      <c r="T57" s="33">
        <v>0</v>
      </c>
      <c r="U57" s="33">
        <v>0</v>
      </c>
      <c r="V57" s="33">
        <v>0</v>
      </c>
      <c r="W57" s="33">
        <v>0</v>
      </c>
      <c r="X57" s="33">
        <v>0</v>
      </c>
      <c r="Y57" s="33">
        <v>0</v>
      </c>
      <c r="Z57" s="33">
        <v>0</v>
      </c>
      <c r="AA57" s="33">
        <v>0</v>
      </c>
      <c r="AB57" s="33">
        <v>0</v>
      </c>
      <c r="AC57" s="33">
        <v>0</v>
      </c>
      <c r="AD57" s="33">
        <v>0</v>
      </c>
      <c r="AE57" s="33">
        <v>0</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0</v>
      </c>
      <c r="D59" s="35">
        <v>0</v>
      </c>
      <c r="E59" s="35">
        <v>0</v>
      </c>
      <c r="F59" s="35">
        <v>139949.78323762424</v>
      </c>
      <c r="G59" s="35">
        <v>6890.7792935979996</v>
      </c>
      <c r="H59" s="35">
        <v>23307.605151534899</v>
      </c>
      <c r="I59" s="35">
        <v>142702.3125631829</v>
      </c>
      <c r="J59" s="35">
        <v>2.0318142279116538E-3</v>
      </c>
      <c r="K59" s="35">
        <v>4.7124730872340091E-5</v>
      </c>
      <c r="L59" s="35">
        <v>0</v>
      </c>
      <c r="M59" s="35">
        <v>0</v>
      </c>
      <c r="N59" s="35">
        <v>0</v>
      </c>
      <c r="O59" s="35">
        <v>0</v>
      </c>
      <c r="P59" s="35">
        <v>0</v>
      </c>
      <c r="Q59" s="35">
        <v>0</v>
      </c>
      <c r="R59" s="35">
        <v>0</v>
      </c>
      <c r="S59" s="35">
        <v>0</v>
      </c>
      <c r="T59" s="35">
        <v>1.6327513457110788E-5</v>
      </c>
      <c r="U59" s="35">
        <v>0</v>
      </c>
      <c r="V59" s="35">
        <v>0</v>
      </c>
      <c r="W59" s="35">
        <v>0</v>
      </c>
      <c r="X59" s="35">
        <v>0</v>
      </c>
      <c r="Y59" s="35">
        <v>0</v>
      </c>
      <c r="Z59" s="35">
        <v>2.8902021187319899E-6</v>
      </c>
      <c r="AA59" s="35">
        <v>0</v>
      </c>
      <c r="AB59" s="35">
        <v>0</v>
      </c>
      <c r="AC59" s="35">
        <v>2.6145701240243001E-6</v>
      </c>
      <c r="AD59" s="35">
        <v>0</v>
      </c>
      <c r="AE59" s="35">
        <v>0</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0</v>
      </c>
      <c r="D64" s="33">
        <v>0</v>
      </c>
      <c r="E64" s="33">
        <v>0</v>
      </c>
      <c r="F64" s="33">
        <v>0</v>
      </c>
      <c r="G64" s="33">
        <v>0</v>
      </c>
      <c r="H64" s="33">
        <v>0</v>
      </c>
      <c r="I64" s="33">
        <v>0</v>
      </c>
      <c r="J64" s="33">
        <v>0</v>
      </c>
      <c r="K64" s="33">
        <v>0</v>
      </c>
      <c r="L64" s="33">
        <v>0</v>
      </c>
      <c r="M64" s="33">
        <v>0</v>
      </c>
      <c r="N64" s="33">
        <v>0</v>
      </c>
      <c r="O64" s="33">
        <v>0</v>
      </c>
      <c r="P64" s="33">
        <v>0</v>
      </c>
      <c r="Q64" s="33">
        <v>0</v>
      </c>
      <c r="R64" s="33">
        <v>0</v>
      </c>
      <c r="S64" s="33">
        <v>0</v>
      </c>
      <c r="T64" s="33">
        <v>0</v>
      </c>
      <c r="U64" s="33">
        <v>0</v>
      </c>
      <c r="V64" s="33">
        <v>0</v>
      </c>
      <c r="W64" s="33">
        <v>0</v>
      </c>
      <c r="X64" s="33">
        <v>0</v>
      </c>
      <c r="Y64" s="33">
        <v>0</v>
      </c>
      <c r="Z64" s="33">
        <v>0</v>
      </c>
      <c r="AA64" s="33">
        <v>0</v>
      </c>
      <c r="AB64" s="33">
        <v>0</v>
      </c>
      <c r="AC64" s="33">
        <v>0</v>
      </c>
      <c r="AD64" s="33">
        <v>0</v>
      </c>
      <c r="AE64" s="33">
        <v>0</v>
      </c>
    </row>
    <row r="65" spans="1:31">
      <c r="A65" s="29" t="s">
        <v>133</v>
      </c>
      <c r="B65" s="29" t="s">
        <v>32</v>
      </c>
      <c r="C65" s="33">
        <v>0</v>
      </c>
      <c r="D65" s="33">
        <v>0</v>
      </c>
      <c r="E65" s="33">
        <v>0</v>
      </c>
      <c r="F65" s="33">
        <v>0</v>
      </c>
      <c r="G65" s="33">
        <v>0</v>
      </c>
      <c r="H65" s="33">
        <v>0</v>
      </c>
      <c r="I65" s="33">
        <v>0</v>
      </c>
      <c r="J65" s="33">
        <v>0</v>
      </c>
      <c r="K65" s="33">
        <v>0</v>
      </c>
      <c r="L65" s="33">
        <v>0</v>
      </c>
      <c r="M65" s="33">
        <v>0</v>
      </c>
      <c r="N65" s="33">
        <v>0</v>
      </c>
      <c r="O65" s="33">
        <v>0</v>
      </c>
      <c r="P65" s="33">
        <v>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0</v>
      </c>
      <c r="D66" s="33">
        <v>0</v>
      </c>
      <c r="E66" s="33">
        <v>0</v>
      </c>
      <c r="F66" s="33">
        <v>0</v>
      </c>
      <c r="G66" s="33">
        <v>0</v>
      </c>
      <c r="H66" s="33">
        <v>0</v>
      </c>
      <c r="I66" s="33">
        <v>0</v>
      </c>
      <c r="J66" s="33">
        <v>0</v>
      </c>
      <c r="K66" s="33">
        <v>0</v>
      </c>
      <c r="L66" s="33">
        <v>0</v>
      </c>
      <c r="M66" s="33">
        <v>0</v>
      </c>
      <c r="N66" s="33">
        <v>0</v>
      </c>
      <c r="O66" s="33">
        <v>0</v>
      </c>
      <c r="P66" s="33">
        <v>0</v>
      </c>
      <c r="Q66" s="33">
        <v>0</v>
      </c>
      <c r="R66" s="33">
        <v>0</v>
      </c>
      <c r="S66" s="33">
        <v>0</v>
      </c>
      <c r="T66" s="33">
        <v>0</v>
      </c>
      <c r="U66" s="33">
        <v>0</v>
      </c>
      <c r="V66" s="33">
        <v>0</v>
      </c>
      <c r="W66" s="33">
        <v>0</v>
      </c>
      <c r="X66" s="33">
        <v>0</v>
      </c>
      <c r="Y66" s="33">
        <v>0</v>
      </c>
      <c r="Z66" s="33">
        <v>0</v>
      </c>
      <c r="AA66" s="33">
        <v>0</v>
      </c>
      <c r="AB66" s="33">
        <v>0</v>
      </c>
      <c r="AC66" s="33">
        <v>0</v>
      </c>
      <c r="AD66" s="33">
        <v>0</v>
      </c>
      <c r="AE66" s="33">
        <v>0</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0</v>
      </c>
      <c r="D68" s="33">
        <v>0</v>
      </c>
      <c r="E68" s="33">
        <v>0</v>
      </c>
      <c r="F68" s="33">
        <v>0</v>
      </c>
      <c r="G68" s="33">
        <v>0</v>
      </c>
      <c r="H68" s="33">
        <v>0</v>
      </c>
      <c r="I68" s="33">
        <v>0</v>
      </c>
      <c r="J68" s="33">
        <v>0</v>
      </c>
      <c r="K68" s="33">
        <v>0</v>
      </c>
      <c r="L68" s="33">
        <v>0</v>
      </c>
      <c r="M68" s="33">
        <v>0</v>
      </c>
      <c r="N68" s="33">
        <v>0</v>
      </c>
      <c r="O68" s="33">
        <v>0</v>
      </c>
      <c r="P68" s="33">
        <v>0</v>
      </c>
      <c r="Q68" s="33">
        <v>0</v>
      </c>
      <c r="R68" s="33">
        <v>0</v>
      </c>
      <c r="S68" s="33">
        <v>0</v>
      </c>
      <c r="T68" s="33">
        <v>0</v>
      </c>
      <c r="U68" s="33">
        <v>0</v>
      </c>
      <c r="V68" s="33">
        <v>0</v>
      </c>
      <c r="W68" s="33">
        <v>0</v>
      </c>
      <c r="X68" s="33">
        <v>0</v>
      </c>
      <c r="Y68" s="33">
        <v>0</v>
      </c>
      <c r="Z68" s="33">
        <v>0</v>
      </c>
      <c r="AA68" s="33">
        <v>0</v>
      </c>
      <c r="AB68" s="33">
        <v>0</v>
      </c>
      <c r="AC68" s="33">
        <v>0</v>
      </c>
      <c r="AD68" s="33">
        <v>0</v>
      </c>
      <c r="AE68" s="33">
        <v>0</v>
      </c>
    </row>
    <row r="69" spans="1:31">
      <c r="A69" s="29" t="s">
        <v>133</v>
      </c>
      <c r="B69" s="29" t="s">
        <v>68</v>
      </c>
      <c r="C69" s="33">
        <v>0</v>
      </c>
      <c r="D69" s="33">
        <v>0</v>
      </c>
      <c r="E69" s="33">
        <v>0</v>
      </c>
      <c r="F69" s="33">
        <v>0</v>
      </c>
      <c r="G69" s="33">
        <v>0</v>
      </c>
      <c r="H69" s="33">
        <v>0</v>
      </c>
      <c r="I69" s="33">
        <v>0</v>
      </c>
      <c r="J69" s="33">
        <v>0</v>
      </c>
      <c r="K69" s="33">
        <v>0</v>
      </c>
      <c r="L69" s="33">
        <v>0</v>
      </c>
      <c r="M69" s="33">
        <v>0</v>
      </c>
      <c r="N69" s="33">
        <v>0</v>
      </c>
      <c r="O69" s="33">
        <v>0</v>
      </c>
      <c r="P69" s="33">
        <v>0</v>
      </c>
      <c r="Q69" s="33">
        <v>0</v>
      </c>
      <c r="R69" s="33">
        <v>0</v>
      </c>
      <c r="S69" s="33">
        <v>0</v>
      </c>
      <c r="T69" s="33">
        <v>0</v>
      </c>
      <c r="U69" s="33">
        <v>0</v>
      </c>
      <c r="V69" s="33">
        <v>0</v>
      </c>
      <c r="W69" s="33">
        <v>0</v>
      </c>
      <c r="X69" s="33">
        <v>0</v>
      </c>
      <c r="Y69" s="33">
        <v>0</v>
      </c>
      <c r="Z69" s="33">
        <v>0</v>
      </c>
      <c r="AA69" s="33">
        <v>0</v>
      </c>
      <c r="AB69" s="33">
        <v>0</v>
      </c>
      <c r="AC69" s="33">
        <v>0</v>
      </c>
      <c r="AD69" s="33">
        <v>0</v>
      </c>
      <c r="AE69" s="33">
        <v>0</v>
      </c>
    </row>
    <row r="70" spans="1:31">
      <c r="A70" s="29" t="s">
        <v>133</v>
      </c>
      <c r="B70" s="29" t="s">
        <v>36</v>
      </c>
      <c r="C70" s="33">
        <v>0</v>
      </c>
      <c r="D70" s="33">
        <v>0</v>
      </c>
      <c r="E70" s="33">
        <v>0</v>
      </c>
      <c r="F70" s="33">
        <v>0</v>
      </c>
      <c r="G70" s="33">
        <v>0</v>
      </c>
      <c r="H70" s="33">
        <v>0</v>
      </c>
      <c r="I70" s="33">
        <v>0</v>
      </c>
      <c r="J70" s="33">
        <v>0</v>
      </c>
      <c r="K70" s="33">
        <v>0</v>
      </c>
      <c r="L70" s="33">
        <v>0</v>
      </c>
      <c r="M70" s="33">
        <v>0</v>
      </c>
      <c r="N70" s="33">
        <v>0</v>
      </c>
      <c r="O70" s="33">
        <v>0</v>
      </c>
      <c r="P70" s="33">
        <v>0</v>
      </c>
      <c r="Q70" s="33">
        <v>0</v>
      </c>
      <c r="R70" s="33">
        <v>0</v>
      </c>
      <c r="S70" s="33">
        <v>0</v>
      </c>
      <c r="T70" s="33">
        <v>0</v>
      </c>
      <c r="U70" s="33">
        <v>0</v>
      </c>
      <c r="V70" s="33">
        <v>0</v>
      </c>
      <c r="W70" s="33">
        <v>0</v>
      </c>
      <c r="X70" s="33">
        <v>0</v>
      </c>
      <c r="Y70" s="33">
        <v>0</v>
      </c>
      <c r="Z70" s="33">
        <v>0</v>
      </c>
      <c r="AA70" s="33">
        <v>0</v>
      </c>
      <c r="AB70" s="33">
        <v>0</v>
      </c>
      <c r="AC70" s="33">
        <v>0</v>
      </c>
      <c r="AD70" s="33">
        <v>0</v>
      </c>
      <c r="AE70" s="33">
        <v>0</v>
      </c>
    </row>
    <row r="71" spans="1:31">
      <c r="A71" s="29" t="s">
        <v>133</v>
      </c>
      <c r="B71" s="29" t="s">
        <v>73</v>
      </c>
      <c r="C71" s="33">
        <v>0</v>
      </c>
      <c r="D71" s="33">
        <v>0</v>
      </c>
      <c r="E71" s="33">
        <v>0</v>
      </c>
      <c r="F71" s="33">
        <v>0</v>
      </c>
      <c r="G71" s="33">
        <v>0</v>
      </c>
      <c r="H71" s="33">
        <v>0</v>
      </c>
      <c r="I71" s="33">
        <v>0</v>
      </c>
      <c r="J71" s="33">
        <v>0</v>
      </c>
      <c r="K71" s="33">
        <v>0</v>
      </c>
      <c r="L71" s="33">
        <v>0</v>
      </c>
      <c r="M71" s="33">
        <v>0</v>
      </c>
      <c r="N71" s="33">
        <v>0</v>
      </c>
      <c r="O71" s="33">
        <v>0</v>
      </c>
      <c r="P71" s="33">
        <v>0</v>
      </c>
      <c r="Q71" s="33">
        <v>0</v>
      </c>
      <c r="R71" s="33">
        <v>0</v>
      </c>
      <c r="S71" s="33">
        <v>0</v>
      </c>
      <c r="T71" s="33">
        <v>0</v>
      </c>
      <c r="U71" s="33">
        <v>0</v>
      </c>
      <c r="V71" s="33">
        <v>0</v>
      </c>
      <c r="W71" s="33">
        <v>0</v>
      </c>
      <c r="X71" s="33">
        <v>0</v>
      </c>
      <c r="Y71" s="33">
        <v>0</v>
      </c>
      <c r="Z71" s="33">
        <v>0</v>
      </c>
      <c r="AA71" s="33">
        <v>0</v>
      </c>
      <c r="AB71" s="33">
        <v>0</v>
      </c>
      <c r="AC71" s="33">
        <v>0</v>
      </c>
      <c r="AD71" s="33">
        <v>0</v>
      </c>
      <c r="AE71" s="33">
        <v>0</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0</v>
      </c>
      <c r="D73" s="35">
        <v>0</v>
      </c>
      <c r="E73" s="35">
        <v>0</v>
      </c>
      <c r="F73" s="35">
        <v>0</v>
      </c>
      <c r="G73" s="35">
        <v>0</v>
      </c>
      <c r="H73" s="35">
        <v>0</v>
      </c>
      <c r="I73" s="35">
        <v>0</v>
      </c>
      <c r="J73" s="35">
        <v>0</v>
      </c>
      <c r="K73" s="35">
        <v>0</v>
      </c>
      <c r="L73" s="35">
        <v>0</v>
      </c>
      <c r="M73" s="35">
        <v>0</v>
      </c>
      <c r="N73" s="35">
        <v>0</v>
      </c>
      <c r="O73" s="35">
        <v>0</v>
      </c>
      <c r="P73" s="35">
        <v>0</v>
      </c>
      <c r="Q73" s="35">
        <v>0</v>
      </c>
      <c r="R73" s="35">
        <v>0</v>
      </c>
      <c r="S73" s="35">
        <v>0</v>
      </c>
      <c r="T73" s="35">
        <v>0</v>
      </c>
      <c r="U73" s="35">
        <v>0</v>
      </c>
      <c r="V73" s="35">
        <v>0</v>
      </c>
      <c r="W73" s="35">
        <v>0</v>
      </c>
      <c r="X73" s="35">
        <v>0</v>
      </c>
      <c r="Y73" s="35">
        <v>0</v>
      </c>
      <c r="Z73" s="35">
        <v>0</v>
      </c>
      <c r="AA73" s="35">
        <v>0</v>
      </c>
      <c r="AB73" s="35">
        <v>0</v>
      </c>
      <c r="AC73" s="35">
        <v>0</v>
      </c>
      <c r="AD73" s="35">
        <v>0</v>
      </c>
      <c r="AE73" s="35">
        <v>0</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0</v>
      </c>
      <c r="D78" s="33">
        <v>0</v>
      </c>
      <c r="E78" s="33">
        <v>0</v>
      </c>
      <c r="F78" s="33">
        <v>0</v>
      </c>
      <c r="G78" s="33">
        <v>0</v>
      </c>
      <c r="H78" s="33">
        <v>0</v>
      </c>
      <c r="I78" s="33">
        <v>0</v>
      </c>
      <c r="J78" s="33">
        <v>0</v>
      </c>
      <c r="K78" s="33">
        <v>0</v>
      </c>
      <c r="L78" s="33">
        <v>0</v>
      </c>
      <c r="M78" s="33">
        <v>0</v>
      </c>
      <c r="N78" s="33">
        <v>0</v>
      </c>
      <c r="O78" s="33">
        <v>0</v>
      </c>
      <c r="P78" s="33">
        <v>0</v>
      </c>
      <c r="Q78" s="33">
        <v>0</v>
      </c>
      <c r="R78" s="33">
        <v>0</v>
      </c>
      <c r="S78" s="33">
        <v>0</v>
      </c>
      <c r="T78" s="33">
        <v>0</v>
      </c>
      <c r="U78" s="33">
        <v>0</v>
      </c>
      <c r="V78" s="33">
        <v>0</v>
      </c>
      <c r="W78" s="33">
        <v>0</v>
      </c>
      <c r="X78" s="33">
        <v>0</v>
      </c>
      <c r="Y78" s="33">
        <v>0</v>
      </c>
      <c r="Z78" s="33">
        <v>0</v>
      </c>
      <c r="AA78" s="33">
        <v>0</v>
      </c>
      <c r="AB78" s="33">
        <v>0</v>
      </c>
      <c r="AC78" s="33">
        <v>0</v>
      </c>
      <c r="AD78" s="33">
        <v>0</v>
      </c>
      <c r="AE78" s="33">
        <v>0</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0</v>
      </c>
      <c r="D80" s="33">
        <v>0</v>
      </c>
      <c r="E80" s="33">
        <v>0</v>
      </c>
      <c r="F80" s="33">
        <v>0</v>
      </c>
      <c r="G80" s="33">
        <v>0</v>
      </c>
      <c r="H80" s="33">
        <v>0</v>
      </c>
      <c r="I80" s="33">
        <v>0</v>
      </c>
      <c r="J80" s="33">
        <v>0</v>
      </c>
      <c r="K80" s="33">
        <v>0</v>
      </c>
      <c r="L80" s="33">
        <v>0</v>
      </c>
      <c r="M80" s="33">
        <v>0</v>
      </c>
      <c r="N80" s="33">
        <v>0</v>
      </c>
      <c r="O80" s="33">
        <v>0</v>
      </c>
      <c r="P80" s="33">
        <v>0</v>
      </c>
      <c r="Q80" s="33">
        <v>0</v>
      </c>
      <c r="R80" s="33">
        <v>0</v>
      </c>
      <c r="S80" s="33">
        <v>0</v>
      </c>
      <c r="T80" s="33">
        <v>0</v>
      </c>
      <c r="U80" s="33">
        <v>0</v>
      </c>
      <c r="V80" s="33">
        <v>0</v>
      </c>
      <c r="W80" s="33">
        <v>0</v>
      </c>
      <c r="X80" s="33">
        <v>0</v>
      </c>
      <c r="Y80" s="33">
        <v>0</v>
      </c>
      <c r="Z80" s="33">
        <v>0</v>
      </c>
      <c r="AA80" s="33">
        <v>0</v>
      </c>
      <c r="AB80" s="33">
        <v>0</v>
      </c>
      <c r="AC80" s="33">
        <v>0</v>
      </c>
      <c r="AD80" s="33">
        <v>0</v>
      </c>
      <c r="AE80" s="33">
        <v>0</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0</v>
      </c>
      <c r="D82" s="33">
        <v>0</v>
      </c>
      <c r="E82" s="33">
        <v>0</v>
      </c>
      <c r="F82" s="33">
        <v>0</v>
      </c>
      <c r="G82" s="33">
        <v>0</v>
      </c>
      <c r="H82" s="33">
        <v>0</v>
      </c>
      <c r="I82" s="33">
        <v>0</v>
      </c>
      <c r="J82" s="33">
        <v>0</v>
      </c>
      <c r="K82" s="33">
        <v>0</v>
      </c>
      <c r="L82" s="33">
        <v>0</v>
      </c>
      <c r="M82" s="33">
        <v>0</v>
      </c>
      <c r="N82" s="33">
        <v>0</v>
      </c>
      <c r="O82" s="33">
        <v>0</v>
      </c>
      <c r="P82" s="33">
        <v>0</v>
      </c>
      <c r="Q82" s="33">
        <v>0</v>
      </c>
      <c r="R82" s="33">
        <v>0</v>
      </c>
      <c r="S82" s="33">
        <v>0</v>
      </c>
      <c r="T82" s="33">
        <v>0</v>
      </c>
      <c r="U82" s="33">
        <v>0</v>
      </c>
      <c r="V82" s="33">
        <v>0</v>
      </c>
      <c r="W82" s="33">
        <v>0</v>
      </c>
      <c r="X82" s="33">
        <v>0</v>
      </c>
      <c r="Y82" s="33">
        <v>0</v>
      </c>
      <c r="Z82" s="33">
        <v>0</v>
      </c>
      <c r="AA82" s="33">
        <v>0</v>
      </c>
      <c r="AB82" s="33">
        <v>0</v>
      </c>
      <c r="AC82" s="33">
        <v>0</v>
      </c>
      <c r="AD82" s="33">
        <v>0</v>
      </c>
      <c r="AE82" s="33">
        <v>0</v>
      </c>
    </row>
    <row r="83" spans="1:31">
      <c r="A83" s="29" t="s">
        <v>134</v>
      </c>
      <c r="B83" s="29" t="s">
        <v>68</v>
      </c>
      <c r="C83" s="33">
        <v>0</v>
      </c>
      <c r="D83" s="33">
        <v>0</v>
      </c>
      <c r="E83" s="33">
        <v>0</v>
      </c>
      <c r="F83" s="33">
        <v>0</v>
      </c>
      <c r="G83" s="33">
        <v>0</v>
      </c>
      <c r="H83" s="33">
        <v>0</v>
      </c>
      <c r="I83" s="33">
        <v>0</v>
      </c>
      <c r="J83" s="33">
        <v>0</v>
      </c>
      <c r="K83" s="33">
        <v>0</v>
      </c>
      <c r="L83" s="33">
        <v>0</v>
      </c>
      <c r="M83" s="33">
        <v>0</v>
      </c>
      <c r="N83" s="33">
        <v>0</v>
      </c>
      <c r="O83" s="33">
        <v>0</v>
      </c>
      <c r="P83" s="33">
        <v>0</v>
      </c>
      <c r="Q83" s="33">
        <v>0</v>
      </c>
      <c r="R83" s="33">
        <v>0</v>
      </c>
      <c r="S83" s="33">
        <v>0</v>
      </c>
      <c r="T83" s="33">
        <v>0</v>
      </c>
      <c r="U83" s="33">
        <v>0</v>
      </c>
      <c r="V83" s="33">
        <v>0</v>
      </c>
      <c r="W83" s="33">
        <v>0</v>
      </c>
      <c r="X83" s="33">
        <v>0</v>
      </c>
      <c r="Y83" s="33">
        <v>0</v>
      </c>
      <c r="Z83" s="33">
        <v>0</v>
      </c>
      <c r="AA83" s="33">
        <v>0</v>
      </c>
      <c r="AB83" s="33">
        <v>0</v>
      </c>
      <c r="AC83" s="33">
        <v>0</v>
      </c>
      <c r="AD83" s="33">
        <v>0</v>
      </c>
      <c r="AE83" s="33">
        <v>0</v>
      </c>
    </row>
    <row r="84" spans="1:31">
      <c r="A84" s="29" t="s">
        <v>134</v>
      </c>
      <c r="B84" s="29" t="s">
        <v>36</v>
      </c>
      <c r="C84" s="33">
        <v>0</v>
      </c>
      <c r="D84" s="33">
        <v>0</v>
      </c>
      <c r="E84" s="33">
        <v>0</v>
      </c>
      <c r="F84" s="33">
        <v>0</v>
      </c>
      <c r="G84" s="33">
        <v>0</v>
      </c>
      <c r="H84" s="33">
        <v>0</v>
      </c>
      <c r="I84" s="33">
        <v>0</v>
      </c>
      <c r="J84" s="33">
        <v>0</v>
      </c>
      <c r="K84" s="33">
        <v>0</v>
      </c>
      <c r="L84" s="33">
        <v>0</v>
      </c>
      <c r="M84" s="33">
        <v>0</v>
      </c>
      <c r="N84" s="33">
        <v>0</v>
      </c>
      <c r="O84" s="33">
        <v>0</v>
      </c>
      <c r="P84" s="33">
        <v>0</v>
      </c>
      <c r="Q84" s="33">
        <v>0</v>
      </c>
      <c r="R84" s="33">
        <v>0</v>
      </c>
      <c r="S84" s="33">
        <v>0</v>
      </c>
      <c r="T84" s="33">
        <v>0</v>
      </c>
      <c r="U84" s="33">
        <v>0</v>
      </c>
      <c r="V84" s="33">
        <v>0</v>
      </c>
      <c r="W84" s="33">
        <v>0</v>
      </c>
      <c r="X84" s="33">
        <v>0</v>
      </c>
      <c r="Y84" s="33">
        <v>0</v>
      </c>
      <c r="Z84" s="33">
        <v>0</v>
      </c>
      <c r="AA84" s="33">
        <v>0</v>
      </c>
      <c r="AB84" s="33">
        <v>0</v>
      </c>
      <c r="AC84" s="33">
        <v>0</v>
      </c>
      <c r="AD84" s="33">
        <v>0</v>
      </c>
      <c r="AE84" s="33">
        <v>0</v>
      </c>
    </row>
    <row r="85" spans="1:31">
      <c r="A85" s="29" t="s">
        <v>134</v>
      </c>
      <c r="B85" s="29" t="s">
        <v>73</v>
      </c>
      <c r="C85" s="33">
        <v>0</v>
      </c>
      <c r="D85" s="33">
        <v>0</v>
      </c>
      <c r="E85" s="33">
        <v>0</v>
      </c>
      <c r="F85" s="33">
        <v>0</v>
      </c>
      <c r="G85" s="33">
        <v>0</v>
      </c>
      <c r="H85" s="33">
        <v>0</v>
      </c>
      <c r="I85" s="33">
        <v>0</v>
      </c>
      <c r="J85" s="33">
        <v>0</v>
      </c>
      <c r="K85" s="33">
        <v>0</v>
      </c>
      <c r="L85" s="33">
        <v>0</v>
      </c>
      <c r="M85" s="33">
        <v>0</v>
      </c>
      <c r="N85" s="33">
        <v>0</v>
      </c>
      <c r="O85" s="33">
        <v>0</v>
      </c>
      <c r="P85" s="33">
        <v>0</v>
      </c>
      <c r="Q85" s="33">
        <v>0</v>
      </c>
      <c r="R85" s="33">
        <v>0</v>
      </c>
      <c r="S85" s="33">
        <v>0</v>
      </c>
      <c r="T85" s="33">
        <v>0</v>
      </c>
      <c r="U85" s="33">
        <v>0</v>
      </c>
      <c r="V85" s="33">
        <v>0</v>
      </c>
      <c r="W85" s="33">
        <v>0</v>
      </c>
      <c r="X85" s="33">
        <v>0</v>
      </c>
      <c r="Y85" s="33">
        <v>0</v>
      </c>
      <c r="Z85" s="33">
        <v>0</v>
      </c>
      <c r="AA85" s="33">
        <v>0</v>
      </c>
      <c r="AB85" s="33">
        <v>0</v>
      </c>
      <c r="AC85" s="33">
        <v>0</v>
      </c>
      <c r="AD85" s="33">
        <v>0</v>
      </c>
      <c r="AE85" s="33">
        <v>0</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0</v>
      </c>
      <c r="D87" s="35">
        <v>0</v>
      </c>
      <c r="E87" s="35">
        <v>0</v>
      </c>
      <c r="F87" s="35">
        <v>0</v>
      </c>
      <c r="G87" s="35">
        <v>0</v>
      </c>
      <c r="H87" s="35">
        <v>0</v>
      </c>
      <c r="I87" s="35">
        <v>0</v>
      </c>
      <c r="J87" s="35">
        <v>0</v>
      </c>
      <c r="K87" s="35">
        <v>0</v>
      </c>
      <c r="L87" s="35">
        <v>0</v>
      </c>
      <c r="M87" s="35">
        <v>0</v>
      </c>
      <c r="N87" s="35">
        <v>0</v>
      </c>
      <c r="O87" s="35">
        <v>0</v>
      </c>
      <c r="P87" s="35">
        <v>0</v>
      </c>
      <c r="Q87" s="35">
        <v>0</v>
      </c>
      <c r="R87" s="35">
        <v>0</v>
      </c>
      <c r="S87" s="35">
        <v>0</v>
      </c>
      <c r="T87" s="35">
        <v>0</v>
      </c>
      <c r="U87" s="35">
        <v>0</v>
      </c>
      <c r="V87" s="35">
        <v>0</v>
      </c>
      <c r="W87" s="35">
        <v>0</v>
      </c>
      <c r="X87" s="35">
        <v>0</v>
      </c>
      <c r="Y87" s="35">
        <v>0</v>
      </c>
      <c r="Z87" s="35">
        <v>0</v>
      </c>
      <c r="AA87" s="35">
        <v>0</v>
      </c>
      <c r="AB87" s="35">
        <v>0</v>
      </c>
      <c r="AC87" s="35">
        <v>0</v>
      </c>
      <c r="AD87" s="35">
        <v>0</v>
      </c>
      <c r="AE87" s="35">
        <v>0</v>
      </c>
    </row>
    <row r="89" spans="1:31" collapsed="1"/>
  </sheetData>
  <sheetProtection algorithmName="SHA-512" hashValue="poxIg3QPUiDlSB/dfycPoTQ3p/C+zTw9FXKC+1bqPVWoTn2rpHCRMaHCR9u1o/lLEZ9mbEsuly6BV4aB76nO0Q==" saltValue="SLKT0zpOuy9IWIloBFJ8fw=="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7" tint="0.39997558519241921"/>
  </sheetPr>
  <dimension ref="A1:AE1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165</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151</v>
      </c>
      <c r="B2" s="18" t="s">
        <v>152</v>
      </c>
    </row>
    <row r="3" spans="1:31">
      <c r="B3" s="18"/>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74</v>
      </c>
      <c r="C6" s="33">
        <v>6.1563808916935945E-4</v>
      </c>
      <c r="D6" s="33">
        <v>4528.7782572313963</v>
      </c>
      <c r="E6" s="33">
        <v>14326.309322405348</v>
      </c>
      <c r="F6" s="33">
        <v>32676.67178442415</v>
      </c>
      <c r="G6" s="33">
        <v>31180.030429870319</v>
      </c>
      <c r="H6" s="33">
        <v>38916.674956759744</v>
      </c>
      <c r="I6" s="33">
        <v>51189.649974855136</v>
      </c>
      <c r="J6" s="33">
        <v>53072.463426214803</v>
      </c>
      <c r="K6" s="33">
        <v>116330.30031666451</v>
      </c>
      <c r="L6" s="33">
        <v>111002.19491445718</v>
      </c>
      <c r="M6" s="33">
        <v>106201.49065021743</v>
      </c>
      <c r="N6" s="33">
        <v>137039.83402835173</v>
      </c>
      <c r="O6" s="33">
        <v>132443.61040131436</v>
      </c>
      <c r="P6" s="33">
        <v>126377.49079135373</v>
      </c>
      <c r="Q6" s="33">
        <v>120911.82442394533</v>
      </c>
      <c r="R6" s="33">
        <v>116348.7766599063</v>
      </c>
      <c r="S6" s="33">
        <v>124842.48848359501</v>
      </c>
      <c r="T6" s="33">
        <v>123126.61252624755</v>
      </c>
      <c r="U6" s="33">
        <v>121507.41120266734</v>
      </c>
      <c r="V6" s="33">
        <v>127127.21406677924</v>
      </c>
      <c r="W6" s="33">
        <v>155671.55806958518</v>
      </c>
      <c r="X6" s="33">
        <v>171719.67452195202</v>
      </c>
      <c r="Y6" s="33">
        <v>167832.72196080486</v>
      </c>
      <c r="Z6" s="33">
        <v>159697.91358610155</v>
      </c>
      <c r="AA6" s="33">
        <v>162147.53471812181</v>
      </c>
      <c r="AB6" s="33">
        <v>185343.73211665923</v>
      </c>
      <c r="AC6" s="33">
        <v>190686.36794463001</v>
      </c>
      <c r="AD6" s="33">
        <v>182076.18660905113</v>
      </c>
      <c r="AE6" s="33">
        <v>175605.96566437776</v>
      </c>
    </row>
    <row r="7" spans="1:31">
      <c r="A7" s="29" t="s">
        <v>131</v>
      </c>
      <c r="B7" s="29" t="s">
        <v>74</v>
      </c>
      <c r="C7" s="33">
        <v>9.3891548537310588E-4</v>
      </c>
      <c r="D7" s="33">
        <v>9.4919399247315301E-4</v>
      </c>
      <c r="E7" s="33">
        <v>1.0020136667924482E-3</v>
      </c>
      <c r="F7" s="33">
        <v>4428.1936564004345</v>
      </c>
      <c r="G7" s="33">
        <v>6333.9558725268516</v>
      </c>
      <c r="H7" s="33">
        <v>6043.851028343588</v>
      </c>
      <c r="I7" s="33">
        <v>5782.4622430525569</v>
      </c>
      <c r="J7" s="33">
        <v>46425.217062293799</v>
      </c>
      <c r="K7" s="33">
        <v>44298.871230751138</v>
      </c>
      <c r="L7" s="33">
        <v>42269.915288021512</v>
      </c>
      <c r="M7" s="33">
        <v>49447.27923138273</v>
      </c>
      <c r="N7" s="33">
        <v>49800.035958573142</v>
      </c>
      <c r="O7" s="33">
        <v>57541.693693753827</v>
      </c>
      <c r="P7" s="33">
        <v>54906.196347001765</v>
      </c>
      <c r="Q7" s="33">
        <v>59038.121801490161</v>
      </c>
      <c r="R7" s="33">
        <v>67019.740638166084</v>
      </c>
      <c r="S7" s="33">
        <v>117065.82214400789</v>
      </c>
      <c r="T7" s="33">
        <v>111704.02872793343</v>
      </c>
      <c r="U7" s="33">
        <v>108350.29774461342</v>
      </c>
      <c r="V7" s="33">
        <v>106629.56425902226</v>
      </c>
      <c r="W7" s="33">
        <v>107561.97576210437</v>
      </c>
      <c r="X7" s="33">
        <v>151540.92726852201</v>
      </c>
      <c r="Y7" s="33">
        <v>144986.97424132371</v>
      </c>
      <c r="Z7" s="33">
        <v>157032.88722583416</v>
      </c>
      <c r="AA7" s="33">
        <v>168003.77798136519</v>
      </c>
      <c r="AB7" s="33">
        <v>189257.05264933029</v>
      </c>
      <c r="AC7" s="33">
        <v>181071.92488191102</v>
      </c>
      <c r="AD7" s="33">
        <v>182184.94956916489</v>
      </c>
      <c r="AE7" s="33">
        <v>204770.64319023321</v>
      </c>
    </row>
    <row r="8" spans="1:31">
      <c r="A8" s="29" t="s">
        <v>132</v>
      </c>
      <c r="B8" s="29" t="s">
        <v>74</v>
      </c>
      <c r="C8" s="33">
        <v>2.0466739795528939E-4</v>
      </c>
      <c r="D8" s="33">
        <v>2.0194442348482459E-4</v>
      </c>
      <c r="E8" s="33">
        <v>1.9321058300050112E-4</v>
      </c>
      <c r="F8" s="33">
        <v>1.8384571630069879E-4</v>
      </c>
      <c r="G8" s="33">
        <v>1.7542530174380249E-4</v>
      </c>
      <c r="H8" s="33">
        <v>1525.9904249587153</v>
      </c>
      <c r="I8" s="33">
        <v>8176.245111439016</v>
      </c>
      <c r="J8" s="33">
        <v>7779.9446410697119</v>
      </c>
      <c r="K8" s="33">
        <v>7423.6112957751293</v>
      </c>
      <c r="L8" s="33">
        <v>7083.5985618507848</v>
      </c>
      <c r="M8" s="33">
        <v>6777.2418978410042</v>
      </c>
      <c r="N8" s="33">
        <v>6448.7507459591661</v>
      </c>
      <c r="O8" s="33">
        <v>8457.7246940715686</v>
      </c>
      <c r="P8" s="33">
        <v>12455.434528677484</v>
      </c>
      <c r="Q8" s="33">
        <v>11916.752764362318</v>
      </c>
      <c r="R8" s="33">
        <v>11339.150880950485</v>
      </c>
      <c r="S8" s="33">
        <v>18895.356541551642</v>
      </c>
      <c r="T8" s="33">
        <v>18029.920361591794</v>
      </c>
      <c r="U8" s="33">
        <v>17250.149152588863</v>
      </c>
      <c r="V8" s="33">
        <v>16414.038958920963</v>
      </c>
      <c r="W8" s="33">
        <v>21573.396496752142</v>
      </c>
      <c r="X8" s="33">
        <v>22731.183832714589</v>
      </c>
      <c r="Y8" s="33">
        <v>21748.088936616634</v>
      </c>
      <c r="Z8" s="33">
        <v>20693.964723004938</v>
      </c>
      <c r="AA8" s="33">
        <v>24531.542734942876</v>
      </c>
      <c r="AB8" s="33">
        <v>36169.766135010126</v>
      </c>
      <c r="AC8" s="33">
        <v>34605.469570999157</v>
      </c>
      <c r="AD8" s="33">
        <v>32928.151481964909</v>
      </c>
      <c r="AE8" s="33">
        <v>42096.121677784489</v>
      </c>
    </row>
    <row r="9" spans="1:31">
      <c r="A9" s="29" t="s">
        <v>133</v>
      </c>
      <c r="B9" s="29" t="s">
        <v>74</v>
      </c>
      <c r="C9" s="33">
        <v>1.3329873173244463E-3</v>
      </c>
      <c r="D9" s="33">
        <v>1.3013056789388739E-3</v>
      </c>
      <c r="E9" s="33">
        <v>1.3636818339774505E-3</v>
      </c>
      <c r="F9" s="33">
        <v>1.6367856153956717E-3</v>
      </c>
      <c r="G9" s="33">
        <v>1.6062860595528216E-3</v>
      </c>
      <c r="H9" s="33">
        <v>1.5808203926808142E-3</v>
      </c>
      <c r="I9" s="33">
        <v>1.7651972597998661E-3</v>
      </c>
      <c r="J9" s="33">
        <v>9767.9177624942477</v>
      </c>
      <c r="K9" s="33">
        <v>9320.5322138888823</v>
      </c>
      <c r="L9" s="33">
        <v>8893.6378089940463</v>
      </c>
      <c r="M9" s="33">
        <v>8508.9993529322128</v>
      </c>
      <c r="N9" s="33">
        <v>15139.726780816989</v>
      </c>
      <c r="O9" s="33">
        <v>14446.304220913302</v>
      </c>
      <c r="P9" s="33">
        <v>13784.641469992459</v>
      </c>
      <c r="Q9" s="33">
        <v>13312.620961176728</v>
      </c>
      <c r="R9" s="33">
        <v>12667.361718038326</v>
      </c>
      <c r="S9" s="33">
        <v>12296.526897489917</v>
      </c>
      <c r="T9" s="33">
        <v>14582.371419811789</v>
      </c>
      <c r="U9" s="33">
        <v>16163.715540319998</v>
      </c>
      <c r="V9" s="33">
        <v>15380.264507877613</v>
      </c>
      <c r="W9" s="33">
        <v>20755.974953710942</v>
      </c>
      <c r="X9" s="33">
        <v>20754.755966157456</v>
      </c>
      <c r="Y9" s="33">
        <v>27392.839731914584</v>
      </c>
      <c r="Z9" s="33">
        <v>26420.280921466678</v>
      </c>
      <c r="AA9" s="33">
        <v>25320.011638256321</v>
      </c>
      <c r="AB9" s="33">
        <v>46893.719885409984</v>
      </c>
      <c r="AC9" s="33">
        <v>44865.625913038864</v>
      </c>
      <c r="AD9" s="33">
        <v>42691.000712331203</v>
      </c>
      <c r="AE9" s="33">
        <v>42660.446358626948</v>
      </c>
    </row>
    <row r="10" spans="1:31">
      <c r="A10" s="29" t="s">
        <v>134</v>
      </c>
      <c r="B10" s="29" t="s">
        <v>74</v>
      </c>
      <c r="C10" s="33">
        <v>0</v>
      </c>
      <c r="D10" s="33">
        <v>0</v>
      </c>
      <c r="E10" s="33">
        <v>728.68036831772099</v>
      </c>
      <c r="F10" s="33">
        <v>693.36142041081098</v>
      </c>
      <c r="G10" s="33">
        <v>661.604408525542</v>
      </c>
      <c r="H10" s="33">
        <v>631.30191628066996</v>
      </c>
      <c r="I10" s="33">
        <v>1188.9953609897059</v>
      </c>
      <c r="J10" s="33">
        <v>1131.3650651258251</v>
      </c>
      <c r="K10" s="33">
        <v>1079.5468174383641</v>
      </c>
      <c r="L10" s="33">
        <v>1030.1019246265</v>
      </c>
      <c r="M10" s="33">
        <v>985.55132239661896</v>
      </c>
      <c r="N10" s="33">
        <v>1063.3664555175105</v>
      </c>
      <c r="O10" s="33">
        <v>1014.6626479906107</v>
      </c>
      <c r="P10" s="33">
        <v>968.18954922390321</v>
      </c>
      <c r="Q10" s="33">
        <v>926.31657776180157</v>
      </c>
      <c r="R10" s="33">
        <v>881.41825419256986</v>
      </c>
      <c r="S10" s="33">
        <v>841.05088984445933</v>
      </c>
      <c r="T10" s="33">
        <v>1469.2707430686228</v>
      </c>
      <c r="U10" s="33">
        <v>1405.726663239252</v>
      </c>
      <c r="V10" s="33">
        <v>1337.5914715383631</v>
      </c>
      <c r="W10" s="33">
        <v>1776.5653237683707</v>
      </c>
      <c r="X10" s="33">
        <v>1779.9331927124465</v>
      </c>
      <c r="Y10" s="33">
        <v>1702.9533374819052</v>
      </c>
      <c r="Z10" s="33">
        <v>1620.4116321889815</v>
      </c>
      <c r="AA10" s="33">
        <v>1546.1943056700347</v>
      </c>
      <c r="AB10" s="33">
        <v>3680.4344241407393</v>
      </c>
      <c r="AC10" s="33">
        <v>3521.2602984792525</v>
      </c>
      <c r="AD10" s="33">
        <v>3967.9395227011546</v>
      </c>
      <c r="AE10" s="33">
        <v>3786.2018459830983</v>
      </c>
    </row>
    <row r="11" spans="1:31">
      <c r="A11" s="23" t="s">
        <v>40</v>
      </c>
      <c r="B11" s="23" t="s">
        <v>153</v>
      </c>
      <c r="C11" s="35">
        <v>3.0922082898222009E-3</v>
      </c>
      <c r="D11" s="35">
        <v>4528.7807096754914</v>
      </c>
      <c r="E11" s="35">
        <v>15054.992249629153</v>
      </c>
      <c r="F11" s="35">
        <v>37798.228681866727</v>
      </c>
      <c r="G11" s="35">
        <v>38175.592492634074</v>
      </c>
      <c r="H11" s="35">
        <v>47117.819907163102</v>
      </c>
      <c r="I11" s="35">
        <v>66337.35445553367</v>
      </c>
      <c r="J11" s="35">
        <v>118176.90795719839</v>
      </c>
      <c r="K11" s="35">
        <v>178452.86187451801</v>
      </c>
      <c r="L11" s="35">
        <v>170279.44849795004</v>
      </c>
      <c r="M11" s="35">
        <v>171920.56245477</v>
      </c>
      <c r="N11" s="35">
        <v>209491.71396921854</v>
      </c>
      <c r="O11" s="35">
        <v>213903.99565804366</v>
      </c>
      <c r="P11" s="35">
        <v>208491.95268624937</v>
      </c>
      <c r="Q11" s="35">
        <v>206105.63652873636</v>
      </c>
      <c r="R11" s="35">
        <v>208256.44815125377</v>
      </c>
      <c r="S11" s="35">
        <v>273941.24495648895</v>
      </c>
      <c r="T11" s="35">
        <v>268912.20377865317</v>
      </c>
      <c r="U11" s="35">
        <v>264677.30030342884</v>
      </c>
      <c r="V11" s="35">
        <v>266888.6732641384</v>
      </c>
      <c r="W11" s="35">
        <v>307339.470605921</v>
      </c>
      <c r="X11" s="35">
        <v>368526.4747820585</v>
      </c>
      <c r="Y11" s="35">
        <v>363663.57820814161</v>
      </c>
      <c r="Z11" s="35">
        <v>365465.45808859629</v>
      </c>
      <c r="AA11" s="35">
        <v>381549.06137835619</v>
      </c>
      <c r="AB11" s="35">
        <v>461344.70521055034</v>
      </c>
      <c r="AC11" s="35">
        <v>454750.64860905823</v>
      </c>
      <c r="AD11" s="35">
        <v>443848.22789521329</v>
      </c>
      <c r="AE11" s="35">
        <v>468919.37873700546</v>
      </c>
    </row>
  </sheetData>
  <sheetProtection algorithmName="SHA-512" hashValue="7L5nGQSuHqwrTMNIdXuA6s0KKprgKuVAn5VFQhRrm9oBpfptgosmdoHWB9orzHKTtxw8lpULv5c2lao5INIP3A==" saltValue="BbeulB1TkS6qM0b8WsTU8g==" spinCount="100000" sheet="1" objects="1" scenarios="1"/>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7" tint="0.39997558519241921"/>
  </sheetPr>
  <dimension ref="A1:AE1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166</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67</v>
      </c>
      <c r="B2" s="18" t="s">
        <v>142</v>
      </c>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67</v>
      </c>
      <c r="C6" s="33">
        <v>1.1352878499999999E-3</v>
      </c>
      <c r="D6" s="33">
        <v>1.1328682299999999E-3</v>
      </c>
      <c r="E6" s="33">
        <v>1.1401740299999998E-3</v>
      </c>
      <c r="F6" s="33">
        <v>1598.3239389293699</v>
      </c>
      <c r="G6" s="33">
        <v>1.1681279899999999E-3</v>
      </c>
      <c r="H6" s="33">
        <v>1.1625780999999999E-3</v>
      </c>
      <c r="I6" s="33">
        <v>34.429947888489998</v>
      </c>
      <c r="J6" s="33">
        <v>1.1733376599999997E-3</v>
      </c>
      <c r="K6" s="33">
        <v>1.1634246699999999E-3</v>
      </c>
      <c r="L6" s="33">
        <v>1.1676345800000001E-3</v>
      </c>
      <c r="M6" s="33">
        <v>1.17618607E-3</v>
      </c>
      <c r="N6" s="33">
        <v>28551.23713967008</v>
      </c>
      <c r="O6" s="33">
        <v>165.41797189253001</v>
      </c>
      <c r="P6" s="33">
        <v>255.69225467944997</v>
      </c>
      <c r="Q6" s="33">
        <v>7319.3915100384402</v>
      </c>
      <c r="R6" s="33">
        <v>316.81047477495997</v>
      </c>
      <c r="S6" s="33">
        <v>29575.652219720952</v>
      </c>
      <c r="T6" s="33">
        <v>1.2348508899999991E-3</v>
      </c>
      <c r="U6" s="33">
        <v>5289.0205101905594</v>
      </c>
      <c r="V6" s="33">
        <v>621.83251537000001</v>
      </c>
      <c r="W6" s="33">
        <v>6315.2490598450995</v>
      </c>
      <c r="X6" s="33">
        <v>1.2779897599999989E-3</v>
      </c>
      <c r="Y6" s="33">
        <v>4211.3594424941002</v>
      </c>
      <c r="Z6" s="33">
        <v>3610.5496720760998</v>
      </c>
      <c r="AA6" s="33">
        <v>328.74590160569994</v>
      </c>
      <c r="AB6" s="33">
        <v>297.92000184132002</v>
      </c>
      <c r="AC6" s="33">
        <v>103.14827649289001</v>
      </c>
      <c r="AD6" s="33">
        <v>1732.0998312158501</v>
      </c>
      <c r="AE6" s="33">
        <v>4051.2428409320601</v>
      </c>
    </row>
    <row r="7" spans="1:31">
      <c r="A7" s="29" t="s">
        <v>131</v>
      </c>
      <c r="B7" s="29" t="s">
        <v>67</v>
      </c>
      <c r="C7" s="33">
        <v>1.1247718099999999E-3</v>
      </c>
      <c r="D7" s="33">
        <v>1.1212310500000001E-3</v>
      </c>
      <c r="E7" s="33">
        <v>1.125383629999999E-3</v>
      </c>
      <c r="F7" s="33">
        <v>1297.1969486918999</v>
      </c>
      <c r="G7" s="33">
        <v>283.98056883357998</v>
      </c>
      <c r="H7" s="33">
        <v>412.09673772201995</v>
      </c>
      <c r="I7" s="33">
        <v>131.24795359759997</v>
      </c>
      <c r="J7" s="33">
        <v>26987.727279556009</v>
      </c>
      <c r="K7" s="33">
        <v>2452.3296288053602</v>
      </c>
      <c r="L7" s="33">
        <v>18.08528188735</v>
      </c>
      <c r="M7" s="33">
        <v>2095.8268929849301</v>
      </c>
      <c r="N7" s="33">
        <v>11650.679859246779</v>
      </c>
      <c r="O7" s="33">
        <v>33108.703079709601</v>
      </c>
      <c r="P7" s="33">
        <v>12868.800609458469</v>
      </c>
      <c r="Q7" s="33">
        <v>2638.7291400197601</v>
      </c>
      <c r="R7" s="33">
        <v>950.43623079257998</v>
      </c>
      <c r="S7" s="33">
        <v>59961.416299999997</v>
      </c>
      <c r="T7" s="33">
        <v>437.42179161860003</v>
      </c>
      <c r="U7" s="33">
        <v>13246.86136049653</v>
      </c>
      <c r="V7" s="33">
        <v>4422.4434590719102</v>
      </c>
      <c r="W7" s="33">
        <v>6441.0135396184796</v>
      </c>
      <c r="X7" s="33">
        <v>6371.1046247576696</v>
      </c>
      <c r="Y7" s="33">
        <v>13813.298660212551</v>
      </c>
      <c r="Z7" s="33">
        <v>7769.5350591444803</v>
      </c>
      <c r="AA7" s="33">
        <v>7155.1676394898504</v>
      </c>
      <c r="AB7" s="33">
        <v>42674.158880001756</v>
      </c>
      <c r="AC7" s="33">
        <v>319.58659635699007</v>
      </c>
      <c r="AD7" s="33">
        <v>61541.418660248339</v>
      </c>
      <c r="AE7" s="33">
        <v>48172.595679785605</v>
      </c>
    </row>
    <row r="8" spans="1:31">
      <c r="A8" s="29" t="s">
        <v>132</v>
      </c>
      <c r="B8" s="29" t="s">
        <v>67</v>
      </c>
      <c r="C8" s="33">
        <v>1.12460536E-3</v>
      </c>
      <c r="D8" s="33">
        <v>1.1160170200000001E-3</v>
      </c>
      <c r="E8" s="33">
        <v>1.1243616499999989E-3</v>
      </c>
      <c r="F8" s="33">
        <v>1.16552112E-3</v>
      </c>
      <c r="G8" s="33">
        <v>1.17574249E-3</v>
      </c>
      <c r="H8" s="33">
        <v>1.1722854299999991E-3</v>
      </c>
      <c r="I8" s="33">
        <v>0.68891018545000005</v>
      </c>
      <c r="J8" s="33">
        <v>1.1622697800000002E-3</v>
      </c>
      <c r="K8" s="33">
        <v>1.1494445699999981E-3</v>
      </c>
      <c r="L8" s="33">
        <v>1.15695637E-3</v>
      </c>
      <c r="M8" s="33">
        <v>1.1669331799999999E-3</v>
      </c>
      <c r="N8" s="33">
        <v>4412.5440296138295</v>
      </c>
      <c r="O8" s="33">
        <v>1.19494407E-3</v>
      </c>
      <c r="P8" s="33">
        <v>40.11217948593</v>
      </c>
      <c r="Q8" s="33">
        <v>2997.8350344223804</v>
      </c>
      <c r="R8" s="33">
        <v>84.720240551139995</v>
      </c>
      <c r="S8" s="33">
        <v>4332.9352406252801</v>
      </c>
      <c r="T8" s="33">
        <v>1.2027514899999997E-3</v>
      </c>
      <c r="U8" s="33">
        <v>3355.3451058743904</v>
      </c>
      <c r="V8" s="33">
        <v>359.85266749456002</v>
      </c>
      <c r="W8" s="33">
        <v>6509.8852058963303</v>
      </c>
      <c r="X8" s="33">
        <v>1.268548909999999E-3</v>
      </c>
      <c r="Y8" s="33">
        <v>2600.8340835487893</v>
      </c>
      <c r="Z8" s="33">
        <v>4593.4081383754701</v>
      </c>
      <c r="AA8" s="33">
        <v>7.9661733908899901</v>
      </c>
      <c r="AB8" s="33">
        <v>3.9368991955600006</v>
      </c>
      <c r="AC8" s="33">
        <v>1.45300258E-3</v>
      </c>
      <c r="AD8" s="33">
        <v>226.18315429957988</v>
      </c>
      <c r="AE8" s="33">
        <v>1172.65344609878</v>
      </c>
    </row>
    <row r="9" spans="1:31">
      <c r="A9" s="29" t="s">
        <v>133</v>
      </c>
      <c r="B9" s="29" t="s">
        <v>67</v>
      </c>
      <c r="C9" s="33">
        <v>1.1386037699999999E-3</v>
      </c>
      <c r="D9" s="33">
        <v>1.1254416400000001E-3</v>
      </c>
      <c r="E9" s="33">
        <v>1.14682597E-3</v>
      </c>
      <c r="F9" s="33">
        <v>1.1560397100000002E-3</v>
      </c>
      <c r="G9" s="33">
        <v>1.1668412999999999E-3</v>
      </c>
      <c r="H9" s="33">
        <v>1.1530880299999999E-3</v>
      </c>
      <c r="I9" s="33">
        <v>1.1607708400000001E-3</v>
      </c>
      <c r="J9" s="33">
        <v>1.1439177700000001E-3</v>
      </c>
      <c r="K9" s="33">
        <v>1.129078659999999E-3</v>
      </c>
      <c r="L9" s="33">
        <v>1.13704851E-3</v>
      </c>
      <c r="M9" s="33">
        <v>1.1518766199999999E-3</v>
      </c>
      <c r="N9" s="33">
        <v>4754.9937693761804</v>
      </c>
      <c r="O9" s="33">
        <v>1.16466344E-3</v>
      </c>
      <c r="P9" s="33">
        <v>20.8509922104199</v>
      </c>
      <c r="Q9" s="33">
        <v>3331.4177282909795</v>
      </c>
      <c r="R9" s="33">
        <v>334.34595675386993</v>
      </c>
      <c r="S9" s="33">
        <v>9917.3557472203811</v>
      </c>
      <c r="T9" s="33">
        <v>1.1972526800000001E-3</v>
      </c>
      <c r="U9" s="33">
        <v>3659.1271341544302</v>
      </c>
      <c r="V9" s="33">
        <v>575.17146033695997</v>
      </c>
      <c r="W9" s="33">
        <v>1968.50398061646</v>
      </c>
      <c r="X9" s="33">
        <v>1.2492981199999989E-3</v>
      </c>
      <c r="Y9" s="33">
        <v>2856.6915927252699</v>
      </c>
      <c r="Z9" s="33">
        <v>10570.85382864034</v>
      </c>
      <c r="AA9" s="33">
        <v>362.34949586256994</v>
      </c>
      <c r="AB9" s="33">
        <v>96.602372798539889</v>
      </c>
      <c r="AC9" s="33">
        <v>53.76129910265</v>
      </c>
      <c r="AD9" s="33">
        <v>559.42216892767999</v>
      </c>
      <c r="AE9" s="33">
        <v>2444.7963821911799</v>
      </c>
    </row>
    <row r="10" spans="1:31">
      <c r="A10" s="29" t="s">
        <v>134</v>
      </c>
      <c r="B10" s="29" t="s">
        <v>67</v>
      </c>
      <c r="C10" s="33">
        <v>9.2040206000000005E-4</v>
      </c>
      <c r="D10" s="33">
        <v>9.1342112999999903E-4</v>
      </c>
      <c r="E10" s="33">
        <v>9.1944337999999993E-4</v>
      </c>
      <c r="F10" s="33">
        <v>9.1753923000000004E-4</v>
      </c>
      <c r="G10" s="33">
        <v>9.1670274999999996E-4</v>
      </c>
      <c r="H10" s="33">
        <v>9.1824722000000006E-4</v>
      </c>
      <c r="I10" s="33">
        <v>9.2814284999999993E-4</v>
      </c>
      <c r="J10" s="33">
        <v>9.2880825000000013E-4</v>
      </c>
      <c r="K10" s="33">
        <v>9.2573930000000007E-4</v>
      </c>
      <c r="L10" s="33">
        <v>9.2870058000000004E-4</v>
      </c>
      <c r="M10" s="33">
        <v>9.3120013999999898E-4</v>
      </c>
      <c r="N10" s="33">
        <v>1138.66292947436</v>
      </c>
      <c r="O10" s="33">
        <v>9.3744659000000001E-4</v>
      </c>
      <c r="P10" s="33">
        <v>9.3567320999999996E-4</v>
      </c>
      <c r="Q10" s="33">
        <v>44.710959015230003</v>
      </c>
      <c r="R10" s="33">
        <v>9.3109026000000002E-4</v>
      </c>
      <c r="S10" s="33">
        <v>768.94691898670999</v>
      </c>
      <c r="T10" s="33">
        <v>9.3266792999999995E-4</v>
      </c>
      <c r="U10" s="33">
        <v>1116.5935371386001</v>
      </c>
      <c r="V10" s="33">
        <v>9.3882412000000006E-4</v>
      </c>
      <c r="W10" s="33">
        <v>955.00680920195998</v>
      </c>
      <c r="X10" s="33">
        <v>9.4677161999999894E-4</v>
      </c>
      <c r="Y10" s="33">
        <v>907.81619096504005</v>
      </c>
      <c r="Z10" s="33">
        <v>649.29903341710985</v>
      </c>
      <c r="AA10" s="33">
        <v>9.3442398999999993E-4</v>
      </c>
      <c r="AB10" s="33">
        <v>9.45804889999999E-4</v>
      </c>
      <c r="AC10" s="33">
        <v>9.3578667000000001E-4</v>
      </c>
      <c r="AD10" s="33">
        <v>9.520935399999999E-4</v>
      </c>
      <c r="AE10" s="33">
        <v>17.360645493790003</v>
      </c>
    </row>
    <row r="11" spans="1:31">
      <c r="A11" s="23" t="s">
        <v>40</v>
      </c>
      <c r="B11" s="23" t="s">
        <v>153</v>
      </c>
      <c r="C11" s="35">
        <v>5.4436708500000004E-3</v>
      </c>
      <c r="D11" s="35">
        <v>5.4089790699999992E-3</v>
      </c>
      <c r="E11" s="35">
        <v>5.4561886599999981E-3</v>
      </c>
      <c r="F11" s="35">
        <v>2895.5241267213305</v>
      </c>
      <c r="G11" s="35">
        <v>283.98499624810995</v>
      </c>
      <c r="H11" s="35">
        <v>412.10114392079993</v>
      </c>
      <c r="I11" s="35">
        <v>166.36890058522997</v>
      </c>
      <c r="J11" s="35">
        <v>26987.731687889467</v>
      </c>
      <c r="K11" s="35">
        <v>2452.3339964925599</v>
      </c>
      <c r="L11" s="35">
        <v>18.08967222739</v>
      </c>
      <c r="M11" s="35">
        <v>2095.8313191809398</v>
      </c>
      <c r="N11" s="35">
        <v>50508.117727381228</v>
      </c>
      <c r="O11" s="35">
        <v>33274.124348656223</v>
      </c>
      <c r="P11" s="35">
        <v>13185.456971507479</v>
      </c>
      <c r="Q11" s="35">
        <v>16332.084371786792</v>
      </c>
      <c r="R11" s="35">
        <v>1686.3138339628099</v>
      </c>
      <c r="S11" s="35">
        <v>104556.30642655333</v>
      </c>
      <c r="T11" s="35">
        <v>437.42635914159001</v>
      </c>
      <c r="U11" s="35">
        <v>26666.947647854508</v>
      </c>
      <c r="V11" s="35">
        <v>5979.3010410975494</v>
      </c>
      <c r="W11" s="35">
        <v>22189.658595178331</v>
      </c>
      <c r="X11" s="35">
        <v>6371.1093673660789</v>
      </c>
      <c r="Y11" s="35">
        <v>24389.999969945751</v>
      </c>
      <c r="Z11" s="35">
        <v>27193.645731653498</v>
      </c>
      <c r="AA11" s="35">
        <v>7854.2301447729997</v>
      </c>
      <c r="AB11" s="35">
        <v>43072.619099642063</v>
      </c>
      <c r="AC11" s="35">
        <v>476.49856074178007</v>
      </c>
      <c r="AD11" s="35">
        <v>64059.124766784989</v>
      </c>
      <c r="AE11" s="35">
        <v>55858.648994501411</v>
      </c>
    </row>
  </sheetData>
  <sheetProtection algorithmName="SHA-512" hashValue="F7DwWoqZmiBWvLKE8FDF4hEGIT8cHoDbPjSMJdDJNSoPO+KAxJdJR3gB6lBfQX/js0S6nTF5c5yd8pU2Bkh0lw==" saltValue="S1zxzFIh5MGrOZJgHXS/Hg==" spinCount="100000" sheet="1" objects="1" scenarios="1"/>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7" tint="0.39997558519241921"/>
  </sheetPr>
  <dimension ref="A1:AE11"/>
  <sheetViews>
    <sheetView zoomScale="85" zoomScaleNormal="85" workbookViewId="0"/>
  </sheetViews>
  <sheetFormatPr defaultColWidth="9.140625" defaultRowHeight="15"/>
  <cols>
    <col min="1" max="1" width="16" style="28" customWidth="1"/>
    <col min="2" max="2" width="30.5703125" style="28" customWidth="1"/>
    <col min="3" max="31" width="9.42578125" style="28" customWidth="1"/>
    <col min="32" max="16384" width="9.140625" style="28"/>
  </cols>
  <sheetData>
    <row r="1" spans="1:31" ht="23.25" customHeight="1">
      <c r="A1" s="27" t="s">
        <v>167</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75</v>
      </c>
      <c r="B2" s="18" t="s">
        <v>142</v>
      </c>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75</v>
      </c>
      <c r="C6" s="33">
        <v>0</v>
      </c>
      <c r="D6" s="33">
        <v>0</v>
      </c>
      <c r="E6" s="33">
        <v>0</v>
      </c>
      <c r="F6" s="33">
        <v>0</v>
      </c>
      <c r="G6" s="33">
        <v>0</v>
      </c>
      <c r="H6" s="33">
        <v>0</v>
      </c>
      <c r="I6" s="33">
        <v>0</v>
      </c>
      <c r="J6" s="33">
        <v>0</v>
      </c>
      <c r="K6" s="33">
        <v>0</v>
      </c>
      <c r="L6" s="33">
        <v>0</v>
      </c>
      <c r="M6" s="33">
        <v>0</v>
      </c>
      <c r="N6" s="33">
        <v>0</v>
      </c>
      <c r="O6" s="33">
        <v>0</v>
      </c>
      <c r="P6" s="33">
        <v>0</v>
      </c>
      <c r="Q6" s="33">
        <v>0</v>
      </c>
      <c r="R6" s="33">
        <v>0</v>
      </c>
      <c r="S6" s="33">
        <v>0</v>
      </c>
      <c r="T6" s="33">
        <v>0</v>
      </c>
      <c r="U6" s="33">
        <v>0</v>
      </c>
      <c r="V6" s="33">
        <v>0</v>
      </c>
      <c r="W6" s="33">
        <v>0</v>
      </c>
      <c r="X6" s="33">
        <v>0</v>
      </c>
      <c r="Y6" s="33">
        <v>0</v>
      </c>
      <c r="Z6" s="33">
        <v>0</v>
      </c>
      <c r="AA6" s="33">
        <v>0</v>
      </c>
      <c r="AB6" s="33">
        <v>0</v>
      </c>
      <c r="AC6" s="33">
        <v>0</v>
      </c>
      <c r="AD6" s="33">
        <v>0</v>
      </c>
      <c r="AE6" s="33">
        <v>0</v>
      </c>
    </row>
    <row r="7" spans="1:31">
      <c r="A7" s="29" t="s">
        <v>131</v>
      </c>
      <c r="B7" s="29" t="s">
        <v>75</v>
      </c>
      <c r="C7" s="33">
        <v>0</v>
      </c>
      <c r="D7" s="33">
        <v>0</v>
      </c>
      <c r="E7" s="33">
        <v>0</v>
      </c>
      <c r="F7" s="33">
        <v>0</v>
      </c>
      <c r="G7" s="33">
        <v>0</v>
      </c>
      <c r="H7" s="33">
        <v>0</v>
      </c>
      <c r="I7" s="33">
        <v>0</v>
      </c>
      <c r="J7" s="33">
        <v>0</v>
      </c>
      <c r="K7" s="33">
        <v>0</v>
      </c>
      <c r="L7" s="33">
        <v>0</v>
      </c>
      <c r="M7" s="33">
        <v>0</v>
      </c>
      <c r="N7" s="33">
        <v>0</v>
      </c>
      <c r="O7" s="33">
        <v>0</v>
      </c>
      <c r="P7" s="33">
        <v>0</v>
      </c>
      <c r="Q7" s="33">
        <v>0</v>
      </c>
      <c r="R7" s="33">
        <v>0</v>
      </c>
      <c r="S7" s="33">
        <v>0</v>
      </c>
      <c r="T7" s="33">
        <v>0</v>
      </c>
      <c r="U7" s="33">
        <v>0</v>
      </c>
      <c r="V7" s="33">
        <v>0</v>
      </c>
      <c r="W7" s="33">
        <v>0</v>
      </c>
      <c r="X7" s="33">
        <v>0</v>
      </c>
      <c r="Y7" s="33">
        <v>0</v>
      </c>
      <c r="Z7" s="33">
        <v>0</v>
      </c>
      <c r="AA7" s="33">
        <v>0</v>
      </c>
      <c r="AB7" s="33">
        <v>0</v>
      </c>
      <c r="AC7" s="33">
        <v>0</v>
      </c>
      <c r="AD7" s="33">
        <v>0</v>
      </c>
      <c r="AE7" s="33">
        <v>0</v>
      </c>
    </row>
    <row r="8" spans="1:31">
      <c r="A8" s="29" t="s">
        <v>132</v>
      </c>
      <c r="B8" s="29" t="s">
        <v>75</v>
      </c>
      <c r="C8" s="33">
        <v>0</v>
      </c>
      <c r="D8" s="33">
        <v>0</v>
      </c>
      <c r="E8" s="33">
        <v>239.28841421871198</v>
      </c>
      <c r="F8" s="33">
        <v>11883.886972204</v>
      </c>
      <c r="G8" s="33">
        <v>11339.586801023601</v>
      </c>
      <c r="H8" s="33">
        <v>12620.3617522572</v>
      </c>
      <c r="I8" s="33">
        <v>18626.751306427799</v>
      </c>
      <c r="J8" s="33">
        <v>17723.917515824298</v>
      </c>
      <c r="K8" s="33">
        <v>16912.1350274504</v>
      </c>
      <c r="L8" s="33">
        <v>16137.533416714899</v>
      </c>
      <c r="M8" s="33">
        <v>15439.605540124601</v>
      </c>
      <c r="N8" s="33">
        <v>14691.251875768499</v>
      </c>
      <c r="O8" s="33">
        <v>14018.3701048851</v>
      </c>
      <c r="P8" s="33">
        <v>13376.3073466642</v>
      </c>
      <c r="Q8" s="33">
        <v>12797.798999570201</v>
      </c>
      <c r="R8" s="33">
        <v>12177.4930110441</v>
      </c>
      <c r="S8" s="33">
        <v>11619.745234919799</v>
      </c>
      <c r="T8" s="33">
        <v>11087.543158677199</v>
      </c>
      <c r="U8" s="33">
        <v>10608.020963214301</v>
      </c>
      <c r="V8" s="33">
        <v>10093.8529465019</v>
      </c>
      <c r="W8" s="33">
        <v>9631.5390672550802</v>
      </c>
      <c r="X8" s="33">
        <v>9190.3998696761009</v>
      </c>
      <c r="Y8" s="33">
        <v>8792.926718084309</v>
      </c>
      <c r="Z8" s="33">
        <v>8366.7358472882897</v>
      </c>
      <c r="AA8" s="33">
        <v>7983.5265686615503</v>
      </c>
      <c r="AB8" s="33">
        <v>7617.8688601938202</v>
      </c>
      <c r="AC8" s="33">
        <v>7288.4056826160195</v>
      </c>
      <c r="AD8" s="33">
        <v>6935.1385550508394</v>
      </c>
      <c r="AE8" s="33">
        <v>6617.4986185971393</v>
      </c>
    </row>
    <row r="9" spans="1:31">
      <c r="A9" s="29" t="s">
        <v>133</v>
      </c>
      <c r="B9" s="29" t="s">
        <v>75</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134</v>
      </c>
      <c r="B10" s="29" t="s">
        <v>75</v>
      </c>
      <c r="C10" s="33">
        <v>1414.5619247000002</v>
      </c>
      <c r="D10" s="33">
        <v>1506.9028594599999</v>
      </c>
      <c r="E10" s="33">
        <v>1848.4404830000001</v>
      </c>
      <c r="F10" s="33">
        <v>1271.59223</v>
      </c>
      <c r="G10" s="33">
        <v>1164.6296770000001</v>
      </c>
      <c r="H10" s="33">
        <v>1396.3757000000001</v>
      </c>
      <c r="I10" s="33">
        <v>2026.9211400000002</v>
      </c>
      <c r="J10" s="33">
        <v>1971.2482599999998</v>
      </c>
      <c r="K10" s="33">
        <v>3149.3834999999999</v>
      </c>
      <c r="L10" s="33">
        <v>2674.2948799999999</v>
      </c>
      <c r="M10" s="33">
        <v>2501.8508299999999</v>
      </c>
      <c r="N10" s="33">
        <v>1369.1480100000001</v>
      </c>
      <c r="O10" s="33">
        <v>1264.73558</v>
      </c>
      <c r="P10" s="33">
        <v>1118.8932399999999</v>
      </c>
      <c r="Q10" s="33">
        <v>1146.8862400000003</v>
      </c>
      <c r="R10" s="33">
        <v>1072.0523000000001</v>
      </c>
      <c r="S10" s="33">
        <v>914.77504999999996</v>
      </c>
      <c r="T10" s="33">
        <v>957.86745000000008</v>
      </c>
      <c r="U10" s="33">
        <v>978.41757999999993</v>
      </c>
      <c r="V10" s="33">
        <v>957.07835999999998</v>
      </c>
      <c r="W10" s="33">
        <v>808.52771999999993</v>
      </c>
      <c r="X10" s="33">
        <v>787.59673999999995</v>
      </c>
      <c r="Y10" s="33">
        <v>615.81386999999995</v>
      </c>
      <c r="Z10" s="33">
        <v>659.30406999999991</v>
      </c>
      <c r="AA10" s="33">
        <v>626.01296000000013</v>
      </c>
      <c r="AB10" s="33">
        <v>631.96116000000006</v>
      </c>
      <c r="AC10" s="33">
        <v>591.0368739999999</v>
      </c>
      <c r="AD10" s="33">
        <v>538.18286000000001</v>
      </c>
      <c r="AE10" s="33">
        <v>494.41451499999999</v>
      </c>
    </row>
    <row r="11" spans="1:31">
      <c r="A11" s="23" t="s">
        <v>40</v>
      </c>
      <c r="B11" s="23" t="s">
        <v>153</v>
      </c>
      <c r="C11" s="35">
        <v>1414.5619247000002</v>
      </c>
      <c r="D11" s="35">
        <v>1506.9028594599999</v>
      </c>
      <c r="E11" s="35">
        <v>2087.7288972187121</v>
      </c>
      <c r="F11" s="35">
        <v>13155.479202204</v>
      </c>
      <c r="G11" s="35">
        <v>12504.216478023602</v>
      </c>
      <c r="H11" s="35">
        <v>14016.737452257201</v>
      </c>
      <c r="I11" s="35">
        <v>20653.672446427798</v>
      </c>
      <c r="J11" s="35">
        <v>19695.165775824298</v>
      </c>
      <c r="K11" s="35">
        <v>20061.5185274504</v>
      </c>
      <c r="L11" s="35">
        <v>18811.828296714899</v>
      </c>
      <c r="M11" s="35">
        <v>17941.456370124601</v>
      </c>
      <c r="N11" s="35">
        <v>16060.3998857685</v>
      </c>
      <c r="O11" s="35">
        <v>15283.1056848851</v>
      </c>
      <c r="P11" s="35">
        <v>14495.200586664199</v>
      </c>
      <c r="Q11" s="35">
        <v>13944.685239570201</v>
      </c>
      <c r="R11" s="35">
        <v>13249.545311044099</v>
      </c>
      <c r="S11" s="35">
        <v>12534.520284919799</v>
      </c>
      <c r="T11" s="35">
        <v>12045.410608677199</v>
      </c>
      <c r="U11" s="35">
        <v>11586.438543214301</v>
      </c>
      <c r="V11" s="35">
        <v>11050.9313065019</v>
      </c>
      <c r="W11" s="35">
        <v>10440.06678725508</v>
      </c>
      <c r="X11" s="35">
        <v>9977.9966096761018</v>
      </c>
      <c r="Y11" s="35">
        <v>9408.7405880843089</v>
      </c>
      <c r="Z11" s="35">
        <v>9026.0399172882899</v>
      </c>
      <c r="AA11" s="35">
        <v>8609.5395286615512</v>
      </c>
      <c r="AB11" s="35">
        <v>8249.83002019382</v>
      </c>
      <c r="AC11" s="35">
        <v>7879.4425566160189</v>
      </c>
      <c r="AD11" s="35">
        <v>7473.3214150508393</v>
      </c>
      <c r="AE11" s="35">
        <v>7111.9131335971397</v>
      </c>
    </row>
  </sheetData>
  <sheetProtection algorithmName="SHA-512" hashValue="IbnhM2QM3tM7piVKhYGZOPHuIur94ntzlBEBqeZ8q+aSJWk6eqXtB/hIWrj8tm2j1uyIV+Vrl4Yk1yOiN1DZlA==" saltValue="ZUTV8NNpSM9aTiCuFolsNg==" spinCount="100000" sheet="1" objects="1" scenarios="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1">
    <tabColor theme="7" tint="0.39997558519241921"/>
  </sheetPr>
  <dimension ref="A1:AE1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168</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79</v>
      </c>
      <c r="B2" s="18" t="s">
        <v>142</v>
      </c>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79</v>
      </c>
      <c r="C6" s="33">
        <v>4.328333856457143E-5</v>
      </c>
      <c r="D6" s="33">
        <v>508.11896187992124</v>
      </c>
      <c r="E6" s="33">
        <v>1607.3804618878462</v>
      </c>
      <c r="F6" s="33">
        <v>3666.2509300730462</v>
      </c>
      <c r="G6" s="33">
        <v>3498.3310913265414</v>
      </c>
      <c r="H6" s="33">
        <v>4366.3656554901827</v>
      </c>
      <c r="I6" s="33">
        <v>5743.3665591482722</v>
      </c>
      <c r="J6" s="33">
        <v>6297.5982893231239</v>
      </c>
      <c r="K6" s="33">
        <v>14369.731639485803</v>
      </c>
      <c r="L6" s="33">
        <v>13711.575987179198</v>
      </c>
      <c r="M6" s="33">
        <v>13118.567711937558</v>
      </c>
      <c r="N6" s="33">
        <v>16854.139593437976</v>
      </c>
      <c r="O6" s="33">
        <v>16331.644965031202</v>
      </c>
      <c r="P6" s="33">
        <v>15583.630685759537</v>
      </c>
      <c r="Q6" s="33">
        <v>14909.658401108827</v>
      </c>
      <c r="R6" s="33">
        <v>14371.457454564228</v>
      </c>
      <c r="S6" s="33">
        <v>16093.95226557523</v>
      </c>
      <c r="T6" s="33">
        <v>17148.524273957944</v>
      </c>
      <c r="U6" s="33">
        <v>16956.99492796541</v>
      </c>
      <c r="V6" s="33">
        <v>17541.02534370347</v>
      </c>
      <c r="W6" s="33">
        <v>19835.045759533412</v>
      </c>
      <c r="X6" s="33">
        <v>22498.429769279399</v>
      </c>
      <c r="Y6" s="33">
        <v>22001.977852719181</v>
      </c>
      <c r="Z6" s="33">
        <v>20935.547709650142</v>
      </c>
      <c r="AA6" s="33">
        <v>20541.02925756307</v>
      </c>
      <c r="AB6" s="33">
        <v>22444.88887616367</v>
      </c>
      <c r="AC6" s="33">
        <v>22246.299134277313</v>
      </c>
      <c r="AD6" s="33">
        <v>21234.527401463682</v>
      </c>
      <c r="AE6" s="33">
        <v>20429.210054116942</v>
      </c>
    </row>
    <row r="7" spans="1:31">
      <c r="A7" s="29" t="s">
        <v>131</v>
      </c>
      <c r="B7" s="29" t="s">
        <v>79</v>
      </c>
      <c r="C7" s="33">
        <v>3383.8624051527963</v>
      </c>
      <c r="D7" s="33">
        <v>3228.8763480481034</v>
      </c>
      <c r="E7" s="33">
        <v>3089.23154394941</v>
      </c>
      <c r="F7" s="33">
        <v>3359.4253769156321</v>
      </c>
      <c r="G7" s="33">
        <v>3310.2280857762048</v>
      </c>
      <c r="H7" s="33">
        <v>3158.6145847494295</v>
      </c>
      <c r="I7" s="33">
        <v>3022.0085069452607</v>
      </c>
      <c r="J7" s="33">
        <v>4350.9501877582707</v>
      </c>
      <c r="K7" s="33">
        <v>4151.6700251857055</v>
      </c>
      <c r="L7" s="33">
        <v>3961.51719848626</v>
      </c>
      <c r="M7" s="33">
        <v>4245.0090341626492</v>
      </c>
      <c r="N7" s="33">
        <v>4416.0914521123723</v>
      </c>
      <c r="O7" s="33">
        <v>5587.5101852401494</v>
      </c>
      <c r="P7" s="33">
        <v>5331.5936895705509</v>
      </c>
      <c r="Q7" s="33">
        <v>5269.2015569080531</v>
      </c>
      <c r="R7" s="33">
        <v>5302.7268349168953</v>
      </c>
      <c r="S7" s="33">
        <v>7144.6713917245797</v>
      </c>
      <c r="T7" s="33">
        <v>6817.4345315906248</v>
      </c>
      <c r="U7" s="33">
        <v>6725.0698308245483</v>
      </c>
      <c r="V7" s="33">
        <v>6883.0590861205692</v>
      </c>
      <c r="W7" s="33">
        <v>7364.9671754397359</v>
      </c>
      <c r="X7" s="33">
        <v>10057.584455756534</v>
      </c>
      <c r="Y7" s="33">
        <v>9622.6066728162623</v>
      </c>
      <c r="Z7" s="33">
        <v>9649.2435370292078</v>
      </c>
      <c r="AA7" s="33">
        <v>9676.8082400317326</v>
      </c>
      <c r="AB7" s="33">
        <v>9912.6626879832602</v>
      </c>
      <c r="AC7" s="33">
        <v>9483.9525845891021</v>
      </c>
      <c r="AD7" s="33">
        <v>9523.7392733815886</v>
      </c>
      <c r="AE7" s="33">
        <v>10879.954066134342</v>
      </c>
    </row>
    <row r="8" spans="1:31">
      <c r="A8" s="29" t="s">
        <v>132</v>
      </c>
      <c r="B8" s="29" t="s">
        <v>79</v>
      </c>
      <c r="C8" s="33">
        <v>1.1861861226284318E-4</v>
      </c>
      <c r="D8" s="33">
        <v>1.1648263688745906E-4</v>
      </c>
      <c r="E8" s="33">
        <v>1.211752877978913E-4</v>
      </c>
      <c r="F8" s="33">
        <v>1784.6965450199871</v>
      </c>
      <c r="G8" s="33">
        <v>1702.9547504198665</v>
      </c>
      <c r="H8" s="33">
        <v>2107.7206766264871</v>
      </c>
      <c r="I8" s="33">
        <v>5249.9554846713427</v>
      </c>
      <c r="J8" s="33">
        <v>5952.7004430003844</v>
      </c>
      <c r="K8" s="33">
        <v>5680.0576723573304</v>
      </c>
      <c r="L8" s="33">
        <v>5443.409395599816</v>
      </c>
      <c r="M8" s="33">
        <v>6005.9202795980582</v>
      </c>
      <c r="N8" s="33">
        <v>8719.3293778617463</v>
      </c>
      <c r="O8" s="33">
        <v>9048.973071444052</v>
      </c>
      <c r="P8" s="33">
        <v>10021.786781718673</v>
      </c>
      <c r="Q8" s="33">
        <v>9588.3571995704515</v>
      </c>
      <c r="R8" s="33">
        <v>9123.6120277270911</v>
      </c>
      <c r="S8" s="33">
        <v>10246.07017468328</v>
      </c>
      <c r="T8" s="33">
        <v>9776.7845160782217</v>
      </c>
      <c r="U8" s="33">
        <v>9666.4343905055885</v>
      </c>
      <c r="V8" s="33">
        <v>9197.9135926155031</v>
      </c>
      <c r="W8" s="33">
        <v>9617.126330935831</v>
      </c>
      <c r="X8" s="33">
        <v>9429.1550472106956</v>
      </c>
      <c r="Y8" s="33">
        <v>9021.3560374307035</v>
      </c>
      <c r="Z8" s="33">
        <v>8584.0932569453344</v>
      </c>
      <c r="AA8" s="33">
        <v>8754.0300626672379</v>
      </c>
      <c r="AB8" s="33">
        <v>9607.7629261735001</v>
      </c>
      <c r="AC8" s="33">
        <v>9192.2393515277672</v>
      </c>
      <c r="AD8" s="33">
        <v>8746.6939029483783</v>
      </c>
      <c r="AE8" s="33">
        <v>9138.4981081047117</v>
      </c>
    </row>
    <row r="9" spans="1:31">
      <c r="A9" s="29" t="s">
        <v>133</v>
      </c>
      <c r="B9" s="29" t="s">
        <v>79</v>
      </c>
      <c r="C9" s="33">
        <v>302.05867048986232</v>
      </c>
      <c r="D9" s="33">
        <v>288.22393367986177</v>
      </c>
      <c r="E9" s="33">
        <v>480.89542418964646</v>
      </c>
      <c r="F9" s="33">
        <v>2099.6411523175011</v>
      </c>
      <c r="G9" s="33">
        <v>2003.474423523161</v>
      </c>
      <c r="H9" s="33">
        <v>1911.7122656542331</v>
      </c>
      <c r="I9" s="33">
        <v>1871.8034527212944</v>
      </c>
      <c r="J9" s="33">
        <v>2792.2490657810695</v>
      </c>
      <c r="K9" s="33">
        <v>2664.359794760775</v>
      </c>
      <c r="L9" s="33">
        <v>2542.3281857241723</v>
      </c>
      <c r="M9" s="33">
        <v>2542.6103520164088</v>
      </c>
      <c r="N9" s="33">
        <v>3735.3753896017329</v>
      </c>
      <c r="O9" s="33">
        <v>3564.2894992163378</v>
      </c>
      <c r="P9" s="33">
        <v>3401.0396026986987</v>
      </c>
      <c r="Q9" s="33">
        <v>3425.6775746016792</v>
      </c>
      <c r="R9" s="33">
        <v>3259.6358781448898</v>
      </c>
      <c r="S9" s="33">
        <v>3421.0672065274216</v>
      </c>
      <c r="T9" s="33">
        <v>3482.1233527879399</v>
      </c>
      <c r="U9" s="33">
        <v>4070.0114403795847</v>
      </c>
      <c r="V9" s="33">
        <v>3872.7390515082143</v>
      </c>
      <c r="W9" s="33">
        <v>4160.0542617878227</v>
      </c>
      <c r="X9" s="33">
        <v>4042.0807995993518</v>
      </c>
      <c r="Y9" s="33">
        <v>4723.2868813403829</v>
      </c>
      <c r="Z9" s="33">
        <v>4515.7201271545709</v>
      </c>
      <c r="AA9" s="33">
        <v>4325.6509110656252</v>
      </c>
      <c r="AB9" s="33">
        <v>5130.7688385562587</v>
      </c>
      <c r="AC9" s="33">
        <v>4908.8695866802454</v>
      </c>
      <c r="AD9" s="33">
        <v>4670.9379561548458</v>
      </c>
      <c r="AE9" s="33">
        <v>4604.5551791026319</v>
      </c>
    </row>
    <row r="10" spans="1:31">
      <c r="A10" s="29" t="s">
        <v>134</v>
      </c>
      <c r="B10" s="29" t="s">
        <v>79</v>
      </c>
      <c r="C10" s="33">
        <v>254.16372226168701</v>
      </c>
      <c r="D10" s="33">
        <v>242.5226373788791</v>
      </c>
      <c r="E10" s="33">
        <v>947.19451111683304</v>
      </c>
      <c r="F10" s="33">
        <v>901.28424168557592</v>
      </c>
      <c r="G10" s="33">
        <v>860.00404706751192</v>
      </c>
      <c r="H10" s="33">
        <v>820.61454840183808</v>
      </c>
      <c r="I10" s="33">
        <v>1348.806223688104</v>
      </c>
      <c r="J10" s="33">
        <v>1283.4299368794766</v>
      </c>
      <c r="K10" s="33">
        <v>2482.363680161709</v>
      </c>
      <c r="L10" s="33">
        <v>2552.0327941409273</v>
      </c>
      <c r="M10" s="33">
        <v>2441.6606757754371</v>
      </c>
      <c r="N10" s="33">
        <v>2553.3861498675524</v>
      </c>
      <c r="O10" s="33">
        <v>2436.4371649341479</v>
      </c>
      <c r="P10" s="33">
        <v>2324.8446221031986</v>
      </c>
      <c r="Q10" s="33">
        <v>2224.2980374047893</v>
      </c>
      <c r="R10" s="33">
        <v>2116.486890280074</v>
      </c>
      <c r="S10" s="33">
        <v>2019.5492714945581</v>
      </c>
      <c r="T10" s="33">
        <v>2088.897223572415</v>
      </c>
      <c r="U10" s="33">
        <v>1998.5550677733611</v>
      </c>
      <c r="V10" s="33">
        <v>1901.6856255946341</v>
      </c>
      <c r="W10" s="33">
        <v>1936.0144004099141</v>
      </c>
      <c r="X10" s="33">
        <v>1867.9114364587749</v>
      </c>
      <c r="Y10" s="33">
        <v>1787.126633450107</v>
      </c>
      <c r="Z10" s="33">
        <v>1700.5050703968891</v>
      </c>
      <c r="AA10" s="33">
        <v>1622.6193416593719</v>
      </c>
      <c r="AB10" s="33">
        <v>1880.6414269375732</v>
      </c>
      <c r="AC10" s="33">
        <v>1799.3060679599541</v>
      </c>
      <c r="AD10" s="33">
        <v>1806.859306362697</v>
      </c>
      <c r="AE10" s="33">
        <v>1724.102393159834</v>
      </c>
    </row>
    <row r="11" spans="1:31">
      <c r="A11" s="23" t="s">
        <v>40</v>
      </c>
      <c r="B11" s="23" t="s">
        <v>153</v>
      </c>
      <c r="C11" s="35">
        <v>3940.0849598062964</v>
      </c>
      <c r="D11" s="35">
        <v>4267.7419974694021</v>
      </c>
      <c r="E11" s="35">
        <v>6124.7020623190238</v>
      </c>
      <c r="F11" s="35">
        <v>11811.298246011744</v>
      </c>
      <c r="G11" s="35">
        <v>11374.992398113287</v>
      </c>
      <c r="H11" s="35">
        <v>12365.027730922169</v>
      </c>
      <c r="I11" s="35">
        <v>17235.940227174277</v>
      </c>
      <c r="J11" s="35">
        <v>20676.927922742329</v>
      </c>
      <c r="K11" s="35">
        <v>29348.182811951327</v>
      </c>
      <c r="L11" s="35">
        <v>28210.863561130373</v>
      </c>
      <c r="M11" s="35">
        <v>28353.768053490112</v>
      </c>
      <c r="N11" s="35">
        <v>36278.321962881375</v>
      </c>
      <c r="O11" s="35">
        <v>36968.854885865891</v>
      </c>
      <c r="P11" s="35">
        <v>36662.895381850656</v>
      </c>
      <c r="Q11" s="35">
        <v>35417.192769593807</v>
      </c>
      <c r="R11" s="35">
        <v>34173.919085633184</v>
      </c>
      <c r="S11" s="35">
        <v>38925.310310005065</v>
      </c>
      <c r="T11" s="35">
        <v>39313.763897987141</v>
      </c>
      <c r="U11" s="35">
        <v>39417.065657448489</v>
      </c>
      <c r="V11" s="35">
        <v>39396.422699542389</v>
      </c>
      <c r="W11" s="35">
        <v>42913.207928106713</v>
      </c>
      <c r="X11" s="35">
        <v>47895.161508304758</v>
      </c>
      <c r="Y11" s="35">
        <v>47156.354077756638</v>
      </c>
      <c r="Z11" s="35">
        <v>45385.109701176145</v>
      </c>
      <c r="AA11" s="35">
        <v>44920.137812987043</v>
      </c>
      <c r="AB11" s="35">
        <v>48976.724755814263</v>
      </c>
      <c r="AC11" s="35">
        <v>47630.666725034374</v>
      </c>
      <c r="AD11" s="35">
        <v>45982.757840311191</v>
      </c>
      <c r="AE11" s="35">
        <v>46776.319800618461</v>
      </c>
    </row>
  </sheetData>
  <sheetProtection algorithmName="SHA-512" hashValue="bfAsCEqrO33Mkao7j4Q8luhGBzLMYMmyJXsUep0weqg1UizUw4F+px2VjyjAg2YuEJMn6mGk87rzG0CHWAjl8w==" saltValue="pb21FOJ5K2SawJRswReAEw=="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E600"/>
  </sheetPr>
  <dimension ref="A1:C32"/>
  <sheetViews>
    <sheetView showGridLines="0" zoomScale="85" zoomScaleNormal="85" workbookViewId="0"/>
  </sheetViews>
  <sheetFormatPr defaultRowHeight="15"/>
  <cols>
    <col min="1" max="1" width="11.5703125" bestFit="1" customWidth="1"/>
    <col min="2" max="2" width="3.7109375" bestFit="1" customWidth="1"/>
    <col min="3" max="3" width="37.5703125" customWidth="1"/>
    <col min="4" max="24" width="9.42578125" customWidth="1"/>
  </cols>
  <sheetData>
    <row r="1" spans="1:3">
      <c r="A1" s="2" t="s">
        <v>15</v>
      </c>
    </row>
    <row r="3" spans="1:3">
      <c r="A3" s="7">
        <v>44369</v>
      </c>
      <c r="B3" s="6">
        <v>1</v>
      </c>
      <c r="C3" t="s">
        <v>16</v>
      </c>
    </row>
    <row r="4" spans="1:3">
      <c r="A4" s="3"/>
      <c r="B4" s="6"/>
    </row>
    <row r="5" spans="1:3">
      <c r="A5" s="3"/>
      <c r="B5" s="6"/>
    </row>
    <row r="6" spans="1:3">
      <c r="A6" s="3"/>
      <c r="B6" s="6"/>
    </row>
    <row r="7" spans="1:3">
      <c r="A7" s="3"/>
      <c r="B7" s="6"/>
    </row>
    <row r="8" spans="1:3">
      <c r="A8" s="3"/>
      <c r="B8" s="6"/>
    </row>
    <row r="9" spans="1:3">
      <c r="A9" s="3"/>
      <c r="B9" s="6"/>
    </row>
    <row r="10" spans="1:3">
      <c r="A10" s="3"/>
      <c r="B10" s="6"/>
    </row>
    <row r="11" spans="1:3">
      <c r="A11" s="3"/>
      <c r="B11" s="6"/>
    </row>
    <row r="12" spans="1:3">
      <c r="A12" s="3"/>
      <c r="B12" s="3"/>
      <c r="C12" s="3"/>
    </row>
    <row r="13" spans="1:3">
      <c r="A13" s="3"/>
      <c r="B13" s="3"/>
      <c r="C13" s="3"/>
    </row>
    <row r="14" spans="1:3">
      <c r="A14" s="3"/>
      <c r="B14" s="3"/>
      <c r="C14" s="3"/>
    </row>
    <row r="15" spans="1:3">
      <c r="A15" s="3"/>
      <c r="B15" s="3"/>
      <c r="C15" s="3"/>
    </row>
    <row r="16" spans="1:3">
      <c r="A16" s="3"/>
      <c r="B16" s="3"/>
      <c r="C16" s="3"/>
    </row>
    <row r="17" spans="1:3">
      <c r="A17" s="3"/>
      <c r="B17" s="3"/>
      <c r="C17" s="3"/>
    </row>
    <row r="18" spans="1:3">
      <c r="A18" s="3"/>
      <c r="B18" s="3"/>
      <c r="C18" s="3"/>
    </row>
    <row r="19" spans="1:3">
      <c r="A19" s="3"/>
      <c r="B19" s="3"/>
      <c r="C19" s="3"/>
    </row>
    <row r="20" spans="1:3">
      <c r="A20" s="3"/>
      <c r="B20" s="3"/>
      <c r="C20" s="3"/>
    </row>
    <row r="21" spans="1:3">
      <c r="A21" s="3"/>
      <c r="B21" s="3"/>
      <c r="C21" s="3"/>
    </row>
    <row r="22" spans="1:3">
      <c r="A22" s="3"/>
      <c r="B22" s="3"/>
      <c r="C22" s="3"/>
    </row>
    <row r="23" spans="1:3">
      <c r="A23" s="3"/>
      <c r="B23" s="3"/>
      <c r="C23" s="3"/>
    </row>
    <row r="24" spans="1:3">
      <c r="A24" s="3"/>
      <c r="B24" s="3"/>
      <c r="C24" s="3"/>
    </row>
    <row r="25" spans="1:3">
      <c r="A25" s="3"/>
      <c r="B25" s="3"/>
      <c r="C25" s="3"/>
    </row>
    <row r="26" spans="1:3">
      <c r="A26" s="3"/>
      <c r="B26" s="3"/>
      <c r="C26" s="3"/>
    </row>
    <row r="27" spans="1:3">
      <c r="A27" s="3"/>
      <c r="B27" s="3"/>
      <c r="C27" s="3"/>
    </row>
    <row r="28" spans="1:3">
      <c r="A28" s="3"/>
      <c r="B28" s="3"/>
      <c r="C28" s="3"/>
    </row>
    <row r="29" spans="1:3">
      <c r="A29" s="3"/>
      <c r="B29" s="3"/>
      <c r="C29" s="3"/>
    </row>
    <row r="30" spans="1:3">
      <c r="A30" s="3"/>
      <c r="B30" s="3"/>
      <c r="C30" s="3"/>
    </row>
    <row r="31" spans="1:3">
      <c r="A31" s="3"/>
      <c r="B31" s="3"/>
      <c r="C31" s="3"/>
    </row>
    <row r="32" spans="1:3">
      <c r="A32" s="3"/>
      <c r="B32" s="3"/>
      <c r="C32" s="3"/>
    </row>
  </sheetData>
  <sheetProtection algorithmName="SHA-512" hashValue="/RalkocWOh431dt17omDxoqjkpy7k1O7oDOAM8nwFzcdVzt1IHdVHm5Kx7/5kNTRG0z1Jn4SMhimXpv/9yA97w==" saltValue="aIibMh0YHfzqWrQmeztm1A==" spinCount="100000" sheet="1" objects="1" scenarios="1"/>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E600"/>
  </sheetPr>
  <dimension ref="A1:B30"/>
  <sheetViews>
    <sheetView showGridLines="0" zoomScale="85" zoomScaleNormal="85" workbookViewId="0"/>
  </sheetViews>
  <sheetFormatPr defaultRowHeight="15"/>
  <cols>
    <col min="1" max="1" width="13.7109375" customWidth="1"/>
    <col min="2" max="2" width="20.140625" customWidth="1"/>
    <col min="3" max="3" width="37.5703125" customWidth="1"/>
    <col min="4" max="24" width="9.42578125" customWidth="1"/>
  </cols>
  <sheetData>
    <row r="1" spans="1:2">
      <c r="A1" s="2" t="s">
        <v>17</v>
      </c>
    </row>
    <row r="3" spans="1:2">
      <c r="A3" t="s">
        <v>18</v>
      </c>
      <c r="B3" s="6" t="s">
        <v>19</v>
      </c>
    </row>
    <row r="4" spans="1:2">
      <c r="A4" t="s">
        <v>20</v>
      </c>
      <c r="B4" s="6" t="s">
        <v>21</v>
      </c>
    </row>
    <row r="5" spans="1:2">
      <c r="A5" s="3" t="s">
        <v>22</v>
      </c>
      <c r="B5" t="s">
        <v>23</v>
      </c>
    </row>
    <row r="6" spans="1:2">
      <c r="A6" t="s">
        <v>24</v>
      </c>
      <c r="B6" s="6" t="s">
        <v>25</v>
      </c>
    </row>
    <row r="7" spans="1:2">
      <c r="A7" t="s">
        <v>26</v>
      </c>
      <c r="B7" s="6" t="s">
        <v>27</v>
      </c>
    </row>
    <row r="8" spans="1:2">
      <c r="A8" t="s">
        <v>28</v>
      </c>
      <c r="B8" s="6" t="s">
        <v>29</v>
      </c>
    </row>
    <row r="9" spans="1:2">
      <c r="A9" t="s">
        <v>30</v>
      </c>
      <c r="B9" s="6" t="s">
        <v>31</v>
      </c>
    </row>
    <row r="10" spans="1:2">
      <c r="A10" t="s">
        <v>32</v>
      </c>
      <c r="B10" t="s">
        <v>33</v>
      </c>
    </row>
    <row r="11" spans="1:2">
      <c r="A11" t="s">
        <v>34</v>
      </c>
      <c r="B11" s="6" t="s">
        <v>35</v>
      </c>
    </row>
    <row r="12" spans="1:2">
      <c r="A12" t="s">
        <v>36</v>
      </c>
      <c r="B12" s="6" t="s">
        <v>37</v>
      </c>
    </row>
    <row r="13" spans="1:2">
      <c r="A13" t="s">
        <v>38</v>
      </c>
      <c r="B13" s="6" t="s">
        <v>39</v>
      </c>
    </row>
    <row r="14" spans="1:2">
      <c r="A14" t="s">
        <v>40</v>
      </c>
      <c r="B14" s="6" t="s">
        <v>41</v>
      </c>
    </row>
    <row r="15" spans="1:2">
      <c r="A15" t="s">
        <v>42</v>
      </c>
      <c r="B15" s="6" t="s">
        <v>43</v>
      </c>
    </row>
    <row r="16" spans="1:2">
      <c r="A16" t="s">
        <v>44</v>
      </c>
      <c r="B16" s="6" t="s">
        <v>45</v>
      </c>
    </row>
    <row r="17" spans="1:2">
      <c r="A17" t="s">
        <v>46</v>
      </c>
      <c r="B17" s="6" t="s">
        <v>47</v>
      </c>
    </row>
    <row r="18" spans="1:2">
      <c r="A18" t="s">
        <v>48</v>
      </c>
      <c r="B18" s="6" t="s">
        <v>49</v>
      </c>
    </row>
    <row r="19" spans="1:2">
      <c r="A19" t="s">
        <v>50</v>
      </c>
      <c r="B19" s="6" t="s">
        <v>51</v>
      </c>
    </row>
    <row r="20" spans="1:2">
      <c r="A20" t="s">
        <v>52</v>
      </c>
      <c r="B20" s="6" t="s">
        <v>53</v>
      </c>
    </row>
    <row r="21" spans="1:2">
      <c r="A21" t="s">
        <v>54</v>
      </c>
      <c r="B21" s="6" t="s">
        <v>55</v>
      </c>
    </row>
    <row r="22" spans="1:2">
      <c r="A22" t="s">
        <v>56</v>
      </c>
      <c r="B22" s="6" t="s">
        <v>57</v>
      </c>
    </row>
    <row r="24" spans="1:2">
      <c r="A24" s="2" t="s">
        <v>58</v>
      </c>
    </row>
    <row r="26" spans="1:2">
      <c r="A26" t="s">
        <v>59</v>
      </c>
    </row>
    <row r="27" spans="1:2">
      <c r="A27" t="s">
        <v>60</v>
      </c>
    </row>
    <row r="28" spans="1:2">
      <c r="A28" t="s">
        <v>61</v>
      </c>
    </row>
    <row r="29" spans="1:2">
      <c r="A29" t="s">
        <v>62</v>
      </c>
    </row>
    <row r="30" spans="1:2">
      <c r="A30" s="8" t="s">
        <v>63</v>
      </c>
    </row>
  </sheetData>
  <sheetProtection algorithmName="SHA-512" hashValue="6qD9pUehIKFlcL4A15rCkr3OeshRWKEf1vw5U9rAeGgQC0oZjxwubT301KXTpkLNF70LHwAw/h6jDEYw+R9idw==" saltValue="BFOk9N2wcE4peoPuH7/pKw==" spinCount="100000" sheet="1" objects="1" scenarios="1"/>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0">
    <tabColor rgb="FFFF6D00"/>
  </sheetPr>
  <dimension ref="A1:AK63"/>
  <sheetViews>
    <sheetView zoomScale="90" zoomScaleNormal="90" workbookViewId="0"/>
  </sheetViews>
  <sheetFormatPr defaultColWidth="9.140625" defaultRowHeight="15"/>
  <cols>
    <col min="1" max="1" width="12.5703125" style="13" bestFit="1" customWidth="1"/>
    <col min="2" max="2" width="9.140625" style="13"/>
    <col min="3" max="3" width="22.28515625" style="13" customWidth="1"/>
    <col min="4" max="4" width="7.7109375" style="13" customWidth="1"/>
    <col min="5" max="5" width="22.28515625" style="13" customWidth="1"/>
    <col min="6" max="6" width="8.42578125" style="13" customWidth="1"/>
    <col min="7" max="7" width="9.140625" style="13"/>
    <col min="8" max="8" width="46.7109375" style="13" customWidth="1"/>
    <col min="9" max="9" width="9.28515625" style="13" customWidth="1"/>
    <col min="10" max="19" width="9.28515625" style="13" bestFit="1" customWidth="1"/>
    <col min="20" max="21" width="9.5703125" style="13" bestFit="1" customWidth="1"/>
    <col min="22" max="22" width="9.28515625" style="13" bestFit="1" customWidth="1"/>
    <col min="23" max="29" width="9.5703125" style="13" bestFit="1" customWidth="1"/>
    <col min="30" max="37" width="9.5703125" style="13" customWidth="1"/>
    <col min="38" max="16384" width="9.140625" style="13"/>
  </cols>
  <sheetData>
    <row r="1" spans="1:37" ht="23.25">
      <c r="A1" s="10" t="s">
        <v>83</v>
      </c>
      <c r="B1" s="11"/>
      <c r="C1" s="12" t="s">
        <v>84</v>
      </c>
      <c r="D1" s="10" t="s">
        <v>85</v>
      </c>
      <c r="E1" s="12" t="s">
        <v>86</v>
      </c>
      <c r="I1" s="14">
        <v>0</v>
      </c>
      <c r="J1" s="14">
        <f>I1+1</f>
        <v>1</v>
      </c>
      <c r="K1" s="14">
        <f t="shared" ref="K1:AK1" si="0">J1+1</f>
        <v>2</v>
      </c>
      <c r="L1" s="14">
        <f t="shared" si="0"/>
        <v>3</v>
      </c>
      <c r="M1" s="14">
        <f t="shared" si="0"/>
        <v>4</v>
      </c>
      <c r="N1" s="14">
        <f t="shared" si="0"/>
        <v>5</v>
      </c>
      <c r="O1" s="14">
        <f t="shared" si="0"/>
        <v>6</v>
      </c>
      <c r="P1" s="14">
        <f t="shared" si="0"/>
        <v>7</v>
      </c>
      <c r="Q1" s="14">
        <f t="shared" si="0"/>
        <v>8</v>
      </c>
      <c r="R1" s="14">
        <f t="shared" si="0"/>
        <v>9</v>
      </c>
      <c r="S1" s="14">
        <f t="shared" si="0"/>
        <v>10</v>
      </c>
      <c r="T1" s="14">
        <f t="shared" si="0"/>
        <v>11</v>
      </c>
      <c r="U1" s="14">
        <f t="shared" si="0"/>
        <v>12</v>
      </c>
      <c r="V1" s="14">
        <f t="shared" si="0"/>
        <v>13</v>
      </c>
      <c r="W1" s="14">
        <f t="shared" si="0"/>
        <v>14</v>
      </c>
      <c r="X1" s="14">
        <f t="shared" si="0"/>
        <v>15</v>
      </c>
      <c r="Y1" s="14">
        <f t="shared" si="0"/>
        <v>16</v>
      </c>
      <c r="Z1" s="14">
        <f t="shared" si="0"/>
        <v>17</v>
      </c>
      <c r="AA1" s="14">
        <f t="shared" si="0"/>
        <v>18</v>
      </c>
      <c r="AB1" s="14">
        <f t="shared" si="0"/>
        <v>19</v>
      </c>
      <c r="AC1" s="14">
        <f t="shared" si="0"/>
        <v>20</v>
      </c>
      <c r="AD1" s="14">
        <f t="shared" si="0"/>
        <v>21</v>
      </c>
      <c r="AE1" s="14">
        <f t="shared" si="0"/>
        <v>22</v>
      </c>
      <c r="AF1" s="14">
        <f t="shared" si="0"/>
        <v>23</v>
      </c>
      <c r="AG1" s="14">
        <f t="shared" si="0"/>
        <v>24</v>
      </c>
      <c r="AH1" s="14">
        <f t="shared" si="0"/>
        <v>25</v>
      </c>
      <c r="AI1" s="14">
        <f t="shared" si="0"/>
        <v>26</v>
      </c>
      <c r="AJ1" s="14">
        <f t="shared" si="0"/>
        <v>27</v>
      </c>
      <c r="AK1" s="14">
        <f t="shared" si="0"/>
        <v>28</v>
      </c>
    </row>
    <row r="3" spans="1:37" ht="23.25">
      <c r="A3" s="15" t="str">
        <f xml:space="preserve"> B4&amp; " discounted market benefits by year"</f>
        <v>NEM discounted market benefits by year</v>
      </c>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row>
    <row r="4" spans="1:37">
      <c r="A4" s="17" t="s">
        <v>87</v>
      </c>
      <c r="B4" s="9" t="s">
        <v>40</v>
      </c>
    </row>
    <row r="6" spans="1:37">
      <c r="H6" s="18" t="s">
        <v>88</v>
      </c>
      <c r="I6" s="19" t="s">
        <v>80</v>
      </c>
      <c r="J6" s="19" t="s">
        <v>89</v>
      </c>
      <c r="K6" s="19" t="s">
        <v>90</v>
      </c>
      <c r="L6" s="19" t="s">
        <v>91</v>
      </c>
      <c r="M6" s="19" t="s">
        <v>92</v>
      </c>
      <c r="N6" s="19" t="s">
        <v>93</v>
      </c>
      <c r="O6" s="19" t="s">
        <v>94</v>
      </c>
      <c r="P6" s="19" t="s">
        <v>95</v>
      </c>
      <c r="Q6" s="19" t="s">
        <v>96</v>
      </c>
      <c r="R6" s="19" t="s">
        <v>97</v>
      </c>
      <c r="S6" s="19" t="s">
        <v>98</v>
      </c>
      <c r="T6" s="19" t="s">
        <v>99</v>
      </c>
      <c r="U6" s="19" t="s">
        <v>100</v>
      </c>
      <c r="V6" s="19" t="s">
        <v>101</v>
      </c>
      <c r="W6" s="19" t="s">
        <v>102</v>
      </c>
      <c r="X6" s="19" t="s">
        <v>103</v>
      </c>
      <c r="Y6" s="19" t="s">
        <v>104</v>
      </c>
      <c r="Z6" s="19" t="s">
        <v>105</v>
      </c>
      <c r="AA6" s="19" t="s">
        <v>106</v>
      </c>
      <c r="AB6" s="19" t="s">
        <v>107</v>
      </c>
      <c r="AC6" s="19" t="s">
        <v>108</v>
      </c>
      <c r="AD6" s="19" t="s">
        <v>109</v>
      </c>
      <c r="AE6" s="19" t="s">
        <v>110</v>
      </c>
      <c r="AF6" s="19" t="s">
        <v>111</v>
      </c>
      <c r="AG6" s="19" t="s">
        <v>112</v>
      </c>
      <c r="AH6" s="19" t="s">
        <v>113</v>
      </c>
      <c r="AI6" s="19" t="s">
        <v>114</v>
      </c>
      <c r="AJ6" s="19" t="s">
        <v>115</v>
      </c>
      <c r="AK6" s="19" t="s">
        <v>116</v>
      </c>
    </row>
    <row r="7" spans="1:37">
      <c r="E7" s="20" t="s">
        <v>117</v>
      </c>
      <c r="H7" s="21" t="s">
        <v>118</v>
      </c>
      <c r="I7" s="22">
        <f t="shared" ref="I7:X15" ca="1" si="1">(SUMIFS(OFFSET(INDIRECT("'"&amp;$E$1 &amp; "_"&amp;$E7 &amp; " Cost'!C:C"), 0, I$1), INDIRECT("'"&amp;$E$1 &amp; "_"&amp;$E7 &amp; " Cost'!A:A"), $B$4)-SUMIFS(OFFSET(INDIRECT("'"&amp;$C$1 &amp; "_"&amp;$E7 &amp; " Cost'!C:C"), 0, I$1), INDIRECT("'"&amp;$C$1 &amp; "_"&amp;$E7 &amp; " Cost'!A:A"), $B$4))/1000</f>
        <v>44.448394435547755</v>
      </c>
      <c r="J7" s="22">
        <f t="shared" ca="1" si="1"/>
        <v>42.412594498139924</v>
      </c>
      <c r="K7" s="22">
        <f t="shared" ca="1" si="1"/>
        <v>49.457399229900332</v>
      </c>
      <c r="L7" s="22">
        <f t="shared" ca="1" si="1"/>
        <v>82.224595293727702</v>
      </c>
      <c r="M7" s="22">
        <f t="shared" ca="1" si="1"/>
        <v>66.229547620075294</v>
      </c>
      <c r="N7" s="22">
        <f t="shared" ca="1" si="1"/>
        <v>59.398722077890532</v>
      </c>
      <c r="O7" s="22">
        <f t="shared" ca="1" si="1"/>
        <v>95.069465675546326</v>
      </c>
      <c r="P7" s="22">
        <f t="shared" ca="1" si="1"/>
        <v>89.94029801232368</v>
      </c>
      <c r="Q7" s="22">
        <f t="shared" ca="1" si="1"/>
        <v>20.496877869999036</v>
      </c>
      <c r="R7" s="22">
        <f t="shared" ca="1" si="1"/>
        <v>12.569480327544035</v>
      </c>
      <c r="S7" s="22">
        <f t="shared" ca="1" si="1"/>
        <v>56.165723601771283</v>
      </c>
      <c r="T7" s="22">
        <f t="shared" ca="1" si="1"/>
        <v>64.232234690159558</v>
      </c>
      <c r="U7" s="22">
        <f t="shared" ca="1" si="1"/>
        <v>109.09859267445374</v>
      </c>
      <c r="V7" s="22">
        <f t="shared" ca="1" si="1"/>
        <v>46.935777041328137</v>
      </c>
      <c r="W7" s="22">
        <f t="shared" ca="1" si="1"/>
        <v>76.377003274169283</v>
      </c>
      <c r="X7" s="22">
        <f t="shared" ca="1" si="1"/>
        <v>110.15463604305917</v>
      </c>
      <c r="Y7" s="22">
        <f t="shared" ref="Y7:AK15" ca="1" si="2">(SUMIFS(OFFSET(INDIRECT("'"&amp;$E$1 &amp; "_"&amp;$E7 &amp; " Cost'!C:C"), 0, Y$1), INDIRECT("'"&amp;$E$1 &amp; "_"&amp;$E7 &amp; " Cost'!A:A"), $B$4)-SUMIFS(OFFSET(INDIRECT("'"&amp;$C$1 &amp; "_"&amp;$E7 &amp; " Cost'!C:C"), 0, Y$1), INDIRECT("'"&amp;$C$1 &amp; "_"&amp;$E7 &amp; " Cost'!A:A"), $B$4))/1000</f>
        <v>102.31126298097614</v>
      </c>
      <c r="Z7" s="22">
        <f t="shared" ca="1" si="2"/>
        <v>68.572429077446458</v>
      </c>
      <c r="AA7" s="22">
        <f t="shared" ca="1" si="2"/>
        <v>45.528891229033938</v>
      </c>
      <c r="AB7" s="22">
        <f t="shared" ca="1" si="2"/>
        <v>65.367209729719448</v>
      </c>
      <c r="AC7" s="22">
        <f t="shared" ca="1" si="2"/>
        <v>72.386569102090789</v>
      </c>
      <c r="AD7" s="22">
        <f t="shared" ca="1" si="2"/>
        <v>31.751548720359338</v>
      </c>
      <c r="AE7" s="22">
        <f t="shared" ca="1" si="2"/>
        <v>54.072889664866032</v>
      </c>
      <c r="AF7" s="22">
        <f t="shared" ca="1" si="2"/>
        <v>56.331479590348437</v>
      </c>
      <c r="AG7" s="22">
        <f t="shared" ca="1" si="2"/>
        <v>67.553912611946458</v>
      </c>
      <c r="AH7" s="22">
        <f t="shared" ca="1" si="2"/>
        <v>55.668003347084394</v>
      </c>
      <c r="AI7" s="22">
        <f t="shared" ca="1" si="2"/>
        <v>38.109239438876507</v>
      </c>
      <c r="AJ7" s="22">
        <f t="shared" ca="1" si="2"/>
        <v>16.757442122255917</v>
      </c>
      <c r="AK7" s="22">
        <f t="shared" ca="1" si="2"/>
        <v>-6.8998212937521748</v>
      </c>
    </row>
    <row r="8" spans="1:37">
      <c r="E8" s="20" t="str">
        <f>H8</f>
        <v>FOM</v>
      </c>
      <c r="H8" s="21" t="s">
        <v>30</v>
      </c>
      <c r="I8" s="22">
        <f t="shared" ca="1" si="1"/>
        <v>9.0827534861990138</v>
      </c>
      <c r="J8" s="22">
        <f t="shared" ca="1" si="1"/>
        <v>8.6667503457025159</v>
      </c>
      <c r="K8" s="22">
        <f t="shared" ca="1" si="1"/>
        <v>10.53998447589489</v>
      </c>
      <c r="L8" s="22">
        <f t="shared" ca="1" si="1"/>
        <v>-2.5697998915583593</v>
      </c>
      <c r="M8" s="22">
        <f t="shared" ca="1" si="1"/>
        <v>57.999225974162925</v>
      </c>
      <c r="N8" s="22">
        <f t="shared" ca="1" si="1"/>
        <v>-11.779440807198348</v>
      </c>
      <c r="O8" s="22">
        <f t="shared" ca="1" si="1"/>
        <v>21.288858995490127</v>
      </c>
      <c r="P8" s="22">
        <f t="shared" ca="1" si="1"/>
        <v>19.878048767717903</v>
      </c>
      <c r="Q8" s="22">
        <f t="shared" ca="1" si="1"/>
        <v>14.500874684717914</v>
      </c>
      <c r="R8" s="22">
        <f t="shared" ca="1" si="1"/>
        <v>14.316540652385564</v>
      </c>
      <c r="S8" s="22">
        <f t="shared" ca="1" si="1"/>
        <v>19.420092173623562</v>
      </c>
      <c r="T8" s="22">
        <f t="shared" ca="1" si="1"/>
        <v>9.0776507719563089</v>
      </c>
      <c r="U8" s="22">
        <f t="shared" ca="1" si="1"/>
        <v>-7.516793811201584</v>
      </c>
      <c r="V8" s="22">
        <f t="shared" ca="1" si="1"/>
        <v>6.4137978084243947</v>
      </c>
      <c r="W8" s="22">
        <f t="shared" ca="1" si="1"/>
        <v>4.3504429295085716</v>
      </c>
      <c r="X8" s="22">
        <f t="shared" ca="1" si="1"/>
        <v>11.894839678725839</v>
      </c>
      <c r="Y8" s="22">
        <f t="shared" ca="1" si="2"/>
        <v>13.994050024676778</v>
      </c>
      <c r="Z8" s="22">
        <f t="shared" ca="1" si="2"/>
        <v>6.4619940097248767</v>
      </c>
      <c r="AA8" s="22">
        <f t="shared" ca="1" si="2"/>
        <v>0.17535619782842696</v>
      </c>
      <c r="AB8" s="22">
        <f t="shared" ca="1" si="2"/>
        <v>3.5755332322572939</v>
      </c>
      <c r="AC8" s="22">
        <f t="shared" ca="1" si="2"/>
        <v>-26.694918833921314</v>
      </c>
      <c r="AD8" s="22">
        <f t="shared" ca="1" si="2"/>
        <v>-2.9662459321259522</v>
      </c>
      <c r="AE8" s="22">
        <f t="shared" ca="1" si="2"/>
        <v>5.1484481598942073</v>
      </c>
      <c r="AF8" s="22">
        <f t="shared" ca="1" si="2"/>
        <v>10.193054443720845</v>
      </c>
      <c r="AG8" s="22">
        <f t="shared" ca="1" si="2"/>
        <v>14.421798766296007</v>
      </c>
      <c r="AH8" s="22">
        <f t="shared" ca="1" si="2"/>
        <v>14.036288743025333</v>
      </c>
      <c r="AI8" s="22">
        <f t="shared" ca="1" si="2"/>
        <v>12.67565916340088</v>
      </c>
      <c r="AJ8" s="22">
        <f t="shared" ca="1" si="2"/>
        <v>8.907057390239439</v>
      </c>
      <c r="AK8" s="22">
        <f t="shared" ca="1" si="2"/>
        <v>3.0312855282514355</v>
      </c>
    </row>
    <row r="9" spans="1:37">
      <c r="E9" s="20" t="str">
        <f>H9</f>
        <v>Fuel</v>
      </c>
      <c r="H9" s="21" t="s">
        <v>81</v>
      </c>
      <c r="I9" s="22">
        <f t="shared" ca="1" si="1"/>
        <v>-13.53276995951566</v>
      </c>
      <c r="J9" s="22">
        <f t="shared" ca="1" si="1"/>
        <v>-7.1485582055023409</v>
      </c>
      <c r="K9" s="22">
        <f t="shared" ca="1" si="1"/>
        <v>-19.858227355255512</v>
      </c>
      <c r="L9" s="22">
        <f t="shared" ca="1" si="1"/>
        <v>-23.928979772950754</v>
      </c>
      <c r="M9" s="22">
        <f t="shared" ca="1" si="1"/>
        <v>-33.832798782393802</v>
      </c>
      <c r="N9" s="22">
        <f t="shared" ca="1" si="1"/>
        <v>-17.88022162204911</v>
      </c>
      <c r="O9" s="22">
        <f t="shared" ca="1" si="1"/>
        <v>17.704244925034931</v>
      </c>
      <c r="P9" s="22">
        <f t="shared" ca="1" si="1"/>
        <v>23.052191505735273</v>
      </c>
      <c r="Q9" s="22">
        <f t="shared" ca="1" si="1"/>
        <v>50.076093478891302</v>
      </c>
      <c r="R9" s="22">
        <f t="shared" ca="1" si="1"/>
        <v>62.39242513306241</v>
      </c>
      <c r="S9" s="22">
        <f t="shared" ca="1" si="1"/>
        <v>61.043856656787568</v>
      </c>
      <c r="T9" s="22">
        <f t="shared" ca="1" si="1"/>
        <v>71.839156898870598</v>
      </c>
      <c r="U9" s="22">
        <f t="shared" ca="1" si="1"/>
        <v>51.776103839902909</v>
      </c>
      <c r="V9" s="22">
        <f t="shared" ca="1" si="1"/>
        <v>92.50765275085601</v>
      </c>
      <c r="W9" s="22">
        <f t="shared" ca="1" si="1"/>
        <v>70.188168505557755</v>
      </c>
      <c r="X9" s="22">
        <f t="shared" ca="1" si="1"/>
        <v>38.52065930831322</v>
      </c>
      <c r="Y9" s="22">
        <f t="shared" ca="1" si="2"/>
        <v>76.693175323436449</v>
      </c>
      <c r="Z9" s="22">
        <f t="shared" ca="1" si="2"/>
        <v>119.28812132846058</v>
      </c>
      <c r="AA9" s="22">
        <f t="shared" ca="1" si="2"/>
        <v>102.09567645186081</v>
      </c>
      <c r="AB9" s="22">
        <f t="shared" ca="1" si="2"/>
        <v>80.761486182146001</v>
      </c>
      <c r="AC9" s="22">
        <f t="shared" ca="1" si="2"/>
        <v>82.274243875947192</v>
      </c>
      <c r="AD9" s="22">
        <f t="shared" ca="1" si="2"/>
        <v>146.74462249254441</v>
      </c>
      <c r="AE9" s="22">
        <f t="shared" ca="1" si="2"/>
        <v>108.45661447058281</v>
      </c>
      <c r="AF9" s="22">
        <f t="shared" ca="1" si="2"/>
        <v>86.163194281081843</v>
      </c>
      <c r="AG9" s="22">
        <f t="shared" ca="1" si="2"/>
        <v>79.092381139951286</v>
      </c>
      <c r="AH9" s="22">
        <f t="shared" ca="1" si="2"/>
        <v>79.636150783275724</v>
      </c>
      <c r="AI9" s="22">
        <f t="shared" ca="1" si="2"/>
        <v>90.133916701261299</v>
      </c>
      <c r="AJ9" s="22">
        <f t="shared" ca="1" si="2"/>
        <v>69.999050028455912</v>
      </c>
      <c r="AK9" s="22">
        <f t="shared" ca="1" si="2"/>
        <v>90.349567580916926</v>
      </c>
    </row>
    <row r="10" spans="1:37">
      <c r="E10" s="20" t="str">
        <f>H10</f>
        <v>VOM</v>
      </c>
      <c r="H10" s="21" t="s">
        <v>54</v>
      </c>
      <c r="I10" s="22">
        <f t="shared" ca="1" si="1"/>
        <v>-3.6546575398271672</v>
      </c>
      <c r="J10" s="22">
        <f t="shared" ca="1" si="1"/>
        <v>-4.5949794670654232</v>
      </c>
      <c r="K10" s="22">
        <f t="shared" ca="1" si="1"/>
        <v>-1.8843640558078187</v>
      </c>
      <c r="L10" s="22">
        <f t="shared" ca="1" si="1"/>
        <v>-4.7686450461358181</v>
      </c>
      <c r="M10" s="22">
        <f t="shared" ca="1" si="1"/>
        <v>-3.1933580932739423</v>
      </c>
      <c r="N10" s="22">
        <f t="shared" ca="1" si="1"/>
        <v>-2.9103918133712141</v>
      </c>
      <c r="O10" s="22">
        <f t="shared" ca="1" si="1"/>
        <v>-5.6070182813051508</v>
      </c>
      <c r="P10" s="22">
        <f t="shared" ca="1" si="1"/>
        <v>-3.0973699668457266</v>
      </c>
      <c r="Q10" s="22">
        <f t="shared" ca="1" si="1"/>
        <v>5.8441441404233334</v>
      </c>
      <c r="R10" s="22">
        <f t="shared" ca="1" si="1"/>
        <v>7.4241346166886792</v>
      </c>
      <c r="S10" s="22">
        <f t="shared" ca="1" si="1"/>
        <v>2.1735153813974759</v>
      </c>
      <c r="T10" s="22">
        <f t="shared" ca="1" si="1"/>
        <v>5.0087701438517254</v>
      </c>
      <c r="U10" s="22">
        <f t="shared" ca="1" si="1"/>
        <v>-0.31621633662472598</v>
      </c>
      <c r="V10" s="22">
        <f t="shared" ca="1" si="1"/>
        <v>6.2475705742240821</v>
      </c>
      <c r="W10" s="22">
        <f t="shared" ca="1" si="1"/>
        <v>6.6642982227247263</v>
      </c>
      <c r="X10" s="22">
        <f t="shared" ca="1" si="1"/>
        <v>3.330745380418084</v>
      </c>
      <c r="Y10" s="22">
        <f t="shared" ca="1" si="2"/>
        <v>2.9469951052382823</v>
      </c>
      <c r="Z10" s="22">
        <f t="shared" ca="1" si="2"/>
        <v>4.1072408698704672</v>
      </c>
      <c r="AA10" s="22">
        <f t="shared" ca="1" si="2"/>
        <v>6.1661610328761745</v>
      </c>
      <c r="AB10" s="22">
        <f t="shared" ca="1" si="2"/>
        <v>2.1137256497853087</v>
      </c>
      <c r="AC10" s="22">
        <f t="shared" ca="1" si="2"/>
        <v>2.5621991359744425</v>
      </c>
      <c r="AD10" s="22">
        <f t="shared" ca="1" si="2"/>
        <v>3.9062273205387319</v>
      </c>
      <c r="AE10" s="22">
        <f t="shared" ca="1" si="2"/>
        <v>1.8453437762439426</v>
      </c>
      <c r="AF10" s="22">
        <f t="shared" ca="1" si="2"/>
        <v>2.9122538591516931</v>
      </c>
      <c r="AG10" s="22">
        <f t="shared" ca="1" si="2"/>
        <v>1.046647411352009</v>
      </c>
      <c r="AH10" s="22">
        <f t="shared" ca="1" si="2"/>
        <v>2.126427085188785</v>
      </c>
      <c r="AI10" s="22">
        <f t="shared" ca="1" si="2"/>
        <v>2.8433293417125389</v>
      </c>
      <c r="AJ10" s="22">
        <f t="shared" ca="1" si="2"/>
        <v>3.7139935378860827</v>
      </c>
      <c r="AK10" s="22">
        <f t="shared" ca="1" si="2"/>
        <v>3.975942426632646</v>
      </c>
    </row>
    <row r="11" spans="1:37">
      <c r="E11" s="20" t="str">
        <f>H11</f>
        <v>REHAB</v>
      </c>
      <c r="H11" s="21" t="s">
        <v>82</v>
      </c>
      <c r="I11" s="22">
        <f t="shared" ca="1" si="1"/>
        <v>0</v>
      </c>
      <c r="J11" s="22">
        <f t="shared" ca="1" si="1"/>
        <v>0</v>
      </c>
      <c r="K11" s="22">
        <f t="shared" ca="1" si="1"/>
        <v>0</v>
      </c>
      <c r="L11" s="22">
        <f t="shared" ca="1" si="1"/>
        <v>9.9301799679301332</v>
      </c>
      <c r="M11" s="22">
        <f t="shared" ca="1" si="1"/>
        <v>-1.7159582942205742</v>
      </c>
      <c r="N11" s="22">
        <f t="shared" ca="1" si="1"/>
        <v>4.2363849537305942</v>
      </c>
      <c r="O11" s="22">
        <f t="shared" ca="1" si="1"/>
        <v>-15.265961022964635</v>
      </c>
      <c r="P11" s="22">
        <f t="shared" ca="1" si="1"/>
        <v>1.952002962977587E-5</v>
      </c>
      <c r="Q11" s="22">
        <f t="shared" ca="1" si="1"/>
        <v>1.4180754719879405</v>
      </c>
      <c r="R11" s="22">
        <f t="shared" ca="1" si="1"/>
        <v>2.07973355803437E-7</v>
      </c>
      <c r="S11" s="22">
        <f t="shared" ca="1" si="1"/>
        <v>0.41828530808113451</v>
      </c>
      <c r="T11" s="22">
        <f t="shared" ca="1" si="1"/>
        <v>7.330915121568439E-9</v>
      </c>
      <c r="U11" s="22">
        <f t="shared" ca="1" si="1"/>
        <v>1.5018509268327798</v>
      </c>
      <c r="V11" s="22">
        <f t="shared" ca="1" si="1"/>
        <v>0</v>
      </c>
      <c r="W11" s="22">
        <f t="shared" ca="1" si="1"/>
        <v>0</v>
      </c>
      <c r="X11" s="22">
        <f t="shared" ca="1" si="1"/>
        <v>7.3691340826806031E-3</v>
      </c>
      <c r="Y11" s="22">
        <f t="shared" ca="1" si="2"/>
        <v>0</v>
      </c>
      <c r="Z11" s="22">
        <f t="shared" ca="1" si="2"/>
        <v>5.1609187555981708E-7</v>
      </c>
      <c r="AA11" s="22">
        <f t="shared" ca="1" si="2"/>
        <v>0</v>
      </c>
      <c r="AB11" s="22">
        <f t="shared" ca="1" si="2"/>
        <v>1.2462656526583533</v>
      </c>
      <c r="AC11" s="22">
        <f t="shared" ca="1" si="2"/>
        <v>3.7842666994510008</v>
      </c>
      <c r="AD11" s="22">
        <f t="shared" ca="1" si="2"/>
        <v>0</v>
      </c>
      <c r="AE11" s="22">
        <f t="shared" ca="1" si="2"/>
        <v>0.20783345946404644</v>
      </c>
      <c r="AF11" s="22">
        <f t="shared" ca="1" si="2"/>
        <v>1.3773989908586078E-7</v>
      </c>
      <c r="AG11" s="22">
        <f t="shared" ca="1" si="2"/>
        <v>1.4924277762363275E-6</v>
      </c>
      <c r="AH11" s="22">
        <f t="shared" ca="1" si="2"/>
        <v>0</v>
      </c>
      <c r="AI11" s="22">
        <f t="shared" ca="1" si="2"/>
        <v>-1.6860978811754475</v>
      </c>
      <c r="AJ11" s="22">
        <f t="shared" ca="1" si="2"/>
        <v>0</v>
      </c>
      <c r="AK11" s="22">
        <f t="shared" ca="1" si="2"/>
        <v>0</v>
      </c>
    </row>
    <row r="12" spans="1:37">
      <c r="E12" s="20" t="s">
        <v>119</v>
      </c>
      <c r="H12" s="21" t="s">
        <v>120</v>
      </c>
      <c r="I12" s="22">
        <f t="shared" ca="1" si="1"/>
        <v>5.2870596421904339E-6</v>
      </c>
      <c r="J12" s="22">
        <f t="shared" ca="1" si="1"/>
        <v>5.4895979928915041E-6</v>
      </c>
      <c r="K12" s="22">
        <f t="shared" ca="1" si="1"/>
        <v>-0.71360899451094884</v>
      </c>
      <c r="L12" s="22">
        <f t="shared" ca="1" si="1"/>
        <v>2.4727094075084244</v>
      </c>
      <c r="M12" s="22">
        <f t="shared" ca="1" si="1"/>
        <v>2.1398355377611442</v>
      </c>
      <c r="N12" s="22">
        <f t="shared" ca="1" si="1"/>
        <v>-3.6306777799523841E-2</v>
      </c>
      <c r="O12" s="22">
        <f t="shared" ca="1" si="1"/>
        <v>6.4702188884897627</v>
      </c>
      <c r="P12" s="22">
        <f t="shared" ca="1" si="1"/>
        <v>3.5302514131285134</v>
      </c>
      <c r="Q12" s="22">
        <f t="shared" ca="1" si="1"/>
        <v>3.0419947552653319</v>
      </c>
      <c r="R12" s="22">
        <f t="shared" ca="1" si="1"/>
        <v>2.9026674812579585</v>
      </c>
      <c r="S12" s="22">
        <f t="shared" ca="1" si="1"/>
        <v>2.7771328755285358</v>
      </c>
      <c r="T12" s="22">
        <f t="shared" ca="1" si="1"/>
        <v>9.7280456497684362</v>
      </c>
      <c r="U12" s="22">
        <f t="shared" ca="1" si="1"/>
        <v>15.131413225950643</v>
      </c>
      <c r="V12" s="22">
        <f t="shared" ca="1" si="1"/>
        <v>10.202545136298694</v>
      </c>
      <c r="W12" s="22">
        <f t="shared" ca="1" si="1"/>
        <v>16.897141915745511</v>
      </c>
      <c r="X12" s="22">
        <f t="shared" ca="1" si="1"/>
        <v>20.626285616252048</v>
      </c>
      <c r="Y12" s="22">
        <f t="shared" ca="1" si="2"/>
        <v>20.057251758761819</v>
      </c>
      <c r="Z12" s="22">
        <f t="shared" ca="1" si="2"/>
        <v>17.42932382873952</v>
      </c>
      <c r="AA12" s="22">
        <f t="shared" ca="1" si="2"/>
        <v>21.655243350087666</v>
      </c>
      <c r="AB12" s="22">
        <f t="shared" ca="1" si="2"/>
        <v>24.433268159314814</v>
      </c>
      <c r="AC12" s="22">
        <f t="shared" ca="1" si="2"/>
        <v>22.390543410459941</v>
      </c>
      <c r="AD12" s="22">
        <f t="shared" ca="1" si="2"/>
        <v>24.271164741638817</v>
      </c>
      <c r="AE12" s="22">
        <f t="shared" ca="1" si="2"/>
        <v>34.234219786994686</v>
      </c>
      <c r="AF12" s="22">
        <f t="shared" ca="1" si="2"/>
        <v>29.100895645364595</v>
      </c>
      <c r="AG12" s="22">
        <f t="shared" ca="1" si="2"/>
        <v>34.508792618861833</v>
      </c>
      <c r="AH12" s="22">
        <f t="shared" ca="1" si="2"/>
        <v>40.573096834327501</v>
      </c>
      <c r="AI12" s="22">
        <f t="shared" ca="1" si="2"/>
        <v>33.406687051798919</v>
      </c>
      <c r="AJ12" s="22">
        <f t="shared" ca="1" si="2"/>
        <v>29.937749736080239</v>
      </c>
      <c r="AK12" s="22">
        <f t="shared" ca="1" si="2"/>
        <v>16.887897435810533</v>
      </c>
    </row>
    <row r="13" spans="1:37">
      <c r="E13" s="20" t="str">
        <f>H13</f>
        <v>USE+DSP</v>
      </c>
      <c r="H13" s="21" t="s">
        <v>121</v>
      </c>
      <c r="I13" s="22">
        <f t="shared" ca="1" si="1"/>
        <v>8.1506149799999992E-6</v>
      </c>
      <c r="J13" s="22">
        <f t="shared" ca="1" si="1"/>
        <v>8.0974459299999984E-6</v>
      </c>
      <c r="K13" s="22">
        <f t="shared" ca="1" si="1"/>
        <v>8.1719788800000003E-6</v>
      </c>
      <c r="L13" s="22">
        <f t="shared" ca="1" si="1"/>
        <v>0.16568960402422953</v>
      </c>
      <c r="M13" s="22">
        <f t="shared" ca="1" si="1"/>
        <v>-5.9716686912699973E-3</v>
      </c>
      <c r="N13" s="22">
        <f t="shared" ca="1" si="1"/>
        <v>-1.7770174728130032E-2</v>
      </c>
      <c r="O13" s="22">
        <f t="shared" ca="1" si="1"/>
        <v>2.4283493607479955E-2</v>
      </c>
      <c r="P13" s="22">
        <f t="shared" ca="1" si="1"/>
        <v>-0.87955578524808875</v>
      </c>
      <c r="Q13" s="22">
        <f t="shared" ca="1" si="1"/>
        <v>0.70318824984016015</v>
      </c>
      <c r="R13" s="22">
        <f t="shared" ca="1" si="1"/>
        <v>4.8530309880480016E-2</v>
      </c>
      <c r="S13" s="22">
        <f t="shared" ca="1" si="1"/>
        <v>0.37804441151361062</v>
      </c>
      <c r="T13" s="22">
        <f t="shared" ca="1" si="1"/>
        <v>9.6733054799134841</v>
      </c>
      <c r="U13" s="22">
        <f t="shared" ca="1" si="1"/>
        <v>0.2018915863211514</v>
      </c>
      <c r="V13" s="22">
        <f t="shared" ca="1" si="1"/>
        <v>1.4334667154718919</v>
      </c>
      <c r="W13" s="22">
        <f t="shared" ca="1" si="1"/>
        <v>13.857169456832214</v>
      </c>
      <c r="X13" s="22">
        <f t="shared" ca="1" si="1"/>
        <v>0.44318242988414019</v>
      </c>
      <c r="Y13" s="22">
        <f t="shared" ca="1" si="2"/>
        <v>-22.601428866729488</v>
      </c>
      <c r="Z13" s="22">
        <f t="shared" ca="1" si="2"/>
        <v>-5.6271243102249971E-2</v>
      </c>
      <c r="AA13" s="22">
        <f t="shared" ca="1" si="2"/>
        <v>-6.9754038348452045</v>
      </c>
      <c r="AB13" s="22">
        <f t="shared" ca="1" si="2"/>
        <v>0.45724170559791127</v>
      </c>
      <c r="AC13" s="22">
        <f t="shared" ca="1" si="2"/>
        <v>-9.1928123046212207</v>
      </c>
      <c r="AD13" s="22">
        <f t="shared" ca="1" si="2"/>
        <v>9.1676224943755624</v>
      </c>
      <c r="AE13" s="22">
        <f t="shared" ca="1" si="2"/>
        <v>3.3726519730157123</v>
      </c>
      <c r="AF13" s="22">
        <f t="shared" ca="1" si="2"/>
        <v>21.946448208566803</v>
      </c>
      <c r="AG13" s="22">
        <f t="shared" ca="1" si="2"/>
        <v>-0.75076528217683969</v>
      </c>
      <c r="AH13" s="22">
        <f t="shared" ca="1" si="2"/>
        <v>-0.33011643004832875</v>
      </c>
      <c r="AI13" s="22">
        <f t="shared" ca="1" si="2"/>
        <v>-0.14465471480719008</v>
      </c>
      <c r="AJ13" s="22">
        <f t="shared" ca="1" si="2"/>
        <v>-1.8503186466964325</v>
      </c>
      <c r="AK13" s="22">
        <f t="shared" ca="1" si="2"/>
        <v>-3.9069295122858674</v>
      </c>
    </row>
    <row r="14" spans="1:37">
      <c r="E14" s="20" t="str">
        <f>H14</f>
        <v>SyncCon</v>
      </c>
      <c r="H14" s="21" t="s">
        <v>75</v>
      </c>
      <c r="I14" s="22">
        <f ca="1">(SUMIFS(OFFSET(INDIRECT("'"&amp;$E$1 &amp; "_"&amp;$E14 &amp; " Cost'!C:C"), 0, I$1), INDIRECT("'"&amp;$E$1 &amp; "_"&amp;$E14 &amp; " Cost'!A:A"), $B$4)-SUMIFS(OFFSET(INDIRECT("'"&amp;$C$1 &amp; "_"&amp;$E14 &amp; " Cost'!C:C"), 0, I$1), INDIRECT("'"&amp;$C$1 &amp; "_"&amp;$E14 &amp; " Cost'!A:A"), $B$4))/1000</f>
        <v>-4.7230487700000365E-2</v>
      </c>
      <c r="J14" s="22">
        <f t="shared" ca="1" si="1"/>
        <v>0.10905359354000006</v>
      </c>
      <c r="K14" s="22">
        <f t="shared" ca="1" si="1"/>
        <v>-8.3950146428699093E-2</v>
      </c>
      <c r="L14" s="22">
        <f t="shared" ca="1" si="1"/>
        <v>0.56696701265249971</v>
      </c>
      <c r="M14" s="22">
        <f t="shared" ca="1" si="1"/>
        <v>0.4766197065320994</v>
      </c>
      <c r="N14" s="22">
        <f t="shared" ca="1" si="1"/>
        <v>0.7860239670643987</v>
      </c>
      <c r="O14" s="22">
        <f t="shared" ca="1" si="1"/>
        <v>-0.86507957499229815</v>
      </c>
      <c r="P14" s="22">
        <f t="shared" ca="1" si="1"/>
        <v>-0.87693059511139659</v>
      </c>
      <c r="Q14" s="22">
        <f t="shared" ca="1" si="1"/>
        <v>-1.9268312097604976</v>
      </c>
      <c r="R14" s="22">
        <f t="shared" ca="1" si="1"/>
        <v>-1.4436201258820984</v>
      </c>
      <c r="S14" s="22">
        <f t="shared" ca="1" si="1"/>
        <v>-1.1474473863762977</v>
      </c>
      <c r="T14" s="22">
        <f t="shared" ca="1" si="1"/>
        <v>-0.123274684849599</v>
      </c>
      <c r="U14" s="22">
        <f t="shared" ca="1" si="1"/>
        <v>-0.17998773067329968</v>
      </c>
      <c r="V14" s="22">
        <f t="shared" ca="1" si="1"/>
        <v>-7.6435097893599965E-2</v>
      </c>
      <c r="W14" s="22">
        <f t="shared" ca="1" si="1"/>
        <v>-3.271480432140015E-2</v>
      </c>
      <c r="X14" s="22">
        <f t="shared" ca="1" si="1"/>
        <v>-5.1839329103297131E-2</v>
      </c>
      <c r="Y14" s="22">
        <f t="shared" ca="1" si="2"/>
        <v>0.15095842675150015</v>
      </c>
      <c r="Z14" s="22">
        <f t="shared" ca="1" si="2"/>
        <v>-3.563613008559878E-2</v>
      </c>
      <c r="AA14" s="22">
        <f t="shared" ca="1" si="2"/>
        <v>-6.6656006009907292E-4</v>
      </c>
      <c r="AB14" s="22">
        <f t="shared" ca="1" si="2"/>
        <v>0.1664865931393997</v>
      </c>
      <c r="AC14" s="22">
        <f t="shared" ca="1" si="2"/>
        <v>0.24451226888009114</v>
      </c>
      <c r="AD14" s="22">
        <f t="shared" ca="1" si="2"/>
        <v>-6.0294148665190735E-2</v>
      </c>
      <c r="AE14" s="22">
        <f t="shared" ca="1" si="2"/>
        <v>0.22040049528426062</v>
      </c>
      <c r="AF14" s="22">
        <f t="shared" ca="1" si="2"/>
        <v>0.21892226154091987</v>
      </c>
      <c r="AG14" s="22">
        <f t="shared" ca="1" si="2"/>
        <v>7.5663872449678815E-2</v>
      </c>
      <c r="AH14" s="22">
        <f t="shared" ca="1" si="2"/>
        <v>-4.4406789870490682E-2</v>
      </c>
      <c r="AI14" s="22">
        <f t="shared" ca="1" si="2"/>
        <v>-2.0164760758558258E-2</v>
      </c>
      <c r="AJ14" s="22">
        <f t="shared" ca="1" si="2"/>
        <v>2.3957546322480084E-2</v>
      </c>
      <c r="AK14" s="22">
        <f t="shared" ca="1" si="2"/>
        <v>3.9578660107399626E-2</v>
      </c>
    </row>
    <row r="15" spans="1:37">
      <c r="E15" s="20" t="str">
        <f>H15</f>
        <v>System Strength</v>
      </c>
      <c r="H15" s="21" t="s">
        <v>79</v>
      </c>
      <c r="I15" s="22">
        <f t="shared" ca="1" si="1"/>
        <v>0.46445816768773646</v>
      </c>
      <c r="J15" s="22">
        <f t="shared" ca="1" si="1"/>
        <v>0.44318534296469081</v>
      </c>
      <c r="K15" s="22">
        <f t="shared" ca="1" si="1"/>
        <v>-7.2211651830002666E-2</v>
      </c>
      <c r="L15" s="22">
        <f t="shared" ca="1" si="1"/>
        <v>0.95149592467286859</v>
      </c>
      <c r="M15" s="22">
        <f t="shared" ca="1" si="1"/>
        <v>0.89701452429688289</v>
      </c>
      <c r="N15" s="22">
        <f t="shared" ca="1" si="1"/>
        <v>0.78702812283630197</v>
      </c>
      <c r="O15" s="22">
        <f t="shared" ca="1" si="1"/>
        <v>2.1245735456188375</v>
      </c>
      <c r="P15" s="22">
        <f t="shared" ca="1" si="1"/>
        <v>2.0893647363456584</v>
      </c>
      <c r="Q15" s="22">
        <f t="shared" ca="1" si="1"/>
        <v>0.60047043176027004</v>
      </c>
      <c r="R15" s="22">
        <f t="shared" ca="1" si="1"/>
        <v>0.95706238050689352</v>
      </c>
      <c r="S15" s="22">
        <f t="shared" ca="1" si="1"/>
        <v>0.90673854926554487</v>
      </c>
      <c r="T15" s="22">
        <f t="shared" ca="1" si="1"/>
        <v>0.14984009428080025</v>
      </c>
      <c r="U15" s="22">
        <f t="shared" ca="1" si="1"/>
        <v>1.1269331931150519</v>
      </c>
      <c r="V15" s="22">
        <f t="shared" ca="1" si="1"/>
        <v>-0.26473249876702176</v>
      </c>
      <c r="W15" s="22">
        <f t="shared" ca="1" si="1"/>
        <v>-0.13593408702027227</v>
      </c>
      <c r="X15" s="22">
        <f t="shared" ca="1" si="1"/>
        <v>8.8013996056361066E-2</v>
      </c>
      <c r="Y15" s="22">
        <f t="shared" ca="1" si="2"/>
        <v>0.80506957405404678</v>
      </c>
      <c r="Z15" s="22">
        <f t="shared" ca="1" si="2"/>
        <v>0.45158965271277701</v>
      </c>
      <c r="AA15" s="22">
        <f t="shared" ca="1" si="2"/>
        <v>5.7889145013134115E-2</v>
      </c>
      <c r="AB15" s="22">
        <f t="shared" ca="1" si="2"/>
        <v>0.48479491958695142</v>
      </c>
      <c r="AC15" s="22">
        <f t="shared" ca="1" si="2"/>
        <v>0.86437227015612739</v>
      </c>
      <c r="AD15" s="22">
        <f t="shared" ca="1" si="2"/>
        <v>0.36819427771090707</v>
      </c>
      <c r="AE15" s="22">
        <f t="shared" ca="1" si="2"/>
        <v>1.2983134332088011</v>
      </c>
      <c r="AF15" s="22">
        <f t="shared" ca="1" si="2"/>
        <v>1.1333940175646202</v>
      </c>
      <c r="AG15" s="22">
        <f t="shared" ca="1" si="2"/>
        <v>1.4732504441249403</v>
      </c>
      <c r="AH15" s="22">
        <f t="shared" ca="1" si="2"/>
        <v>1.4077224336984437</v>
      </c>
      <c r="AI15" s="22">
        <f t="shared" ca="1" si="2"/>
        <v>1.0340450561456527</v>
      </c>
      <c r="AJ15" s="22">
        <f t="shared" ca="1" si="2"/>
        <v>0.79235474206170331</v>
      </c>
      <c r="AK15" s="22">
        <f t="shared" ca="1" si="2"/>
        <v>-0.18343277448342996</v>
      </c>
    </row>
    <row r="16" spans="1:37">
      <c r="H16" s="23" t="s">
        <v>122</v>
      </c>
      <c r="I16" s="24">
        <f ca="1">SUM(I7:I15)</f>
        <v>36.760961540066297</v>
      </c>
      <c r="J16" s="24">
        <f ca="1">SUM(J7:J15)+I16</f>
        <v>76.649021234889588</v>
      </c>
      <c r="K16" s="24">
        <f t="shared" ref="K16:AC16" ca="1" si="3">SUM(K7:K15)+J16</f>
        <v>114.03405090883069</v>
      </c>
      <c r="L16" s="24">
        <f t="shared" ca="1" si="3"/>
        <v>179.07826340870162</v>
      </c>
      <c r="M16" s="24">
        <f t="shared" ca="1" si="3"/>
        <v>268.07241993295037</v>
      </c>
      <c r="N16" s="24">
        <f t="shared" ca="1" si="3"/>
        <v>300.65644785932585</v>
      </c>
      <c r="O16" s="24">
        <f t="shared" ca="1" si="3"/>
        <v>421.60003450385125</v>
      </c>
      <c r="P16" s="24">
        <f t="shared" ca="1" si="3"/>
        <v>555.23635211192675</v>
      </c>
      <c r="Q16" s="24">
        <f t="shared" ca="1" si="3"/>
        <v>649.99123998505161</v>
      </c>
      <c r="R16" s="24">
        <f t="shared" ca="1" si="3"/>
        <v>749.15846096846894</v>
      </c>
      <c r="S16" s="24">
        <f t="shared" ca="1" si="3"/>
        <v>891.29440254006136</v>
      </c>
      <c r="T16" s="24">
        <f t="shared" ca="1" si="3"/>
        <v>1060.8801315913436</v>
      </c>
      <c r="U16" s="24">
        <f t="shared" ca="1" si="3"/>
        <v>1231.7039191594204</v>
      </c>
      <c r="V16" s="24">
        <f t="shared" ca="1" si="3"/>
        <v>1395.1035615893629</v>
      </c>
      <c r="W16" s="24">
        <f t="shared" ca="1" si="3"/>
        <v>1583.2691370025593</v>
      </c>
      <c r="X16" s="24">
        <f t="shared" ca="1" si="3"/>
        <v>1768.2830292602475</v>
      </c>
      <c r="Y16" s="24">
        <f t="shared" ca="1" si="3"/>
        <v>1962.640363587413</v>
      </c>
      <c r="Z16" s="24">
        <f t="shared" ca="1" si="3"/>
        <v>2178.8591554972718</v>
      </c>
      <c r="AA16" s="24">
        <f t="shared" ca="1" si="3"/>
        <v>2347.5623025090667</v>
      </c>
      <c r="AB16" s="24">
        <f t="shared" ca="1" si="3"/>
        <v>2526.1683143332721</v>
      </c>
      <c r="AC16" s="24">
        <f t="shared" ca="1" si="3"/>
        <v>2674.7872899576892</v>
      </c>
      <c r="AD16" s="24">
        <f t="shared" ref="AD16" ca="1" si="4">SUM(AD7:AD15)+AC16</f>
        <v>2887.970129924066</v>
      </c>
      <c r="AE16" s="24">
        <f t="shared" ref="AE16:AK16" ca="1" si="5">SUM(AE7:AE15)+AD16</f>
        <v>3096.8268451436206</v>
      </c>
      <c r="AF16" s="24">
        <f t="shared" ca="1" si="5"/>
        <v>3304.8264875887003</v>
      </c>
      <c r="AG16" s="24">
        <f t="shared" ca="1" si="5"/>
        <v>3502.2481706639333</v>
      </c>
      <c r="AH16" s="24">
        <f t="shared" ca="1" si="5"/>
        <v>3695.3213366706145</v>
      </c>
      <c r="AI16" s="24">
        <f t="shared" ca="1" si="5"/>
        <v>3871.6732960670693</v>
      </c>
      <c r="AJ16" s="24">
        <f t="shared" ca="1" si="5"/>
        <v>3999.9545825236746</v>
      </c>
      <c r="AK16" s="24">
        <f t="shared" ca="1" si="5"/>
        <v>4103.2486705748724</v>
      </c>
    </row>
    <row r="22" spans="1:37" ht="23.25">
      <c r="A22" s="15" t="str">
        <f>B23&amp;" capacity difference by year"</f>
        <v>NEM capacity difference by year</v>
      </c>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row>
    <row r="23" spans="1:37">
      <c r="A23" s="17" t="s">
        <v>87</v>
      </c>
      <c r="B23" s="9" t="s">
        <v>40</v>
      </c>
    </row>
    <row r="25" spans="1:37">
      <c r="H25" t="s">
        <v>123</v>
      </c>
      <c r="I25" s="19" t="str">
        <f>I6</f>
        <v>2021-22</v>
      </c>
      <c r="J25" s="19" t="str">
        <f t="shared" ref="J25:AK25" si="6">J6</f>
        <v>2022-23</v>
      </c>
      <c r="K25" s="19" t="str">
        <f t="shared" si="6"/>
        <v>2023-24</v>
      </c>
      <c r="L25" s="19" t="str">
        <f t="shared" si="6"/>
        <v>2024-25</v>
      </c>
      <c r="M25" s="19" t="str">
        <f t="shared" si="6"/>
        <v>2025-26</v>
      </c>
      <c r="N25" s="19" t="str">
        <f t="shared" si="6"/>
        <v>2026-27</v>
      </c>
      <c r="O25" s="19" t="str">
        <f t="shared" si="6"/>
        <v>2027-28</v>
      </c>
      <c r="P25" s="19" t="str">
        <f t="shared" si="6"/>
        <v>2028-29</v>
      </c>
      <c r="Q25" s="19" t="str">
        <f t="shared" si="6"/>
        <v>2029-30</v>
      </c>
      <c r="R25" s="19" t="str">
        <f t="shared" si="6"/>
        <v>2030-31</v>
      </c>
      <c r="S25" s="19" t="str">
        <f t="shared" si="6"/>
        <v>2031-32</v>
      </c>
      <c r="T25" s="19" t="str">
        <f t="shared" si="6"/>
        <v>2032-33</v>
      </c>
      <c r="U25" s="19" t="str">
        <f t="shared" si="6"/>
        <v>2033-34</v>
      </c>
      <c r="V25" s="19" t="str">
        <f t="shared" si="6"/>
        <v>2034-35</v>
      </c>
      <c r="W25" s="19" t="str">
        <f t="shared" si="6"/>
        <v>2035-36</v>
      </c>
      <c r="X25" s="19" t="str">
        <f t="shared" si="6"/>
        <v>2036-37</v>
      </c>
      <c r="Y25" s="19" t="str">
        <f t="shared" si="6"/>
        <v>2037-38</v>
      </c>
      <c r="Z25" s="19" t="str">
        <f t="shared" si="6"/>
        <v>2038-39</v>
      </c>
      <c r="AA25" s="19" t="str">
        <f t="shared" si="6"/>
        <v>2039-40</v>
      </c>
      <c r="AB25" s="19" t="str">
        <f t="shared" si="6"/>
        <v>2040-41</v>
      </c>
      <c r="AC25" s="19" t="str">
        <f t="shared" si="6"/>
        <v>2041-42</v>
      </c>
      <c r="AD25" s="19" t="str">
        <f t="shared" si="6"/>
        <v>2042-43</v>
      </c>
      <c r="AE25" s="19" t="str">
        <f t="shared" si="6"/>
        <v>2043-44</v>
      </c>
      <c r="AF25" s="19" t="str">
        <f t="shared" si="6"/>
        <v>2044-45</v>
      </c>
      <c r="AG25" s="19" t="str">
        <f t="shared" si="6"/>
        <v>2045-46</v>
      </c>
      <c r="AH25" s="19" t="str">
        <f t="shared" si="6"/>
        <v>2046-47</v>
      </c>
      <c r="AI25" s="19" t="str">
        <f t="shared" si="6"/>
        <v>2047-48</v>
      </c>
      <c r="AJ25" s="19" t="str">
        <f t="shared" si="6"/>
        <v>2048-49</v>
      </c>
      <c r="AK25" s="19" t="str">
        <f t="shared" si="6"/>
        <v>2049-50</v>
      </c>
    </row>
    <row r="26" spans="1:37">
      <c r="H26" s="21" t="s">
        <v>64</v>
      </c>
      <c r="I26" s="25">
        <f t="shared" ref="I26:X36" ca="1" si="7">-SUMIFS(OFFSET(INDIRECT("'"&amp;$E$1 &amp; "_Capacity'!C:C"), 0, I$1), INDIRECT("'"&amp;$E$1 &amp; "_Capacity'!B:B"),$H26, INDIRECT("'"&amp;$E$1 &amp; "_Capacity'!A:A"),$B$23) +SUMIFS(OFFSET(INDIRECT("'"&amp;$C$1 &amp; "_Capacity'!C:C"), 0, I$1), INDIRECT("'"&amp;$C$1 &amp; "_Capacity'!B:B"),$H26, INDIRECT("'"&amp;$C$1 &amp; "_Capacity'!A:A"),$B$23)</f>
        <v>0</v>
      </c>
      <c r="J26" s="25">
        <f t="shared" ca="1" si="7"/>
        <v>0</v>
      </c>
      <c r="K26" s="25">
        <f t="shared" ca="1" si="7"/>
        <v>0</v>
      </c>
      <c r="L26" s="25">
        <f t="shared" ca="1" si="7"/>
        <v>43.736460765470838</v>
      </c>
      <c r="M26" s="25">
        <f t="shared" ca="1" si="7"/>
        <v>56.205442812481124</v>
      </c>
      <c r="N26" s="25">
        <f t="shared" ca="1" si="7"/>
        <v>-52.911118382269706</v>
      </c>
      <c r="O26" s="25">
        <f t="shared" ca="1" si="7"/>
        <v>-50.726379331099452</v>
      </c>
      <c r="P26" s="25">
        <f t="shared" ca="1" si="7"/>
        <v>-50.726552503094354</v>
      </c>
      <c r="Q26" s="25">
        <f t="shared" ca="1" si="7"/>
        <v>-334.90091826664593</v>
      </c>
      <c r="R26" s="25">
        <f t="shared" ca="1" si="7"/>
        <v>-334.90091822629893</v>
      </c>
      <c r="S26" s="25">
        <f t="shared" ca="1" si="7"/>
        <v>-240.70106488730926</v>
      </c>
      <c r="T26" s="25">
        <f t="shared" ca="1" si="7"/>
        <v>-159.29154804643986</v>
      </c>
      <c r="U26" s="25">
        <f t="shared" ca="1" si="7"/>
        <v>-91.383550231928893</v>
      </c>
      <c r="V26" s="25">
        <f t="shared" ca="1" si="7"/>
        <v>-91.383550189028938</v>
      </c>
      <c r="W26" s="25">
        <f t="shared" ca="1" si="7"/>
        <v>127.03244789827113</v>
      </c>
      <c r="X26" s="25">
        <f t="shared" ca="1" si="7"/>
        <v>129.13657151776079</v>
      </c>
      <c r="Y26" s="25">
        <f t="shared" ref="Y26:AK36" ca="1" si="8">-SUMIFS(OFFSET(INDIRECT("'"&amp;$E$1 &amp; "_Capacity'!C:C"), 0, Y$1), INDIRECT("'"&amp;$E$1 &amp; "_Capacity'!B:B"),$H26, INDIRECT("'"&amp;$E$1 &amp; "_Capacity'!A:A"),$B$23) +SUMIFS(OFFSET(INDIRECT("'"&amp;$C$1 &amp; "_Capacity'!C:C"), 0, Y$1), INDIRECT("'"&amp;$C$1 &amp; "_Capacity'!B:B"),$H26, INDIRECT("'"&amp;$C$1 &amp; "_Capacity'!A:A"),$B$23)</f>
        <v>129.13856789094098</v>
      </c>
      <c r="Z26" s="25">
        <f t="shared" ca="1" si="8"/>
        <v>129.13856790365116</v>
      </c>
      <c r="AA26" s="25">
        <f t="shared" ca="1" si="8"/>
        <v>129.13856787407076</v>
      </c>
      <c r="AB26" s="25">
        <f t="shared" ca="1" si="8"/>
        <v>177.91990790217005</v>
      </c>
      <c r="AC26" s="25">
        <f t="shared" ca="1" si="8"/>
        <v>345.03241390167113</v>
      </c>
      <c r="AD26" s="25">
        <f t="shared" ca="1" si="8"/>
        <v>345.03241390415087</v>
      </c>
      <c r="AE26" s="25">
        <f t="shared" ca="1" si="8"/>
        <v>298.08031600000004</v>
      </c>
      <c r="AF26" s="25">
        <f t="shared" ca="1" si="8"/>
        <v>215.89387600000009</v>
      </c>
      <c r="AG26" s="25">
        <f t="shared" ca="1" si="8"/>
        <v>215.89387600000009</v>
      </c>
      <c r="AH26" s="25">
        <f t="shared" ca="1" si="8"/>
        <v>215.89387600000009</v>
      </c>
      <c r="AI26" s="25">
        <f t="shared" ca="1" si="8"/>
        <v>2.8192868012411054E-4</v>
      </c>
      <c r="AJ26" s="25">
        <f t="shared" ca="1" si="8"/>
        <v>2.8192533022775024E-4</v>
      </c>
      <c r="AK26" s="25">
        <f t="shared" ca="1" si="8"/>
        <v>2.8192926993142464E-4</v>
      </c>
    </row>
    <row r="27" spans="1:37">
      <c r="H27" s="21" t="s">
        <v>71</v>
      </c>
      <c r="I27" s="25">
        <f t="shared" ca="1" si="7"/>
        <v>0</v>
      </c>
      <c r="J27" s="25">
        <f t="shared" ca="1" si="7"/>
        <v>0</v>
      </c>
      <c r="K27" s="25">
        <f t="shared" ca="1" si="7"/>
        <v>0</v>
      </c>
      <c r="L27" s="25">
        <f t="shared" ca="1" si="7"/>
        <v>148.60398999999916</v>
      </c>
      <c r="M27" s="25">
        <f t="shared" ca="1" si="7"/>
        <v>161.04276999999865</v>
      </c>
      <c r="N27" s="25">
        <f t="shared" ca="1" si="7"/>
        <v>234.54328999999871</v>
      </c>
      <c r="O27" s="25">
        <f t="shared" ca="1" si="7"/>
        <v>-9.5201645999999998E-4</v>
      </c>
      <c r="P27" s="25">
        <f t="shared" ca="1" si="7"/>
        <v>-6.1617619999999895E-4</v>
      </c>
      <c r="Q27" s="25">
        <f t="shared" ca="1" si="7"/>
        <v>-6.1616945000000001E-4</v>
      </c>
      <c r="R27" s="25">
        <f t="shared" ca="1" si="7"/>
        <v>-6.1606720999999903E-4</v>
      </c>
      <c r="S27" s="25">
        <f t="shared" ca="1" si="7"/>
        <v>-6.1619319999999997E-4</v>
      </c>
      <c r="T27" s="25">
        <f t="shared" ca="1" si="7"/>
        <v>-6.1621372999999904E-4</v>
      </c>
      <c r="U27" s="25">
        <f t="shared" ca="1" si="7"/>
        <v>-6.1624333999999998E-4</v>
      </c>
      <c r="V27" s="25">
        <f t="shared" ca="1" si="7"/>
        <v>-6.1616152999999793E-4</v>
      </c>
      <c r="W27" s="25">
        <f t="shared" ca="1" si="7"/>
        <v>-6.1634872000000001E-4</v>
      </c>
      <c r="X27" s="25">
        <f t="shared" ca="1" si="7"/>
        <v>-6.1622990000000002E-4</v>
      </c>
      <c r="Y27" s="25">
        <f t="shared" ca="1" si="8"/>
        <v>-6.161192E-4</v>
      </c>
      <c r="Z27" s="25">
        <f t="shared" ca="1" si="8"/>
        <v>-6.1616472999999903E-4</v>
      </c>
      <c r="AA27" s="25">
        <f t="shared" ca="1" si="8"/>
        <v>-6.1634192000000008E-4</v>
      </c>
      <c r="AB27" s="25">
        <f t="shared" ca="1" si="8"/>
        <v>-6.1621810000000001E-4</v>
      </c>
      <c r="AC27" s="25">
        <f t="shared" ca="1" si="8"/>
        <v>-6.1648403000000003E-4</v>
      </c>
      <c r="AD27" s="25">
        <f t="shared" ca="1" si="8"/>
        <v>-6.1620525999999992E-4</v>
      </c>
      <c r="AE27" s="25">
        <f t="shared" ca="1" si="8"/>
        <v>-6.1620073999999999E-4</v>
      </c>
      <c r="AF27" s="25">
        <f t="shared" ca="1" si="8"/>
        <v>-6.1626834000000005E-4</v>
      </c>
      <c r="AG27" s="25">
        <f t="shared" ca="1" si="8"/>
        <v>-2.0911112000000001E-4</v>
      </c>
      <c r="AH27" s="25">
        <f t="shared" ca="1" si="8"/>
        <v>-2.0904887E-4</v>
      </c>
      <c r="AI27" s="25">
        <f t="shared" ca="1" si="8"/>
        <v>0</v>
      </c>
      <c r="AJ27" s="25">
        <f t="shared" ca="1" si="8"/>
        <v>0</v>
      </c>
      <c r="AK27" s="25">
        <f t="shared" ca="1" si="8"/>
        <v>0</v>
      </c>
    </row>
    <row r="28" spans="1:37">
      <c r="H28" s="21" t="s">
        <v>20</v>
      </c>
      <c r="I28" s="25">
        <f t="shared" ca="1" si="7"/>
        <v>0</v>
      </c>
      <c r="J28" s="25">
        <f t="shared" ca="1" si="7"/>
        <v>0</v>
      </c>
      <c r="K28" s="25">
        <f t="shared" ca="1" si="7"/>
        <v>0</v>
      </c>
      <c r="L28" s="25">
        <f t="shared" ca="1" si="7"/>
        <v>0</v>
      </c>
      <c r="M28" s="25">
        <f t="shared" ca="1" si="7"/>
        <v>0</v>
      </c>
      <c r="N28" s="25">
        <f t="shared" ca="1" si="7"/>
        <v>0</v>
      </c>
      <c r="O28" s="25">
        <f t="shared" ca="1" si="7"/>
        <v>0</v>
      </c>
      <c r="P28" s="25">
        <f t="shared" ca="1" si="7"/>
        <v>0</v>
      </c>
      <c r="Q28" s="25">
        <f t="shared" ca="1" si="7"/>
        <v>0</v>
      </c>
      <c r="R28" s="25">
        <f t="shared" ca="1" si="7"/>
        <v>0</v>
      </c>
      <c r="S28" s="25">
        <f t="shared" ca="1" si="7"/>
        <v>0</v>
      </c>
      <c r="T28" s="25">
        <f t="shared" ca="1" si="7"/>
        <v>0</v>
      </c>
      <c r="U28" s="25">
        <f t="shared" ca="1" si="7"/>
        <v>0</v>
      </c>
      <c r="V28" s="25">
        <f t="shared" ca="1" si="7"/>
        <v>0</v>
      </c>
      <c r="W28" s="25">
        <f t="shared" ca="1" si="7"/>
        <v>0</v>
      </c>
      <c r="X28" s="25">
        <f t="shared" ca="1" si="7"/>
        <v>0</v>
      </c>
      <c r="Y28" s="25">
        <f t="shared" ca="1" si="8"/>
        <v>0</v>
      </c>
      <c r="Z28" s="25">
        <f t="shared" ca="1" si="8"/>
        <v>0</v>
      </c>
      <c r="AA28" s="25">
        <f t="shared" ca="1" si="8"/>
        <v>0</v>
      </c>
      <c r="AB28" s="25">
        <f t="shared" ca="1" si="8"/>
        <v>0</v>
      </c>
      <c r="AC28" s="25">
        <f t="shared" ca="1" si="8"/>
        <v>0</v>
      </c>
      <c r="AD28" s="25">
        <f t="shared" ca="1" si="8"/>
        <v>0</v>
      </c>
      <c r="AE28" s="25">
        <f t="shared" ca="1" si="8"/>
        <v>0</v>
      </c>
      <c r="AF28" s="25">
        <f t="shared" ca="1" si="8"/>
        <v>0</v>
      </c>
      <c r="AG28" s="25">
        <f t="shared" ca="1" si="8"/>
        <v>0</v>
      </c>
      <c r="AH28" s="25">
        <f t="shared" ca="1" si="8"/>
        <v>0</v>
      </c>
      <c r="AI28" s="25">
        <f t="shared" ca="1" si="8"/>
        <v>0</v>
      </c>
      <c r="AJ28" s="25">
        <f t="shared" ca="1" si="8"/>
        <v>0</v>
      </c>
      <c r="AK28" s="25">
        <f t="shared" ca="1" si="8"/>
        <v>0</v>
      </c>
    </row>
    <row r="29" spans="1:37">
      <c r="H29" s="21" t="s">
        <v>32</v>
      </c>
      <c r="I29" s="25">
        <f t="shared" ca="1" si="7"/>
        <v>0</v>
      </c>
      <c r="J29" s="25">
        <f t="shared" ca="1" si="7"/>
        <v>0</v>
      </c>
      <c r="K29" s="25">
        <f t="shared" ca="1" si="7"/>
        <v>0</v>
      </c>
      <c r="L29" s="25">
        <f t="shared" ca="1" si="7"/>
        <v>0</v>
      </c>
      <c r="M29" s="25">
        <f t="shared" ca="1" si="7"/>
        <v>0</v>
      </c>
      <c r="N29" s="25">
        <f t="shared" ca="1" si="7"/>
        <v>0</v>
      </c>
      <c r="O29" s="25">
        <f t="shared" ca="1" si="7"/>
        <v>0</v>
      </c>
      <c r="P29" s="25">
        <f t="shared" ca="1" si="7"/>
        <v>0</v>
      </c>
      <c r="Q29" s="25">
        <f t="shared" ca="1" si="7"/>
        <v>0</v>
      </c>
      <c r="R29" s="25">
        <f t="shared" ca="1" si="7"/>
        <v>0</v>
      </c>
      <c r="S29" s="25">
        <f t="shared" ca="1" si="7"/>
        <v>0</v>
      </c>
      <c r="T29" s="25">
        <f t="shared" ca="1" si="7"/>
        <v>0</v>
      </c>
      <c r="U29" s="25">
        <f t="shared" ca="1" si="7"/>
        <v>0</v>
      </c>
      <c r="V29" s="25">
        <f t="shared" ca="1" si="7"/>
        <v>0</v>
      </c>
      <c r="W29" s="25">
        <f t="shared" ca="1" si="7"/>
        <v>0</v>
      </c>
      <c r="X29" s="25">
        <f t="shared" ca="1" si="7"/>
        <v>0</v>
      </c>
      <c r="Y29" s="25">
        <f t="shared" ca="1" si="8"/>
        <v>0</v>
      </c>
      <c r="Z29" s="25">
        <f t="shared" ca="1" si="8"/>
        <v>0</v>
      </c>
      <c r="AA29" s="25">
        <f t="shared" ca="1" si="8"/>
        <v>0</v>
      </c>
      <c r="AB29" s="25">
        <f t="shared" ca="1" si="8"/>
        <v>0</v>
      </c>
      <c r="AC29" s="25">
        <f t="shared" ca="1" si="8"/>
        <v>0</v>
      </c>
      <c r="AD29" s="25">
        <f t="shared" ca="1" si="8"/>
        <v>0</v>
      </c>
      <c r="AE29" s="25">
        <f t="shared" ca="1" si="8"/>
        <v>0</v>
      </c>
      <c r="AF29" s="25">
        <f t="shared" ca="1" si="8"/>
        <v>0</v>
      </c>
      <c r="AG29" s="25">
        <f t="shared" ca="1" si="8"/>
        <v>0</v>
      </c>
      <c r="AH29" s="25">
        <f t="shared" ca="1" si="8"/>
        <v>0</v>
      </c>
      <c r="AI29" s="25">
        <f t="shared" ca="1" si="8"/>
        <v>0</v>
      </c>
      <c r="AJ29" s="25">
        <f t="shared" ca="1" si="8"/>
        <v>0</v>
      </c>
      <c r="AK29" s="25">
        <f t="shared" ca="1" si="8"/>
        <v>0</v>
      </c>
    </row>
    <row r="30" spans="1:37">
      <c r="H30" s="21" t="s">
        <v>66</v>
      </c>
      <c r="I30" s="25">
        <f t="shared" ca="1" si="7"/>
        <v>0</v>
      </c>
      <c r="J30" s="25">
        <f t="shared" ca="1" si="7"/>
        <v>0</v>
      </c>
      <c r="K30" s="25">
        <f t="shared" ca="1" si="7"/>
        <v>0</v>
      </c>
      <c r="L30" s="25">
        <f t="shared" ca="1" si="7"/>
        <v>0</v>
      </c>
      <c r="M30" s="25">
        <f t="shared" ca="1" si="7"/>
        <v>0</v>
      </c>
      <c r="N30" s="25">
        <f t="shared" ca="1" si="7"/>
        <v>0</v>
      </c>
      <c r="O30" s="25">
        <f t="shared" ca="1" si="7"/>
        <v>0</v>
      </c>
      <c r="P30" s="25">
        <f t="shared" ca="1" si="7"/>
        <v>0</v>
      </c>
      <c r="Q30" s="25">
        <f t="shared" ca="1" si="7"/>
        <v>0</v>
      </c>
      <c r="R30" s="25">
        <f t="shared" ca="1" si="7"/>
        <v>0</v>
      </c>
      <c r="S30" s="25">
        <f t="shared" ca="1" si="7"/>
        <v>0</v>
      </c>
      <c r="T30" s="25">
        <f t="shared" ca="1" si="7"/>
        <v>0</v>
      </c>
      <c r="U30" s="25">
        <f t="shared" ca="1" si="7"/>
        <v>0</v>
      </c>
      <c r="V30" s="25">
        <f t="shared" ca="1" si="7"/>
        <v>0</v>
      </c>
      <c r="W30" s="25">
        <f t="shared" ca="1" si="7"/>
        <v>-32.679773036379629</v>
      </c>
      <c r="X30" s="25">
        <f t="shared" ca="1" si="7"/>
        <v>-32.679773041115368</v>
      </c>
      <c r="Y30" s="25">
        <f t="shared" ca="1" si="8"/>
        <v>-781.27415999999994</v>
      </c>
      <c r="Z30" s="25">
        <f t="shared" ca="1" si="8"/>
        <v>-781.27415999999994</v>
      </c>
      <c r="AA30" s="25">
        <f t="shared" ca="1" si="8"/>
        <v>-812.10762000000068</v>
      </c>
      <c r="AB30" s="25">
        <f t="shared" ca="1" si="8"/>
        <v>-812.10762000000068</v>
      </c>
      <c r="AC30" s="25">
        <f t="shared" ca="1" si="8"/>
        <v>-847.70097999999962</v>
      </c>
      <c r="AD30" s="25">
        <f t="shared" ca="1" si="8"/>
        <v>-912.9492199999986</v>
      </c>
      <c r="AE30" s="25">
        <f t="shared" ca="1" si="8"/>
        <v>-1123.9887056877906</v>
      </c>
      <c r="AF30" s="25">
        <f t="shared" ca="1" si="8"/>
        <v>-781.60065413385928</v>
      </c>
      <c r="AG30" s="25">
        <f t="shared" ca="1" si="8"/>
        <v>-781.60065413603843</v>
      </c>
      <c r="AH30" s="25">
        <f t="shared" ca="1" si="8"/>
        <v>-823.87035414227103</v>
      </c>
      <c r="AI30" s="25">
        <f t="shared" ca="1" si="8"/>
        <v>-823.87035415805985</v>
      </c>
      <c r="AJ30" s="25">
        <f t="shared" ca="1" si="8"/>
        <v>-593.74685426887118</v>
      </c>
      <c r="AK30" s="25">
        <f t="shared" ca="1" si="8"/>
        <v>-925.01031196378972</v>
      </c>
    </row>
    <row r="31" spans="1:37">
      <c r="H31" s="21" t="s">
        <v>65</v>
      </c>
      <c r="I31" s="25">
        <f t="shared" ca="1" si="7"/>
        <v>0</v>
      </c>
      <c r="J31" s="25">
        <f t="shared" ca="1" si="7"/>
        <v>0</v>
      </c>
      <c r="K31" s="25">
        <f t="shared" ca="1" si="7"/>
        <v>0</v>
      </c>
      <c r="L31" s="25">
        <f t="shared" ca="1" si="7"/>
        <v>0</v>
      </c>
      <c r="M31" s="25">
        <f t="shared" ca="1" si="7"/>
        <v>0</v>
      </c>
      <c r="N31" s="25">
        <f t="shared" ca="1" si="7"/>
        <v>0</v>
      </c>
      <c r="O31" s="25">
        <f t="shared" ca="1" si="7"/>
        <v>250</v>
      </c>
      <c r="P31" s="25">
        <f t="shared" ca="1" si="7"/>
        <v>250</v>
      </c>
      <c r="Q31" s="25">
        <f t="shared" ca="1" si="7"/>
        <v>250</v>
      </c>
      <c r="R31" s="25">
        <f t="shared" ca="1" si="7"/>
        <v>250</v>
      </c>
      <c r="S31" s="25">
        <f t="shared" ca="1" si="7"/>
        <v>250</v>
      </c>
      <c r="T31" s="25">
        <f t="shared" ca="1" si="7"/>
        <v>250</v>
      </c>
      <c r="U31" s="25">
        <f t="shared" ca="1" si="7"/>
        <v>250</v>
      </c>
      <c r="V31" s="25">
        <f t="shared" ca="1" si="7"/>
        <v>250</v>
      </c>
      <c r="W31" s="25">
        <f t="shared" ca="1" si="7"/>
        <v>250</v>
      </c>
      <c r="X31" s="25">
        <f t="shared" ca="1" si="7"/>
        <v>250</v>
      </c>
      <c r="Y31" s="25">
        <f t="shared" ca="1" si="8"/>
        <v>250</v>
      </c>
      <c r="Z31" s="25">
        <f t="shared" ca="1" si="8"/>
        <v>250</v>
      </c>
      <c r="AA31" s="25">
        <f t="shared" ca="1" si="8"/>
        <v>250</v>
      </c>
      <c r="AB31" s="25">
        <f t="shared" ca="1" si="8"/>
        <v>250</v>
      </c>
      <c r="AC31" s="25">
        <f t="shared" ca="1" si="8"/>
        <v>250</v>
      </c>
      <c r="AD31" s="25">
        <f t="shared" ca="1" si="8"/>
        <v>250</v>
      </c>
      <c r="AE31" s="25">
        <f t="shared" ca="1" si="8"/>
        <v>250</v>
      </c>
      <c r="AF31" s="25">
        <f t="shared" ca="1" si="8"/>
        <v>250</v>
      </c>
      <c r="AG31" s="25">
        <f t="shared" ca="1" si="8"/>
        <v>250</v>
      </c>
      <c r="AH31" s="25">
        <f t="shared" ca="1" si="8"/>
        <v>250</v>
      </c>
      <c r="AI31" s="25">
        <f t="shared" ca="1" si="8"/>
        <v>250</v>
      </c>
      <c r="AJ31" s="25">
        <f t="shared" ca="1" si="8"/>
        <v>250</v>
      </c>
      <c r="AK31" s="25">
        <f t="shared" ca="1" si="8"/>
        <v>250</v>
      </c>
    </row>
    <row r="32" spans="1:37">
      <c r="H32" s="21" t="s">
        <v>69</v>
      </c>
      <c r="I32" s="25">
        <f t="shared" ca="1" si="7"/>
        <v>-348.63260683110639</v>
      </c>
      <c r="J32" s="25">
        <f t="shared" ca="1" si="7"/>
        <v>-348.63266679835397</v>
      </c>
      <c r="K32" s="25">
        <f t="shared" ca="1" si="7"/>
        <v>-406.15222637515035</v>
      </c>
      <c r="L32" s="25">
        <f t="shared" ca="1" si="7"/>
        <v>-755.16039846927742</v>
      </c>
      <c r="M32" s="25">
        <f t="shared" ca="1" si="7"/>
        <v>-749.71891847029474</v>
      </c>
      <c r="N32" s="25">
        <f t="shared" ca="1" si="7"/>
        <v>-713.67691847083915</v>
      </c>
      <c r="O32" s="25">
        <f t="shared" ca="1" si="7"/>
        <v>-1028.2088074725034</v>
      </c>
      <c r="P32" s="25">
        <f t="shared" ca="1" si="7"/>
        <v>-960.2588128112111</v>
      </c>
      <c r="Q32" s="25">
        <f t="shared" ca="1" si="7"/>
        <v>-234.07044281916023</v>
      </c>
      <c r="R32" s="25">
        <f t="shared" ca="1" si="7"/>
        <v>-118.35408137669947</v>
      </c>
      <c r="S32" s="25">
        <f t="shared" ca="1" si="7"/>
        <v>-910.92244085589846</v>
      </c>
      <c r="T32" s="25">
        <f t="shared" ca="1" si="7"/>
        <v>-162.76951157374424</v>
      </c>
      <c r="U32" s="25">
        <f t="shared" ca="1" si="7"/>
        <v>-440.17105640614318</v>
      </c>
      <c r="V32" s="25">
        <f t="shared" ca="1" si="7"/>
        <v>580.06454358446354</v>
      </c>
      <c r="W32" s="25">
        <f t="shared" ca="1" si="7"/>
        <v>486.68346086460224</v>
      </c>
      <c r="X32" s="25">
        <f t="shared" ca="1" si="7"/>
        <v>-242.10656102085341</v>
      </c>
      <c r="Y32" s="25">
        <f t="shared" ca="1" si="8"/>
        <v>21.995510150736663</v>
      </c>
      <c r="Z32" s="25">
        <f t="shared" ca="1" si="8"/>
        <v>531.30636566852627</v>
      </c>
      <c r="AA32" s="25">
        <f t="shared" ca="1" si="8"/>
        <v>428.79685308095941</v>
      </c>
      <c r="AB32" s="25">
        <f t="shared" ca="1" si="8"/>
        <v>-106.2086848827239</v>
      </c>
      <c r="AC32" s="25">
        <f t="shared" ca="1" si="8"/>
        <v>306.23170946582104</v>
      </c>
      <c r="AD32" s="25">
        <f t="shared" ca="1" si="8"/>
        <v>1031.152287537916</v>
      </c>
      <c r="AE32" s="25">
        <f t="shared" ca="1" si="8"/>
        <v>948.18693234938837</v>
      </c>
      <c r="AF32" s="25">
        <f t="shared" ca="1" si="8"/>
        <v>1072.3291668890888</v>
      </c>
      <c r="AG32" s="25">
        <f t="shared" ca="1" si="8"/>
        <v>935.99848935053888</v>
      </c>
      <c r="AH32" s="25">
        <f t="shared" ca="1" si="8"/>
        <v>633.36216371282353</v>
      </c>
      <c r="AI32" s="25">
        <f t="shared" ca="1" si="8"/>
        <v>1070.4242238502193</v>
      </c>
      <c r="AJ32" s="25">
        <f t="shared" ca="1" si="8"/>
        <v>1351.7367122114665</v>
      </c>
      <c r="AK32" s="25">
        <f t="shared" ca="1" si="8"/>
        <v>1583.3322134748887</v>
      </c>
    </row>
    <row r="33" spans="1:37">
      <c r="H33" s="21" t="s">
        <v>68</v>
      </c>
      <c r="I33" s="25">
        <f t="shared" ca="1" si="7"/>
        <v>0</v>
      </c>
      <c r="J33" s="25">
        <f t="shared" ca="1" si="7"/>
        <v>0</v>
      </c>
      <c r="K33" s="25">
        <f t="shared" ca="1" si="7"/>
        <v>0</v>
      </c>
      <c r="L33" s="25">
        <f t="shared" ca="1" si="7"/>
        <v>0</v>
      </c>
      <c r="M33" s="25">
        <f t="shared" ca="1" si="7"/>
        <v>200.2740388716893</v>
      </c>
      <c r="N33" s="25">
        <f t="shared" ca="1" si="7"/>
        <v>200.27403845589924</v>
      </c>
      <c r="O33" s="25">
        <f t="shared" ca="1" si="7"/>
        <v>-41.260506453069866</v>
      </c>
      <c r="P33" s="25">
        <f t="shared" ca="1" si="7"/>
        <v>-148.14994938246127</v>
      </c>
      <c r="Q33" s="25">
        <f t="shared" ca="1" si="7"/>
        <v>-30.223554438020074</v>
      </c>
      <c r="R33" s="25">
        <f t="shared" ca="1" si="7"/>
        <v>-388.33086517314041</v>
      </c>
      <c r="S33" s="25">
        <f t="shared" ca="1" si="7"/>
        <v>-128.09150128234796</v>
      </c>
      <c r="T33" s="25">
        <f t="shared" ca="1" si="7"/>
        <v>-253.29493344090952</v>
      </c>
      <c r="U33" s="25">
        <f t="shared" ca="1" si="7"/>
        <v>-909.75630589835055</v>
      </c>
      <c r="V33" s="25">
        <f t="shared" ca="1" si="7"/>
        <v>-1046.706911089228</v>
      </c>
      <c r="W33" s="25">
        <f t="shared" ca="1" si="7"/>
        <v>-1046.7069111074907</v>
      </c>
      <c r="X33" s="25">
        <f t="shared" ca="1" si="7"/>
        <v>-859.30201114092051</v>
      </c>
      <c r="Y33" s="25">
        <f t="shared" ca="1" si="8"/>
        <v>-1424.9545493160331</v>
      </c>
      <c r="Z33" s="25">
        <f t="shared" ca="1" si="8"/>
        <v>-1247.26714942123</v>
      </c>
      <c r="AA33" s="25">
        <f t="shared" ca="1" si="8"/>
        <v>-723.55818013382668</v>
      </c>
      <c r="AB33" s="25">
        <f t="shared" ca="1" si="8"/>
        <v>-623.4367358760901</v>
      </c>
      <c r="AC33" s="25">
        <f t="shared" ca="1" si="8"/>
        <v>-1521.123302145912</v>
      </c>
      <c r="AD33" s="25">
        <f t="shared" ca="1" si="8"/>
        <v>-1378.9341389257024</v>
      </c>
      <c r="AE33" s="25">
        <f t="shared" ca="1" si="8"/>
        <v>-2354.9692764439096</v>
      </c>
      <c r="AF33" s="25">
        <f t="shared" ca="1" si="8"/>
        <v>-2354.9692764619103</v>
      </c>
      <c r="AG33" s="25">
        <f t="shared" ca="1" si="8"/>
        <v>-2725.2827764671019</v>
      </c>
      <c r="AH33" s="25">
        <f t="shared" ca="1" si="8"/>
        <v>-2258.9404378393447</v>
      </c>
      <c r="AI33" s="25">
        <f t="shared" ca="1" si="8"/>
        <v>-2258.9404381869826</v>
      </c>
      <c r="AJ33" s="25">
        <f t="shared" ca="1" si="8"/>
        <v>-2258.9404385082817</v>
      </c>
      <c r="AK33" s="25">
        <f t="shared" ca="1" si="8"/>
        <v>-1044.7073641190582</v>
      </c>
    </row>
    <row r="34" spans="1:37">
      <c r="H34" s="21" t="s">
        <v>36</v>
      </c>
      <c r="I34" s="25">
        <f t="shared" ca="1" si="7"/>
        <v>0</v>
      </c>
      <c r="J34" s="25">
        <f t="shared" ca="1" si="7"/>
        <v>0</v>
      </c>
      <c r="K34" s="25">
        <f t="shared" ca="1" si="7"/>
        <v>0</v>
      </c>
      <c r="L34" s="25">
        <f t="shared" ca="1" si="7"/>
        <v>0</v>
      </c>
      <c r="M34" s="25">
        <f t="shared" ca="1" si="7"/>
        <v>0</v>
      </c>
      <c r="N34" s="25">
        <f t="shared" ca="1" si="7"/>
        <v>0</v>
      </c>
      <c r="O34" s="25">
        <f t="shared" ca="1" si="7"/>
        <v>0</v>
      </c>
      <c r="P34" s="25">
        <f t="shared" ca="1" si="7"/>
        <v>-2.2671158990306139E-4</v>
      </c>
      <c r="Q34" s="25">
        <f t="shared" ca="1" si="7"/>
        <v>-4.2630795996956294E-4</v>
      </c>
      <c r="R34" s="25">
        <f t="shared" ca="1" si="7"/>
        <v>-4.2635028989934654E-4</v>
      </c>
      <c r="S34" s="25">
        <f t="shared" ca="1" si="7"/>
        <v>-5.2909802388967364E-4</v>
      </c>
      <c r="T34" s="25">
        <f t="shared" ca="1" si="7"/>
        <v>267.49804062418013</v>
      </c>
      <c r="U34" s="25">
        <f t="shared" ca="1" si="7"/>
        <v>102.5927006691411</v>
      </c>
      <c r="V34" s="25">
        <f t="shared" ca="1" si="7"/>
        <v>102.59270067210082</v>
      </c>
      <c r="W34" s="25">
        <f t="shared" ca="1" si="7"/>
        <v>53.125638767990949</v>
      </c>
      <c r="X34" s="25">
        <f t="shared" ca="1" si="7"/>
        <v>53.12563877436105</v>
      </c>
      <c r="Y34" s="25">
        <f t="shared" ca="1" si="8"/>
        <v>-1.6640844612300043</v>
      </c>
      <c r="Z34" s="25">
        <f t="shared" ca="1" si="8"/>
        <v>-1.6640844456201194</v>
      </c>
      <c r="AA34" s="25">
        <f t="shared" ca="1" si="8"/>
        <v>450.84565350151888</v>
      </c>
      <c r="AB34" s="25">
        <f t="shared" ca="1" si="8"/>
        <v>450.84572351012821</v>
      </c>
      <c r="AC34" s="25">
        <f t="shared" ca="1" si="8"/>
        <v>152.17585039132746</v>
      </c>
      <c r="AD34" s="25">
        <f t="shared" ca="1" si="8"/>
        <v>-34.640947018332099</v>
      </c>
      <c r="AE34" s="25">
        <f t="shared" ca="1" si="8"/>
        <v>-34.640947031251926</v>
      </c>
      <c r="AF34" s="25">
        <f t="shared" ca="1" si="8"/>
        <v>-642.99085186190041</v>
      </c>
      <c r="AG34" s="25">
        <f t="shared" ca="1" si="8"/>
        <v>-642.99092612939921</v>
      </c>
      <c r="AH34" s="25">
        <f t="shared" ca="1" si="8"/>
        <v>-629.81642680929963</v>
      </c>
      <c r="AI34" s="25">
        <f t="shared" ca="1" si="8"/>
        <v>-629.8164289621991</v>
      </c>
      <c r="AJ34" s="25">
        <f t="shared" ca="1" si="8"/>
        <v>-604.83577753659938</v>
      </c>
      <c r="AK34" s="25">
        <f t="shared" ca="1" si="8"/>
        <v>-726.60663817914974</v>
      </c>
    </row>
    <row r="35" spans="1:37">
      <c r="H35" s="21" t="s">
        <v>73</v>
      </c>
      <c r="I35" s="25">
        <f t="shared" ca="1" si="7"/>
        <v>0</v>
      </c>
      <c r="J35" s="25">
        <f t="shared" ca="1" si="7"/>
        <v>0</v>
      </c>
      <c r="K35" s="25">
        <f t="shared" ca="1" si="7"/>
        <v>0</v>
      </c>
      <c r="L35" s="25">
        <f t="shared" ca="1" si="7"/>
        <v>0</v>
      </c>
      <c r="M35" s="25">
        <f t="shared" ca="1" si="7"/>
        <v>0</v>
      </c>
      <c r="N35" s="25">
        <f t="shared" ca="1" si="7"/>
        <v>0</v>
      </c>
      <c r="O35" s="25">
        <f t="shared" ca="1" si="7"/>
        <v>0</v>
      </c>
      <c r="P35" s="25">
        <f t="shared" ca="1" si="7"/>
        <v>-1.0374906605647993E-4</v>
      </c>
      <c r="Q35" s="25">
        <f t="shared" ca="1" si="7"/>
        <v>2.1271346827597881</v>
      </c>
      <c r="R35" s="25">
        <f t="shared" ca="1" si="7"/>
        <v>135.58289190110008</v>
      </c>
      <c r="S35" s="25">
        <f t="shared" ca="1" si="7"/>
        <v>171.95544505128055</v>
      </c>
      <c r="T35" s="25">
        <f t="shared" ca="1" si="7"/>
        <v>-385.1772005526891</v>
      </c>
      <c r="U35" s="25">
        <f t="shared" ca="1" si="7"/>
        <v>-397.44487054923957</v>
      </c>
      <c r="V35" s="25">
        <f t="shared" ca="1" si="7"/>
        <v>-397.44487055075024</v>
      </c>
      <c r="W35" s="25">
        <f t="shared" ca="1" si="7"/>
        <v>-661.69831053865892</v>
      </c>
      <c r="X35" s="25">
        <f t="shared" ca="1" si="7"/>
        <v>-661.69831054035058</v>
      </c>
      <c r="Y35" s="25">
        <f t="shared" ca="1" si="8"/>
        <v>-287.38340144652102</v>
      </c>
      <c r="Z35" s="25">
        <f t="shared" ca="1" si="8"/>
        <v>-287.38340143841106</v>
      </c>
      <c r="AA35" s="25">
        <f t="shared" ca="1" si="8"/>
        <v>-261.03646448649852</v>
      </c>
      <c r="AB35" s="25">
        <f t="shared" ca="1" si="8"/>
        <v>-261.03646449305961</v>
      </c>
      <c r="AC35" s="25">
        <f t="shared" ca="1" si="8"/>
        <v>-297.50101460440055</v>
      </c>
      <c r="AD35" s="25">
        <f t="shared" ca="1" si="8"/>
        <v>-102.54471460061177</v>
      </c>
      <c r="AE35" s="25">
        <f t="shared" ca="1" si="8"/>
        <v>-102.5447146070419</v>
      </c>
      <c r="AF35" s="25">
        <f t="shared" ca="1" si="8"/>
        <v>-59.929454595485367</v>
      </c>
      <c r="AG35" s="25">
        <f t="shared" ca="1" si="8"/>
        <v>-59.92945456822963</v>
      </c>
      <c r="AH35" s="25">
        <f t="shared" ca="1" si="8"/>
        <v>-59.92945439986579</v>
      </c>
      <c r="AI35" s="25">
        <f t="shared" ca="1" si="8"/>
        <v>-59.929454409930258</v>
      </c>
      <c r="AJ35" s="25">
        <f t="shared" ca="1" si="8"/>
        <v>14.031045635400005</v>
      </c>
      <c r="AK35" s="25">
        <f t="shared" ca="1" si="8"/>
        <v>14.031045606938278</v>
      </c>
    </row>
    <row r="36" spans="1:37">
      <c r="H36" s="21" t="s">
        <v>56</v>
      </c>
      <c r="I36" s="25">
        <f t="shared" ca="1" si="7"/>
        <v>0</v>
      </c>
      <c r="J36" s="25">
        <f t="shared" ca="1" si="7"/>
        <v>0</v>
      </c>
      <c r="K36" s="25">
        <f t="shared" ca="1" si="7"/>
        <v>0</v>
      </c>
      <c r="L36" s="25">
        <f t="shared" ca="1" si="7"/>
        <v>0</v>
      </c>
      <c r="M36" s="25">
        <f t="shared" ca="1" si="7"/>
        <v>0</v>
      </c>
      <c r="N36" s="25">
        <f t="shared" ca="1" si="7"/>
        <v>0</v>
      </c>
      <c r="O36" s="25">
        <f t="shared" ca="1" si="7"/>
        <v>0</v>
      </c>
      <c r="P36" s="25">
        <f t="shared" ca="1" si="7"/>
        <v>0</v>
      </c>
      <c r="Q36" s="25">
        <f t="shared" ca="1" si="7"/>
        <v>0</v>
      </c>
      <c r="R36" s="25">
        <f t="shared" ca="1" si="7"/>
        <v>0</v>
      </c>
      <c r="S36" s="25">
        <f t="shared" ca="1" si="7"/>
        <v>0</v>
      </c>
      <c r="T36" s="25">
        <f t="shared" ca="1" si="7"/>
        <v>0</v>
      </c>
      <c r="U36" s="25">
        <f t="shared" ca="1" si="7"/>
        <v>0</v>
      </c>
      <c r="V36" s="25">
        <f t="shared" ca="1" si="7"/>
        <v>0</v>
      </c>
      <c r="W36" s="25">
        <f t="shared" ca="1" si="7"/>
        <v>0</v>
      </c>
      <c r="X36" s="25">
        <f t="shared" ca="1" si="7"/>
        <v>0</v>
      </c>
      <c r="Y36" s="25">
        <f t="shared" ca="1" si="8"/>
        <v>0</v>
      </c>
      <c r="Z36" s="25">
        <f t="shared" ca="1" si="8"/>
        <v>0</v>
      </c>
      <c r="AA36" s="25">
        <f t="shared" ca="1" si="8"/>
        <v>0</v>
      </c>
      <c r="AB36" s="25">
        <f t="shared" ca="1" si="8"/>
        <v>0</v>
      </c>
      <c r="AC36" s="25">
        <f t="shared" ca="1" si="8"/>
        <v>0</v>
      </c>
      <c r="AD36" s="25">
        <f t="shared" ca="1" si="8"/>
        <v>0</v>
      </c>
      <c r="AE36" s="25">
        <f t="shared" ca="1" si="8"/>
        <v>0</v>
      </c>
      <c r="AF36" s="25">
        <f t="shared" ca="1" si="8"/>
        <v>0</v>
      </c>
      <c r="AG36" s="25">
        <f t="shared" ca="1" si="8"/>
        <v>0</v>
      </c>
      <c r="AH36" s="25">
        <f t="shared" ca="1" si="8"/>
        <v>0</v>
      </c>
      <c r="AI36" s="25">
        <f t="shared" ca="1" si="8"/>
        <v>0</v>
      </c>
      <c r="AJ36" s="25">
        <f t="shared" ca="1" si="8"/>
        <v>0</v>
      </c>
      <c r="AK36" s="25">
        <f t="shared" ca="1" si="8"/>
        <v>0</v>
      </c>
    </row>
    <row r="38" spans="1:37">
      <c r="H38" s="21" t="s">
        <v>70</v>
      </c>
      <c r="I38" s="25">
        <f t="shared" ref="I38:X40" ca="1" si="9">-SUMIFS(OFFSET(INDIRECT("'"&amp;$E$1 &amp; "_Capacity'!C:C"), 0, I$1), INDIRECT("'"&amp;$E$1 &amp; "_Capacity'!B:B"),$H38, INDIRECT("'"&amp;$E$1 &amp; "_Capacity'!A:A"),$B$23) +SUMIFS(OFFSET(INDIRECT("'"&amp;$C$1 &amp; "_Capacity'!C:C"), 0, I$1), INDIRECT("'"&amp;$C$1 &amp; "_Capacity'!B:B"),$H38, INDIRECT("'"&amp;$C$1 &amp; "_Capacity'!A:A"),$B$23)</f>
        <v>0</v>
      </c>
      <c r="J38" s="25">
        <f t="shared" ca="1" si="9"/>
        <v>0</v>
      </c>
      <c r="K38" s="25">
        <f t="shared" ca="1" si="9"/>
        <v>0</v>
      </c>
      <c r="L38" s="25">
        <f t="shared" ca="1" si="9"/>
        <v>0</v>
      </c>
      <c r="M38" s="25">
        <f t="shared" ca="1" si="9"/>
        <v>0</v>
      </c>
      <c r="N38" s="25">
        <f t="shared" ca="1" si="9"/>
        <v>0</v>
      </c>
      <c r="O38" s="25">
        <f t="shared" ca="1" si="9"/>
        <v>0</v>
      </c>
      <c r="P38" s="25">
        <f t="shared" ca="1" si="9"/>
        <v>-2.2671158990306139E-4</v>
      </c>
      <c r="Q38" s="25">
        <f t="shared" ca="1" si="9"/>
        <v>-4.2630795996956294E-4</v>
      </c>
      <c r="R38" s="25">
        <f t="shared" ca="1" si="9"/>
        <v>-4.2635028989934654E-4</v>
      </c>
      <c r="S38" s="25">
        <f t="shared" ca="1" si="9"/>
        <v>-5.2909802388967364E-4</v>
      </c>
      <c r="T38" s="25">
        <f t="shared" ca="1" si="9"/>
        <v>267.49804062418013</v>
      </c>
      <c r="U38" s="25">
        <f t="shared" ca="1" si="9"/>
        <v>102.5927006691411</v>
      </c>
      <c r="V38" s="25">
        <f t="shared" ca="1" si="9"/>
        <v>102.59270067210082</v>
      </c>
      <c r="W38" s="25">
        <f t="shared" ca="1" si="9"/>
        <v>53.125638767990949</v>
      </c>
      <c r="X38" s="25">
        <f t="shared" ca="1" si="9"/>
        <v>53.12563877436105</v>
      </c>
      <c r="Y38" s="25">
        <f t="shared" ref="Y38:AK40" ca="1" si="10">-SUMIFS(OFFSET(INDIRECT("'"&amp;$E$1 &amp; "_Capacity'!C:C"), 0, Y$1), INDIRECT("'"&amp;$E$1 &amp; "_Capacity'!B:B"),$H38, INDIRECT("'"&amp;$E$1 &amp; "_Capacity'!A:A"),$B$23) +SUMIFS(OFFSET(INDIRECT("'"&amp;$C$1 &amp; "_Capacity'!C:C"), 0, Y$1), INDIRECT("'"&amp;$C$1 &amp; "_Capacity'!B:B"),$H38, INDIRECT("'"&amp;$C$1 &amp; "_Capacity'!A:A"),$B$23)</f>
        <v>-1.6640844612300043</v>
      </c>
      <c r="Z38" s="25">
        <f t="shared" ca="1" si="10"/>
        <v>-1.6640844456201194</v>
      </c>
      <c r="AA38" s="25">
        <f t="shared" ca="1" si="10"/>
        <v>450.84565350151888</v>
      </c>
      <c r="AB38" s="25">
        <f t="shared" ca="1" si="10"/>
        <v>450.84572351012821</v>
      </c>
      <c r="AC38" s="25">
        <f t="shared" ca="1" si="10"/>
        <v>152.17585039132746</v>
      </c>
      <c r="AD38" s="25">
        <f t="shared" ca="1" si="10"/>
        <v>-34.640947018332099</v>
      </c>
      <c r="AE38" s="25">
        <f t="shared" ca="1" si="10"/>
        <v>-34.640947031251926</v>
      </c>
      <c r="AF38" s="25">
        <f t="shared" ca="1" si="10"/>
        <v>-642.99085186190041</v>
      </c>
      <c r="AG38" s="25">
        <f t="shared" ca="1" si="10"/>
        <v>-642.99092612939921</v>
      </c>
      <c r="AH38" s="25">
        <f t="shared" ca="1" si="10"/>
        <v>-629.81642680929963</v>
      </c>
      <c r="AI38" s="25">
        <f t="shared" ca="1" si="10"/>
        <v>-629.8164289621991</v>
      </c>
      <c r="AJ38" s="25">
        <f t="shared" ca="1" si="10"/>
        <v>-604.83577753659938</v>
      </c>
      <c r="AK38" s="25">
        <f t="shared" ca="1" si="10"/>
        <v>-726.60663817914974</v>
      </c>
    </row>
    <row r="39" spans="1:37">
      <c r="H39" s="21" t="s">
        <v>72</v>
      </c>
      <c r="I39" s="25">
        <f t="shared" ca="1" si="9"/>
        <v>0</v>
      </c>
      <c r="J39" s="25">
        <f t="shared" ca="1" si="9"/>
        <v>0</v>
      </c>
      <c r="K39" s="25">
        <f t="shared" ca="1" si="9"/>
        <v>0</v>
      </c>
      <c r="L39" s="25">
        <f t="shared" ca="1" si="9"/>
        <v>0</v>
      </c>
      <c r="M39" s="25">
        <f t="shared" ca="1" si="9"/>
        <v>0</v>
      </c>
      <c r="N39" s="25">
        <f t="shared" ca="1" si="9"/>
        <v>0</v>
      </c>
      <c r="O39" s="25">
        <f t="shared" ca="1" si="9"/>
        <v>0</v>
      </c>
      <c r="P39" s="25">
        <f t="shared" ca="1" si="9"/>
        <v>-1.0374906605647993E-4</v>
      </c>
      <c r="Q39" s="25">
        <f t="shared" ca="1" si="9"/>
        <v>2.1271346827597881</v>
      </c>
      <c r="R39" s="25">
        <f t="shared" ca="1" si="9"/>
        <v>135.58289190110008</v>
      </c>
      <c r="S39" s="25">
        <f t="shared" ca="1" si="9"/>
        <v>171.95544505128055</v>
      </c>
      <c r="T39" s="25">
        <f t="shared" ca="1" si="9"/>
        <v>-385.17720055269001</v>
      </c>
      <c r="U39" s="25">
        <f t="shared" ca="1" si="9"/>
        <v>-397.44487054923957</v>
      </c>
      <c r="V39" s="25">
        <f t="shared" ca="1" si="9"/>
        <v>-397.44487055075024</v>
      </c>
      <c r="W39" s="25">
        <f t="shared" ca="1" si="9"/>
        <v>-661.69831053866073</v>
      </c>
      <c r="X39" s="25">
        <f t="shared" ca="1" si="9"/>
        <v>-661.69831054035058</v>
      </c>
      <c r="Y39" s="25">
        <f t="shared" ca="1" si="10"/>
        <v>-287.38340144652102</v>
      </c>
      <c r="Z39" s="25">
        <f t="shared" ca="1" si="10"/>
        <v>-287.38340143841015</v>
      </c>
      <c r="AA39" s="25">
        <f t="shared" ca="1" si="10"/>
        <v>-261.03646448650034</v>
      </c>
      <c r="AB39" s="25">
        <f t="shared" ca="1" si="10"/>
        <v>-261.03646449305961</v>
      </c>
      <c r="AC39" s="25">
        <f t="shared" ca="1" si="10"/>
        <v>-297.50101460440055</v>
      </c>
      <c r="AD39" s="25">
        <f t="shared" ca="1" si="10"/>
        <v>-102.54471460061177</v>
      </c>
      <c r="AE39" s="25">
        <f t="shared" ca="1" si="10"/>
        <v>-102.5447146070419</v>
      </c>
      <c r="AF39" s="25">
        <f t="shared" ca="1" si="10"/>
        <v>-59.929454595485367</v>
      </c>
      <c r="AG39" s="25">
        <f t="shared" ca="1" si="10"/>
        <v>-59.92945456822963</v>
      </c>
      <c r="AH39" s="25">
        <f t="shared" ca="1" si="10"/>
        <v>-59.92945439986579</v>
      </c>
      <c r="AI39" s="25">
        <f t="shared" ca="1" si="10"/>
        <v>-59.929454409930258</v>
      </c>
      <c r="AJ39" s="25">
        <f t="shared" ca="1" si="10"/>
        <v>14.031045635400005</v>
      </c>
      <c r="AK39" s="25">
        <f t="shared" ca="1" si="10"/>
        <v>14.031045606938278</v>
      </c>
    </row>
    <row r="40" spans="1:37">
      <c r="H40" s="21" t="s">
        <v>76</v>
      </c>
      <c r="I40" s="25">
        <f t="shared" ca="1" si="9"/>
        <v>0</v>
      </c>
      <c r="J40" s="25">
        <f t="shared" ca="1" si="9"/>
        <v>0</v>
      </c>
      <c r="K40" s="25">
        <f t="shared" ca="1" si="9"/>
        <v>0</v>
      </c>
      <c r="L40" s="25">
        <f t="shared" ca="1" si="9"/>
        <v>0</v>
      </c>
      <c r="M40" s="25">
        <f t="shared" ca="1" si="9"/>
        <v>0</v>
      </c>
      <c r="N40" s="25">
        <f t="shared" ca="1" si="9"/>
        <v>0</v>
      </c>
      <c r="O40" s="25">
        <f t="shared" ca="1" si="9"/>
        <v>0</v>
      </c>
      <c r="P40" s="25">
        <f t="shared" ca="1" si="9"/>
        <v>0</v>
      </c>
      <c r="Q40" s="25">
        <f t="shared" ca="1" si="9"/>
        <v>0</v>
      </c>
      <c r="R40" s="25">
        <f t="shared" ca="1" si="9"/>
        <v>0</v>
      </c>
      <c r="S40" s="25">
        <f t="shared" ca="1" si="9"/>
        <v>0</v>
      </c>
      <c r="T40" s="25">
        <f t="shared" ca="1" si="9"/>
        <v>0</v>
      </c>
      <c r="U40" s="25">
        <f t="shared" ca="1" si="9"/>
        <v>0</v>
      </c>
      <c r="V40" s="25">
        <f t="shared" ca="1" si="9"/>
        <v>0</v>
      </c>
      <c r="W40" s="25">
        <f t="shared" ca="1" si="9"/>
        <v>0</v>
      </c>
      <c r="X40" s="25">
        <f t="shared" ca="1" si="9"/>
        <v>0</v>
      </c>
      <c r="Y40" s="25">
        <f t="shared" ca="1" si="10"/>
        <v>0</v>
      </c>
      <c r="Z40" s="25">
        <f t="shared" ca="1" si="10"/>
        <v>0</v>
      </c>
      <c r="AA40" s="25">
        <f t="shared" ca="1" si="10"/>
        <v>0</v>
      </c>
      <c r="AB40" s="25">
        <f t="shared" ca="1" si="10"/>
        <v>0</v>
      </c>
      <c r="AC40" s="25">
        <f t="shared" ca="1" si="10"/>
        <v>0</v>
      </c>
      <c r="AD40" s="25">
        <f t="shared" ca="1" si="10"/>
        <v>0</v>
      </c>
      <c r="AE40" s="25">
        <f t="shared" ca="1" si="10"/>
        <v>0</v>
      </c>
      <c r="AF40" s="25">
        <f t="shared" ca="1" si="10"/>
        <v>0</v>
      </c>
      <c r="AG40" s="25">
        <f t="shared" ca="1" si="10"/>
        <v>0</v>
      </c>
      <c r="AH40" s="25">
        <f t="shared" ca="1" si="10"/>
        <v>0</v>
      </c>
      <c r="AI40" s="25">
        <f t="shared" ca="1" si="10"/>
        <v>0</v>
      </c>
      <c r="AJ40" s="25">
        <f t="shared" ca="1" si="10"/>
        <v>0</v>
      </c>
      <c r="AK40" s="25">
        <f t="shared" ca="1" si="10"/>
        <v>0</v>
      </c>
    </row>
    <row r="43" spans="1:37" ht="23.25">
      <c r="A43" s="15" t="str">
        <f>B44&amp;" generation difference by year"</f>
        <v>NEM generation difference by year</v>
      </c>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row>
    <row r="44" spans="1:37">
      <c r="A44" s="17" t="s">
        <v>87</v>
      </c>
      <c r="B44" s="9" t="s">
        <v>40</v>
      </c>
    </row>
    <row r="46" spans="1:37">
      <c r="H46" t="s">
        <v>124</v>
      </c>
      <c r="I46" s="19" t="str">
        <f>I6</f>
        <v>2021-22</v>
      </c>
      <c r="J46" s="19" t="str">
        <f t="shared" ref="J46:AK46" si="11">J6</f>
        <v>2022-23</v>
      </c>
      <c r="K46" s="19" t="str">
        <f t="shared" si="11"/>
        <v>2023-24</v>
      </c>
      <c r="L46" s="19" t="str">
        <f t="shared" si="11"/>
        <v>2024-25</v>
      </c>
      <c r="M46" s="19" t="str">
        <f t="shared" si="11"/>
        <v>2025-26</v>
      </c>
      <c r="N46" s="19" t="str">
        <f t="shared" si="11"/>
        <v>2026-27</v>
      </c>
      <c r="O46" s="19" t="str">
        <f t="shared" si="11"/>
        <v>2027-28</v>
      </c>
      <c r="P46" s="19" t="str">
        <f t="shared" si="11"/>
        <v>2028-29</v>
      </c>
      <c r="Q46" s="19" t="str">
        <f t="shared" si="11"/>
        <v>2029-30</v>
      </c>
      <c r="R46" s="19" t="str">
        <f t="shared" si="11"/>
        <v>2030-31</v>
      </c>
      <c r="S46" s="19" t="str">
        <f t="shared" si="11"/>
        <v>2031-32</v>
      </c>
      <c r="T46" s="19" t="str">
        <f t="shared" si="11"/>
        <v>2032-33</v>
      </c>
      <c r="U46" s="19" t="str">
        <f t="shared" si="11"/>
        <v>2033-34</v>
      </c>
      <c r="V46" s="19" t="str">
        <f t="shared" si="11"/>
        <v>2034-35</v>
      </c>
      <c r="W46" s="19" t="str">
        <f t="shared" si="11"/>
        <v>2035-36</v>
      </c>
      <c r="X46" s="19" t="str">
        <f t="shared" si="11"/>
        <v>2036-37</v>
      </c>
      <c r="Y46" s="19" t="str">
        <f t="shared" si="11"/>
        <v>2037-38</v>
      </c>
      <c r="Z46" s="19" t="str">
        <f t="shared" si="11"/>
        <v>2038-39</v>
      </c>
      <c r="AA46" s="19" t="str">
        <f t="shared" si="11"/>
        <v>2039-40</v>
      </c>
      <c r="AB46" s="19" t="str">
        <f t="shared" si="11"/>
        <v>2040-41</v>
      </c>
      <c r="AC46" s="19" t="str">
        <f t="shared" si="11"/>
        <v>2041-42</v>
      </c>
      <c r="AD46" s="19" t="str">
        <f t="shared" si="11"/>
        <v>2042-43</v>
      </c>
      <c r="AE46" s="19" t="str">
        <f t="shared" si="11"/>
        <v>2043-44</v>
      </c>
      <c r="AF46" s="19" t="str">
        <f t="shared" si="11"/>
        <v>2044-45</v>
      </c>
      <c r="AG46" s="19" t="str">
        <f t="shared" si="11"/>
        <v>2045-46</v>
      </c>
      <c r="AH46" s="19" t="str">
        <f t="shared" si="11"/>
        <v>2046-47</v>
      </c>
      <c r="AI46" s="19" t="str">
        <f t="shared" si="11"/>
        <v>2047-48</v>
      </c>
      <c r="AJ46" s="19" t="str">
        <f t="shared" si="11"/>
        <v>2048-49</v>
      </c>
      <c r="AK46" s="19" t="str">
        <f t="shared" si="11"/>
        <v>2049-50</v>
      </c>
    </row>
    <row r="47" spans="1:37">
      <c r="H47" s="21" t="s">
        <v>64</v>
      </c>
      <c r="I47" s="25">
        <f ca="1">-SUMIFS(OFFSET(INDIRECT("'"&amp;$E$1 &amp; "_Generation'!C:C"), 0, I$1), INDIRECT("'"&amp;$E$1 &amp; "_Generation'!B:B"),$H47, INDIRECT("'"&amp;$E$1 &amp; "_Generation'!A:A"),$B$44) + SUMIFS(OFFSET(INDIRECT("'"&amp;$C$1 &amp; "_Generation'!C:C"), 0, I$1), INDIRECT("'"&amp;$C$1 &amp; "_Generation'!B:B"),$H47, INDIRECT("'"&amp;$C$1 &amp; "_Generation'!A:A"),$B$44)</f>
        <v>540.03509000000486</v>
      </c>
      <c r="J47" s="25">
        <f t="shared" ref="J47:Y57" ca="1" si="12">-SUMIFS(OFFSET(INDIRECT("'"&amp;$E$1 &amp; "_Generation'!C:C"), 0, J$1), INDIRECT("'"&amp;$E$1 &amp; "_Generation'!B:B"),$H47, INDIRECT("'"&amp;$E$1 &amp; "_Generation'!A:A"),$B$44) + SUMIFS(OFFSET(INDIRECT("'"&amp;$C$1 &amp; "_Generation'!C:C"), 0, J$1), INDIRECT("'"&amp;$C$1 &amp; "_Generation'!B:B"),$H47, INDIRECT("'"&amp;$C$1 &amp; "_Generation'!A:A"),$B$44)</f>
        <v>314.94822000000568</v>
      </c>
      <c r="K47" s="25">
        <f t="shared" ca="1" si="12"/>
        <v>826.72593999998935</v>
      </c>
      <c r="L47" s="25">
        <f t="shared" ca="1" si="12"/>
        <v>1208.095581034504</v>
      </c>
      <c r="M47" s="25">
        <f t="shared" ca="1" si="12"/>
        <v>1034.7024685442157</v>
      </c>
      <c r="N47" s="25">
        <f t="shared" ca="1" si="12"/>
        <v>524.51849604763993</v>
      </c>
      <c r="O47" s="25">
        <f t="shared" ca="1" si="12"/>
        <v>1189.9903358316005</v>
      </c>
      <c r="P47" s="25">
        <f t="shared" ca="1" si="12"/>
        <v>984.15479306539783</v>
      </c>
      <c r="Q47" s="25">
        <f t="shared" ca="1" si="12"/>
        <v>-793.08966012224118</v>
      </c>
      <c r="R47" s="25">
        <f t="shared" ca="1" si="12"/>
        <v>-491.02161189870094</v>
      </c>
      <c r="S47" s="25">
        <f t="shared" ca="1" si="12"/>
        <v>103.21457787424151</v>
      </c>
      <c r="T47" s="25">
        <f t="shared" ca="1" si="12"/>
        <v>-298.22918310552632</v>
      </c>
      <c r="U47" s="25">
        <f t="shared" ca="1" si="12"/>
        <v>274.90408411302269</v>
      </c>
      <c r="V47" s="25">
        <f t="shared" ca="1" si="12"/>
        <v>-136.19504855065315</v>
      </c>
      <c r="W47" s="25">
        <f t="shared" ca="1" si="12"/>
        <v>986.90294623181035</v>
      </c>
      <c r="X47" s="25">
        <f t="shared" ca="1" si="12"/>
        <v>1349.2727492168888</v>
      </c>
      <c r="Y47" s="25">
        <f t="shared" ca="1" si="12"/>
        <v>798.38930233703286</v>
      </c>
      <c r="Z47" s="25">
        <f t="shared" ref="Z47:AK57" ca="1" si="13">-SUMIFS(OFFSET(INDIRECT("'"&amp;$E$1 &amp; "_Generation'!C:C"), 0, Z$1), INDIRECT("'"&amp;$E$1 &amp; "_Generation'!B:B"),$H47, INDIRECT("'"&amp;$E$1 &amp; "_Generation'!A:A"),$B$44) + SUMIFS(OFFSET(INDIRECT("'"&amp;$C$1 &amp; "_Generation'!C:C"), 0, Z$1), INDIRECT("'"&amp;$C$1 &amp; "_Generation'!B:B"),$H47, INDIRECT("'"&amp;$C$1 &amp; "_Generation'!A:A"),$B$44)</f>
        <v>964.58982741669388</v>
      </c>
      <c r="AA47" s="25">
        <f t="shared" ca="1" si="13"/>
        <v>875.95181313450303</v>
      </c>
      <c r="AB47" s="25">
        <f t="shared" ca="1" si="13"/>
        <v>1016.9268739466934</v>
      </c>
      <c r="AC47" s="25">
        <f t="shared" ca="1" si="13"/>
        <v>1901.0370986072594</v>
      </c>
      <c r="AD47" s="25">
        <f t="shared" ca="1" si="13"/>
        <v>1949.6248818077402</v>
      </c>
      <c r="AE47" s="25">
        <f t="shared" ca="1" si="13"/>
        <v>1539.3900946627909</v>
      </c>
      <c r="AF47" s="25">
        <f t="shared" ca="1" si="13"/>
        <v>998.22188072756944</v>
      </c>
      <c r="AG47" s="25">
        <f t="shared" ca="1" si="13"/>
        <v>945.35653376387563</v>
      </c>
      <c r="AH47" s="25">
        <f t="shared" ca="1" si="13"/>
        <v>1068.3089399999999</v>
      </c>
      <c r="AI47" s="25">
        <f t="shared" ca="1" si="13"/>
        <v>121.28750080185</v>
      </c>
      <c r="AJ47" s="25">
        <f t="shared" ca="1" si="13"/>
        <v>45.932486185890411</v>
      </c>
      <c r="AK47" s="25">
        <f t="shared" ca="1" si="13"/>
        <v>26.381779074650694</v>
      </c>
    </row>
    <row r="48" spans="1:37">
      <c r="H48" s="21" t="s">
        <v>71</v>
      </c>
      <c r="I48" s="25">
        <f t="shared" ref="I48:R58" ca="1" si="14">-SUMIFS(OFFSET(INDIRECT("'"&amp;$E$1 &amp; "_Generation'!C:C"), 0, I$1), INDIRECT("'"&amp;$E$1 &amp; "_Generation'!B:B"),$H48, INDIRECT("'"&amp;$E$1 &amp; "_Generation'!A:A"),$B$44) + SUMIFS(OFFSET(INDIRECT("'"&amp;$C$1 &amp; "_Generation'!C:C"), 0, I$1), INDIRECT("'"&amp;$C$1 &amp; "_Generation'!B:B"),$H48, INDIRECT("'"&amp;$C$1 &amp; "_Generation'!A:A"),$B$44)</f>
        <v>391.49909999999363</v>
      </c>
      <c r="J48" s="25">
        <f t="shared" ca="1" si="14"/>
        <v>242.66580000000977</v>
      </c>
      <c r="K48" s="25">
        <f t="shared" ca="1" si="14"/>
        <v>514.19680000000517</v>
      </c>
      <c r="L48" s="25">
        <f t="shared" ca="1" si="14"/>
        <v>987.11754976090197</v>
      </c>
      <c r="M48" s="25">
        <f t="shared" ca="1" si="14"/>
        <v>1131.2202479927892</v>
      </c>
      <c r="N48" s="25">
        <f t="shared" ca="1" si="14"/>
        <v>1710.3419689564726</v>
      </c>
      <c r="O48" s="25">
        <f t="shared" ca="1" si="14"/>
        <v>-5.1594098340000004E-3</v>
      </c>
      <c r="P48" s="25">
        <f t="shared" ca="1" si="14"/>
        <v>-3.910612918999988E-3</v>
      </c>
      <c r="Q48" s="25">
        <f t="shared" ca="1" si="14"/>
        <v>-3.6704311639999903E-3</v>
      </c>
      <c r="R48" s="25">
        <f t="shared" ca="1" si="14"/>
        <v>-3.6752066119999996E-3</v>
      </c>
      <c r="S48" s="25">
        <f t="shared" ca="1" si="12"/>
        <v>-3.3731846090000002E-3</v>
      </c>
      <c r="T48" s="25">
        <f t="shared" ca="1" si="12"/>
        <v>-3.4446536960000022E-3</v>
      </c>
      <c r="U48" s="25">
        <f t="shared" ca="1" si="12"/>
        <v>-3.5862178469999997E-3</v>
      </c>
      <c r="V48" s="25">
        <f t="shared" ca="1" si="12"/>
        <v>-3.2772822829999992E-3</v>
      </c>
      <c r="W48" s="25">
        <f t="shared" ca="1" si="12"/>
        <v>-3.2291220259999987E-3</v>
      </c>
      <c r="X48" s="25">
        <f t="shared" ca="1" si="12"/>
        <v>-3.07841818999999E-3</v>
      </c>
      <c r="Y48" s="25">
        <f t="shared" ca="1" si="12"/>
        <v>-2.639164072E-3</v>
      </c>
      <c r="Z48" s="25">
        <f t="shared" ca="1" si="13"/>
        <v>-2.9943149139999895E-3</v>
      </c>
      <c r="AA48" s="25">
        <f t="shared" ca="1" si="13"/>
        <v>-2.5951680789999994E-3</v>
      </c>
      <c r="AB48" s="25">
        <f t="shared" ca="1" si="13"/>
        <v>-2.0814020910000005E-3</v>
      </c>
      <c r="AC48" s="25">
        <f t="shared" ca="1" si="13"/>
        <v>-2.6695772139999998E-3</v>
      </c>
      <c r="AD48" s="25">
        <f t="shared" ca="1" si="13"/>
        <v>-3.0234998829999993E-3</v>
      </c>
      <c r="AE48" s="25">
        <f t="shared" ca="1" si="13"/>
        <v>-3.1896353739999913E-3</v>
      </c>
      <c r="AF48" s="25">
        <f t="shared" ca="1" si="13"/>
        <v>-2.9223119249999988E-3</v>
      </c>
      <c r="AG48" s="25">
        <f t="shared" ca="1" si="13"/>
        <v>-1.3596068759999986E-3</v>
      </c>
      <c r="AH48" s="25">
        <f t="shared" ca="1" si="13"/>
        <v>-1.5457749509999999E-3</v>
      </c>
      <c r="AI48" s="25">
        <f t="shared" ca="1" si="13"/>
        <v>-2.6883226099999906E-4</v>
      </c>
      <c r="AJ48" s="25">
        <f t="shared" ca="1" si="13"/>
        <v>0</v>
      </c>
      <c r="AK48" s="25">
        <f t="shared" ca="1" si="13"/>
        <v>0</v>
      </c>
    </row>
    <row r="49" spans="8:37">
      <c r="H49" s="21" t="s">
        <v>20</v>
      </c>
      <c r="I49" s="25">
        <f t="shared" ca="1" si="14"/>
        <v>-6.5847938003571471E-5</v>
      </c>
      <c r="J49" s="25">
        <f t="shared" ca="1" si="14"/>
        <v>-6.6255496221856447E-5</v>
      </c>
      <c r="K49" s="25">
        <f t="shared" ca="1" si="14"/>
        <v>15.990508878029686</v>
      </c>
      <c r="L49" s="25">
        <f t="shared" ca="1" si="14"/>
        <v>5.6431600262199026</v>
      </c>
      <c r="M49" s="25">
        <f t="shared" ca="1" si="14"/>
        <v>99.647569908440801</v>
      </c>
      <c r="N49" s="25">
        <f t="shared" ca="1" si="14"/>
        <v>-28.352357354684955</v>
      </c>
      <c r="O49" s="25">
        <f t="shared" ca="1" si="14"/>
        <v>-515.66252937562103</v>
      </c>
      <c r="P49" s="25">
        <f t="shared" ca="1" si="14"/>
        <v>-452.30468648344004</v>
      </c>
      <c r="Q49" s="25">
        <f t="shared" ca="1" si="14"/>
        <v>-677.87063476709591</v>
      </c>
      <c r="R49" s="25">
        <f t="shared" ca="1" si="14"/>
        <v>-736.87701103642758</v>
      </c>
      <c r="S49" s="25">
        <f t="shared" ca="1" si="12"/>
        <v>-503.72118138435053</v>
      </c>
      <c r="T49" s="25">
        <f t="shared" ca="1" si="12"/>
        <v>-113.88814142781212</v>
      </c>
      <c r="U49" s="25">
        <f t="shared" ca="1" si="12"/>
        <v>-77.796838740431667</v>
      </c>
      <c r="V49" s="25">
        <f t="shared" ca="1" si="12"/>
        <v>-219.70006283694238</v>
      </c>
      <c r="W49" s="25">
        <f t="shared" ca="1" si="12"/>
        <v>-767.22004493237182</v>
      </c>
      <c r="X49" s="25">
        <f t="shared" ca="1" si="12"/>
        <v>-296.52648481508004</v>
      </c>
      <c r="Y49" s="25">
        <f t="shared" ca="1" si="12"/>
        <v>-212.87960011137693</v>
      </c>
      <c r="Z49" s="25">
        <f t="shared" ca="1" si="13"/>
        <v>-171.29219609094434</v>
      </c>
      <c r="AA49" s="25">
        <f t="shared" ca="1" si="13"/>
        <v>-140.38528602847691</v>
      </c>
      <c r="AB49" s="25">
        <f t="shared" ca="1" si="13"/>
        <v>-53.317077952588079</v>
      </c>
      <c r="AC49" s="25">
        <f t="shared" ca="1" si="13"/>
        <v>-86.702669190694905</v>
      </c>
      <c r="AD49" s="25">
        <f t="shared" ca="1" si="13"/>
        <v>-186.72988709552465</v>
      </c>
      <c r="AE49" s="25">
        <f t="shared" ca="1" si="13"/>
        <v>-93.746991981060091</v>
      </c>
      <c r="AF49" s="25">
        <f t="shared" ca="1" si="13"/>
        <v>-40.818058363996897</v>
      </c>
      <c r="AG49" s="25">
        <f t="shared" ca="1" si="13"/>
        <v>-14.576666861798685</v>
      </c>
      <c r="AH49" s="25">
        <f t="shared" ca="1" si="13"/>
        <v>-4.6592632793363009E-4</v>
      </c>
      <c r="AI49" s="25">
        <f t="shared" ca="1" si="13"/>
        <v>-4.6499603115535137E-4</v>
      </c>
      <c r="AJ49" s="25">
        <f t="shared" ca="1" si="13"/>
        <v>-4.8024674106272869E-4</v>
      </c>
      <c r="AK49" s="25">
        <f t="shared" ca="1" si="13"/>
        <v>-7.1473219713880098E-4</v>
      </c>
    </row>
    <row r="50" spans="8:37">
      <c r="H50" s="21" t="s">
        <v>32</v>
      </c>
      <c r="I50" s="25">
        <f t="shared" ca="1" si="14"/>
        <v>1.8027810000000954</v>
      </c>
      <c r="J50" s="25">
        <f t="shared" ca="1" si="14"/>
        <v>0.84451999999987493</v>
      </c>
      <c r="K50" s="25">
        <f t="shared" ca="1" si="14"/>
        <v>1.9874990000010939</v>
      </c>
      <c r="L50" s="25">
        <f t="shared" ca="1" si="14"/>
        <v>-22.755773999998894</v>
      </c>
      <c r="M50" s="25">
        <f t="shared" ca="1" si="14"/>
        <v>-20.040399999998954</v>
      </c>
      <c r="N50" s="25">
        <f t="shared" ca="1" si="14"/>
        <v>-20.612014999999928</v>
      </c>
      <c r="O50" s="25">
        <f t="shared" ca="1" si="14"/>
        <v>-59.865892999999971</v>
      </c>
      <c r="P50" s="25">
        <f t="shared" ca="1" si="14"/>
        <v>-83.925591999998971</v>
      </c>
      <c r="Q50" s="25">
        <f t="shared" ca="1" si="14"/>
        <v>-47.169975999999991</v>
      </c>
      <c r="R50" s="25">
        <f t="shared" ca="1" si="14"/>
        <v>-129.14378699999935</v>
      </c>
      <c r="S50" s="25">
        <f t="shared" ca="1" si="12"/>
        <v>-283.46865500000007</v>
      </c>
      <c r="T50" s="25">
        <f t="shared" ca="1" si="12"/>
        <v>-554.69832999999994</v>
      </c>
      <c r="U50" s="25">
        <f t="shared" ca="1" si="12"/>
        <v>-524.91173000000003</v>
      </c>
      <c r="V50" s="25">
        <f t="shared" ca="1" si="12"/>
        <v>-661.84341999999924</v>
      </c>
      <c r="W50" s="25">
        <f t="shared" ca="1" si="12"/>
        <v>-231.32916000000102</v>
      </c>
      <c r="X50" s="25">
        <f t="shared" ca="1" si="12"/>
        <v>-120.38209000000006</v>
      </c>
      <c r="Y50" s="25">
        <f t="shared" ca="1" si="12"/>
        <v>-195.35450000000003</v>
      </c>
      <c r="Z50" s="25">
        <f t="shared" ca="1" si="13"/>
        <v>-498.74186999999984</v>
      </c>
      <c r="AA50" s="25">
        <f t="shared" ca="1" si="13"/>
        <v>-6.1650600000000111</v>
      </c>
      <c r="AB50" s="25">
        <f t="shared" ca="1" si="13"/>
        <v>-6.0218299999989995</v>
      </c>
      <c r="AC50" s="25">
        <f t="shared" ca="1" si="13"/>
        <v>-1.6244199999990201</v>
      </c>
      <c r="AD50" s="25">
        <f t="shared" ca="1" si="13"/>
        <v>-14.97296</v>
      </c>
      <c r="AE50" s="25">
        <f t="shared" ca="1" si="13"/>
        <v>-6.6846099999989974</v>
      </c>
      <c r="AF50" s="25">
        <f t="shared" ca="1" si="13"/>
        <v>-7.3533200000010197</v>
      </c>
      <c r="AG50" s="25">
        <f t="shared" ca="1" si="13"/>
        <v>-5.6764699999999948</v>
      </c>
      <c r="AH50" s="25">
        <f t="shared" ca="1" si="13"/>
        <v>0</v>
      </c>
      <c r="AI50" s="25">
        <f t="shared" ca="1" si="13"/>
        <v>0</v>
      </c>
      <c r="AJ50" s="25">
        <f t="shared" ca="1" si="13"/>
        <v>0</v>
      </c>
      <c r="AK50" s="25">
        <f t="shared" ca="1" si="13"/>
        <v>0</v>
      </c>
    </row>
    <row r="51" spans="8:37">
      <c r="H51" s="21" t="s">
        <v>66</v>
      </c>
      <c r="I51" s="25">
        <f t="shared" ca="1" si="14"/>
        <v>1.6417998428640672</v>
      </c>
      <c r="J51" s="25">
        <f t="shared" ca="1" si="14"/>
        <v>0.86881410318125774</v>
      </c>
      <c r="K51" s="25">
        <f t="shared" ca="1" si="14"/>
        <v>5.2045156378203359</v>
      </c>
      <c r="L51" s="25">
        <f t="shared" ca="1" si="14"/>
        <v>-42.799257371004501</v>
      </c>
      <c r="M51" s="25">
        <f t="shared" ca="1" si="14"/>
        <v>-28.363275640899587</v>
      </c>
      <c r="N51" s="25">
        <f t="shared" ca="1" si="14"/>
        <v>-19.568679528152359</v>
      </c>
      <c r="O51" s="25">
        <f t="shared" ca="1" si="14"/>
        <v>-64.695754978506784</v>
      </c>
      <c r="P51" s="25">
        <f t="shared" ca="1" si="14"/>
        <v>-96.306452384877844</v>
      </c>
      <c r="Q51" s="25">
        <f t="shared" ca="1" si="14"/>
        <v>-23.203679801200352</v>
      </c>
      <c r="R51" s="25">
        <f t="shared" ca="1" si="14"/>
        <v>-131.98079127756091</v>
      </c>
      <c r="S51" s="25">
        <f t="shared" ca="1" si="12"/>
        <v>-271.14604281735154</v>
      </c>
      <c r="T51" s="25">
        <f t="shared" ca="1" si="12"/>
        <v>-370.22110814678877</v>
      </c>
      <c r="U51" s="25">
        <f t="shared" ca="1" si="12"/>
        <v>-259.33853586619716</v>
      </c>
      <c r="V51" s="25">
        <f t="shared" ca="1" si="12"/>
        <v>-679.1431976168883</v>
      </c>
      <c r="W51" s="25">
        <f t="shared" ca="1" si="12"/>
        <v>-632.31088279692403</v>
      </c>
      <c r="X51" s="25">
        <f t="shared" ca="1" si="12"/>
        <v>-582.31045890100063</v>
      </c>
      <c r="Y51" s="25">
        <f t="shared" ca="1" si="12"/>
        <v>-1196.16404236058</v>
      </c>
      <c r="Z51" s="25">
        <f t="shared" ca="1" si="13"/>
        <v>-1792.0012706433931</v>
      </c>
      <c r="AA51" s="25">
        <f t="shared" ca="1" si="13"/>
        <v>-1991.7994908813098</v>
      </c>
      <c r="AB51" s="25">
        <f t="shared" ca="1" si="13"/>
        <v>-1681.8054769185173</v>
      </c>
      <c r="AC51" s="25">
        <f t="shared" ca="1" si="13"/>
        <v>-1867.2912428891996</v>
      </c>
      <c r="AD51" s="25">
        <f t="shared" ca="1" si="13"/>
        <v>-3308.1842298147449</v>
      </c>
      <c r="AE51" s="25">
        <f t="shared" ca="1" si="13"/>
        <v>-2500.5414961722854</v>
      </c>
      <c r="AF51" s="25">
        <f t="shared" ca="1" si="13"/>
        <v>-2093.7930485452744</v>
      </c>
      <c r="AG51" s="25">
        <f t="shared" ca="1" si="13"/>
        <v>-2011.0987417757642</v>
      </c>
      <c r="AH51" s="25">
        <f t="shared" ca="1" si="13"/>
        <v>-2110.7330413603631</v>
      </c>
      <c r="AI51" s="25">
        <f t="shared" ca="1" si="13"/>
        <v>-2263.1639268232957</v>
      </c>
      <c r="AJ51" s="25">
        <f t="shared" ca="1" si="13"/>
        <v>-1831.7011392120839</v>
      </c>
      <c r="AK51" s="25">
        <f t="shared" ca="1" si="13"/>
        <v>-2528.5582258959512</v>
      </c>
    </row>
    <row r="52" spans="8:37">
      <c r="H52" s="21" t="s">
        <v>65</v>
      </c>
      <c r="I52" s="25">
        <f t="shared" ca="1" si="14"/>
        <v>-0.70031399999970745</v>
      </c>
      <c r="J52" s="25">
        <f t="shared" ca="1" si="14"/>
        <v>366.76909899999009</v>
      </c>
      <c r="K52" s="25">
        <f t="shared" ca="1" si="14"/>
        <v>-474.25864799999727</v>
      </c>
      <c r="L52" s="25">
        <f t="shared" ca="1" si="14"/>
        <v>-507.13692300000184</v>
      </c>
      <c r="M52" s="25">
        <f t="shared" ca="1" si="14"/>
        <v>-855.4130490000025</v>
      </c>
      <c r="N52" s="25">
        <f t="shared" ca="1" si="14"/>
        <v>-840.42110999999932</v>
      </c>
      <c r="O52" s="25">
        <f t="shared" ca="1" si="14"/>
        <v>1080.3777250000021</v>
      </c>
      <c r="P52" s="25">
        <f t="shared" ca="1" si="14"/>
        <v>792.52757700000802</v>
      </c>
      <c r="Q52" s="25">
        <f t="shared" ca="1" si="14"/>
        <v>251.67664999999943</v>
      </c>
      <c r="R52" s="25">
        <f t="shared" ca="1" si="14"/>
        <v>-122.36897499999759</v>
      </c>
      <c r="S52" s="25">
        <f t="shared" ca="1" si="12"/>
        <v>517.5327369999959</v>
      </c>
      <c r="T52" s="25">
        <f t="shared" ca="1" si="12"/>
        <v>45.108243000002403</v>
      </c>
      <c r="U52" s="25">
        <f t="shared" ca="1" si="12"/>
        <v>674.63084499999786</v>
      </c>
      <c r="V52" s="25">
        <f t="shared" ca="1" si="12"/>
        <v>-28.275608999996621</v>
      </c>
      <c r="W52" s="25">
        <f t="shared" ca="1" si="12"/>
        <v>-341.75852999999915</v>
      </c>
      <c r="X52" s="25">
        <f t="shared" ca="1" si="12"/>
        <v>-210.32825999999841</v>
      </c>
      <c r="Y52" s="25">
        <f t="shared" ca="1" si="12"/>
        <v>27.170530000003055</v>
      </c>
      <c r="Z52" s="25">
        <f t="shared" ca="1" si="13"/>
        <v>-60.933939000002283</v>
      </c>
      <c r="AA52" s="25">
        <f t="shared" ca="1" si="13"/>
        <v>-609.76915700000063</v>
      </c>
      <c r="AB52" s="25">
        <f t="shared" ca="1" si="13"/>
        <v>-264.80787199999577</v>
      </c>
      <c r="AC52" s="25">
        <f t="shared" ca="1" si="13"/>
        <v>-546.75754899999993</v>
      </c>
      <c r="AD52" s="25">
        <f t="shared" ca="1" si="13"/>
        <v>-341.26373799999965</v>
      </c>
      <c r="AE52" s="25">
        <f t="shared" ca="1" si="13"/>
        <v>-161.42125099998702</v>
      </c>
      <c r="AF52" s="25">
        <f t="shared" ca="1" si="13"/>
        <v>-361.62915600000269</v>
      </c>
      <c r="AG52" s="25">
        <f t="shared" ca="1" si="13"/>
        <v>-13.448804000003292</v>
      </c>
      <c r="AH52" s="25">
        <f t="shared" ca="1" si="13"/>
        <v>-645.74487199999567</v>
      </c>
      <c r="AI52" s="25">
        <f t="shared" ca="1" si="13"/>
        <v>-593.45176199999696</v>
      </c>
      <c r="AJ52" s="25">
        <f t="shared" ca="1" si="13"/>
        <v>-1338.1418779999985</v>
      </c>
      <c r="AK52" s="25">
        <f t="shared" ca="1" si="13"/>
        <v>-1167.6071539999975</v>
      </c>
    </row>
    <row r="53" spans="8:37">
      <c r="H53" s="21" t="s">
        <v>69</v>
      </c>
      <c r="I53" s="25">
        <f t="shared" ca="1" si="14"/>
        <v>-918.1051349321715</v>
      </c>
      <c r="J53" s="25">
        <f t="shared" ca="1" si="14"/>
        <v>-911.9192732420488</v>
      </c>
      <c r="K53" s="25">
        <f t="shared" ca="1" si="14"/>
        <v>-867.5101306232973</v>
      </c>
      <c r="L53" s="25">
        <f t="shared" ca="1" si="14"/>
        <v>-1605.8308022111305</v>
      </c>
      <c r="M53" s="25">
        <f t="shared" ca="1" si="14"/>
        <v>-1837.1410684296861</v>
      </c>
      <c r="N53" s="25">
        <f t="shared" ca="1" si="14"/>
        <v>-1841.9406851219974</v>
      </c>
      <c r="O53" s="25">
        <f t="shared" ca="1" si="14"/>
        <v>-1967.1880270543916</v>
      </c>
      <c r="P53" s="25">
        <f t="shared" ca="1" si="14"/>
        <v>-1368.7653314922791</v>
      </c>
      <c r="Q53" s="25">
        <f t="shared" ca="1" si="14"/>
        <v>819.10870159801561</v>
      </c>
      <c r="R53" s="25">
        <f t="shared" ca="1" si="14"/>
        <v>1800.8087078133831</v>
      </c>
      <c r="S53" s="25">
        <f t="shared" ca="1" si="12"/>
        <v>206.97063923694077</v>
      </c>
      <c r="T53" s="25">
        <f t="shared" ca="1" si="12"/>
        <v>1788.7562043852085</v>
      </c>
      <c r="U53" s="25">
        <f t="shared" ca="1" si="12"/>
        <v>1722.5932237030793</v>
      </c>
      <c r="V53" s="25">
        <f t="shared" ca="1" si="12"/>
        <v>3902.8596932228975</v>
      </c>
      <c r="W53" s="25">
        <f t="shared" ca="1" si="12"/>
        <v>3114.7145203551481</v>
      </c>
      <c r="X53" s="25">
        <f t="shared" ca="1" si="12"/>
        <v>1486.56278211686</v>
      </c>
      <c r="Y53" s="25">
        <f t="shared" ca="1" si="12"/>
        <v>3384.3803112512687</v>
      </c>
      <c r="Z53" s="25">
        <f t="shared" ca="1" si="13"/>
        <v>4129.9199790165003</v>
      </c>
      <c r="AA53" s="25">
        <f t="shared" ca="1" si="13"/>
        <v>3520.2768936734501</v>
      </c>
      <c r="AB53" s="25">
        <f t="shared" ca="1" si="13"/>
        <v>2350.1463390240679</v>
      </c>
      <c r="AC53" s="25">
        <f t="shared" ca="1" si="13"/>
        <v>3499.7999747217691</v>
      </c>
      <c r="AD53" s="25">
        <f t="shared" ca="1" si="13"/>
        <v>4845.8231094297807</v>
      </c>
      <c r="AE53" s="25">
        <f t="shared" ca="1" si="13"/>
        <v>5232.9452478546009</v>
      </c>
      <c r="AF53" s="25">
        <f t="shared" ca="1" si="13"/>
        <v>5700.698355445842</v>
      </c>
      <c r="AG53" s="25">
        <f t="shared" ca="1" si="13"/>
        <v>5975.6316212419479</v>
      </c>
      <c r="AH53" s="25">
        <f t="shared" ca="1" si="13"/>
        <v>5778.5389611959981</v>
      </c>
      <c r="AI53" s="25">
        <f t="shared" ca="1" si="13"/>
        <v>6599.9806628131482</v>
      </c>
      <c r="AJ53" s="25">
        <f t="shared" ca="1" si="13"/>
        <v>6899.4163311532175</v>
      </c>
      <c r="AK53" s="25">
        <f t="shared" ca="1" si="13"/>
        <v>6314.1735096241464</v>
      </c>
    </row>
    <row r="54" spans="8:37">
      <c r="H54" s="21" t="s">
        <v>68</v>
      </c>
      <c r="I54" s="25">
        <f t="shared" ca="1" si="14"/>
        <v>1.1158903744217241E-3</v>
      </c>
      <c r="J54" s="25">
        <f t="shared" ca="1" si="14"/>
        <v>-2.4506635600118898E-4</v>
      </c>
      <c r="K54" s="25">
        <f t="shared" ca="1" si="14"/>
        <v>-4.169581650163309</v>
      </c>
      <c r="L54" s="25">
        <f t="shared" ca="1" si="14"/>
        <v>-9.3600042928301264E-2</v>
      </c>
      <c r="M54" s="25">
        <f t="shared" ca="1" si="14"/>
        <v>496.47116761604775</v>
      </c>
      <c r="N54" s="25">
        <f t="shared" ca="1" si="14"/>
        <v>532.21149067190345</v>
      </c>
      <c r="O54" s="25">
        <f t="shared" ca="1" si="14"/>
        <v>-40.28077148524244</v>
      </c>
      <c r="P54" s="25">
        <f t="shared" ca="1" si="14"/>
        <v>-290.93905305671433</v>
      </c>
      <c r="Q54" s="25">
        <f t="shared" ca="1" si="14"/>
        <v>-12.162615412951709</v>
      </c>
      <c r="R54" s="25">
        <f t="shared" ca="1" si="14"/>
        <v>-747.15053857653766</v>
      </c>
      <c r="S54" s="25">
        <f t="shared" ca="1" si="12"/>
        <v>-147.05167520261602</v>
      </c>
      <c r="T54" s="25">
        <f t="shared" ca="1" si="12"/>
        <v>-809.74301070629735</v>
      </c>
      <c r="U54" s="25">
        <f t="shared" ca="1" si="12"/>
        <v>-2125.0558251217735</v>
      </c>
      <c r="V54" s="25">
        <f t="shared" ca="1" si="12"/>
        <v>-2417.6430171163738</v>
      </c>
      <c r="W54" s="25">
        <f t="shared" ca="1" si="12"/>
        <v>-2680.5113708966892</v>
      </c>
      <c r="X54" s="25">
        <f t="shared" ca="1" si="12"/>
        <v>-2239.2305000416236</v>
      </c>
      <c r="Y54" s="25">
        <f t="shared" ca="1" si="12"/>
        <v>-2787.0716391137466</v>
      </c>
      <c r="Z54" s="25">
        <f t="shared" ca="1" si="13"/>
        <v>-2401.8562993577652</v>
      </c>
      <c r="AA54" s="25">
        <f t="shared" ca="1" si="13"/>
        <v>-1601.4001405241725</v>
      </c>
      <c r="AB54" s="25">
        <f t="shared" ca="1" si="13"/>
        <v>-1291.186454075214</v>
      </c>
      <c r="AC54" s="25">
        <f t="shared" ca="1" si="13"/>
        <v>-3184.0984207908405</v>
      </c>
      <c r="AD54" s="25">
        <f t="shared" ca="1" si="13"/>
        <v>-2675.1837740064366</v>
      </c>
      <c r="AE54" s="25">
        <f t="shared" ca="1" si="13"/>
        <v>-4082.8761006908608</v>
      </c>
      <c r="AF54" s="25">
        <f t="shared" ca="1" si="13"/>
        <v>-4238.7763815981016</v>
      </c>
      <c r="AG54" s="25">
        <f t="shared" ca="1" si="13"/>
        <v>-4733.6260385727073</v>
      </c>
      <c r="AH54" s="25">
        <f t="shared" ca="1" si="13"/>
        <v>-3983.8211978946929</v>
      </c>
      <c r="AI54" s="25">
        <f t="shared" ca="1" si="13"/>
        <v>-3649.8096464686532</v>
      </c>
      <c r="AJ54" s="25">
        <f t="shared" ca="1" si="13"/>
        <v>-3747.1457067221636</v>
      </c>
      <c r="AK54" s="25">
        <f t="shared" ca="1" si="13"/>
        <v>-2495.039469419251</v>
      </c>
    </row>
    <row r="55" spans="8:37">
      <c r="H55" s="21" t="s">
        <v>36</v>
      </c>
      <c r="I55" s="25">
        <f t="shared" ca="1" si="14"/>
        <v>-1.1376428592268724</v>
      </c>
      <c r="J55" s="25">
        <f t="shared" ca="1" si="14"/>
        <v>-2.3388430300130096</v>
      </c>
      <c r="K55" s="25">
        <f t="shared" ca="1" si="14"/>
        <v>0.22415586750321381</v>
      </c>
      <c r="L55" s="25">
        <f t="shared" ca="1" si="14"/>
        <v>4.2625200363368094</v>
      </c>
      <c r="M55" s="25">
        <f t="shared" ca="1" si="14"/>
        <v>1.6669882260179634</v>
      </c>
      <c r="N55" s="25">
        <f t="shared" ca="1" si="14"/>
        <v>0.11565830587301207</v>
      </c>
      <c r="O55" s="25">
        <f t="shared" ca="1" si="14"/>
        <v>-0.18704014255695256</v>
      </c>
      <c r="P55" s="25">
        <f t="shared" ca="1" si="14"/>
        <v>-1.1650258316190047</v>
      </c>
      <c r="Q55" s="25">
        <f t="shared" ca="1" si="14"/>
        <v>-10.73461246874993</v>
      </c>
      <c r="R55" s="25">
        <f t="shared" ca="1" si="14"/>
        <v>-4.854120830421067</v>
      </c>
      <c r="S55" s="25">
        <f t="shared" ca="1" si="12"/>
        <v>4.6902622320317278E-3</v>
      </c>
      <c r="T55" s="25">
        <f t="shared" ca="1" si="12"/>
        <v>360.42267490661902</v>
      </c>
      <c r="U55" s="25">
        <f t="shared" ca="1" si="12"/>
        <v>141.67333841305083</v>
      </c>
      <c r="V55" s="25">
        <f t="shared" ca="1" si="12"/>
        <v>136.71027259192022</v>
      </c>
      <c r="W55" s="25">
        <f t="shared" ca="1" si="12"/>
        <v>74.608525026879988</v>
      </c>
      <c r="X55" s="25">
        <f t="shared" ca="1" si="12"/>
        <v>77.634079510340371</v>
      </c>
      <c r="Y55" s="25">
        <f t="shared" ca="1" si="12"/>
        <v>14.52144631245983</v>
      </c>
      <c r="Z55" s="25">
        <f t="shared" ca="1" si="13"/>
        <v>0.73954516356411659</v>
      </c>
      <c r="AA55" s="25">
        <f t="shared" ca="1" si="13"/>
        <v>580.85250126917981</v>
      </c>
      <c r="AB55" s="25">
        <f t="shared" ca="1" si="13"/>
        <v>573.2784309553208</v>
      </c>
      <c r="AC55" s="25">
        <f t="shared" ca="1" si="13"/>
        <v>71.124239265509459</v>
      </c>
      <c r="AD55" s="25">
        <f t="shared" ca="1" si="13"/>
        <v>-157.08103392840076</v>
      </c>
      <c r="AE55" s="25">
        <f t="shared" ca="1" si="13"/>
        <v>-170.17547826567989</v>
      </c>
      <c r="AF55" s="25">
        <f t="shared" ca="1" si="13"/>
        <v>-1287.7079814746494</v>
      </c>
      <c r="AG55" s="25">
        <f t="shared" ca="1" si="13"/>
        <v>-1236.5170511101105</v>
      </c>
      <c r="AH55" s="25">
        <f t="shared" ca="1" si="13"/>
        <v>-1166.0077825918997</v>
      </c>
      <c r="AI55" s="25">
        <f t="shared" ca="1" si="13"/>
        <v>-1118.1070776633205</v>
      </c>
      <c r="AJ55" s="25">
        <f t="shared" ca="1" si="13"/>
        <v>-1141.4139897132482</v>
      </c>
      <c r="AK55" s="25">
        <f t="shared" ca="1" si="13"/>
        <v>-1191.510234740801</v>
      </c>
    </row>
    <row r="56" spans="8:37">
      <c r="H56" s="21" t="s">
        <v>73</v>
      </c>
      <c r="I56" s="25">
        <f t="shared" ca="1" si="14"/>
        <v>-7.1077709999990475</v>
      </c>
      <c r="J56" s="25">
        <f t="shared" ca="1" si="14"/>
        <v>-5.1816819999989434</v>
      </c>
      <c r="K56" s="25">
        <f t="shared" ca="1" si="14"/>
        <v>-9.8527310572039823</v>
      </c>
      <c r="L56" s="25">
        <f t="shared" ca="1" si="14"/>
        <v>48.11952365700904</v>
      </c>
      <c r="M56" s="25">
        <f t="shared" ca="1" si="14"/>
        <v>85.799472693058306</v>
      </c>
      <c r="N56" s="25">
        <f t="shared" ca="1" si="14"/>
        <v>210.18915734530947</v>
      </c>
      <c r="O56" s="25">
        <f t="shared" ca="1" si="14"/>
        <v>-259.2524122812747</v>
      </c>
      <c r="P56" s="25">
        <f t="shared" ca="1" si="14"/>
        <v>-334.18164029104537</v>
      </c>
      <c r="Q56" s="25">
        <f t="shared" ca="1" si="14"/>
        <v>-539.86554532749324</v>
      </c>
      <c r="R56" s="25">
        <f t="shared" ca="1" si="14"/>
        <v>-78.935723176462488</v>
      </c>
      <c r="S56" s="25">
        <f t="shared" ca="1" si="12"/>
        <v>-24.207857274295748</v>
      </c>
      <c r="T56" s="25">
        <f t="shared" ca="1" si="12"/>
        <v>-941.62841060866049</v>
      </c>
      <c r="U56" s="25">
        <f t="shared" ca="1" si="12"/>
        <v>-1071.5273998400062</v>
      </c>
      <c r="V56" s="25">
        <f t="shared" ca="1" si="12"/>
        <v>-1134.6330592590693</v>
      </c>
      <c r="W56" s="25">
        <f t="shared" ca="1" si="12"/>
        <v>-1575.7633947347567</v>
      </c>
      <c r="X56" s="25">
        <f t="shared" ca="1" si="12"/>
        <v>-1691.3747010974785</v>
      </c>
      <c r="Y56" s="25">
        <f t="shared" ca="1" si="12"/>
        <v>-788.5163306675131</v>
      </c>
      <c r="Z56" s="25">
        <f t="shared" ca="1" si="13"/>
        <v>-356.70398291087258</v>
      </c>
      <c r="AA56" s="25">
        <f t="shared" ca="1" si="13"/>
        <v>-676.61339184682583</v>
      </c>
      <c r="AB56" s="25">
        <f t="shared" ca="1" si="13"/>
        <v>-669.70284060902486</v>
      </c>
      <c r="AC56" s="25">
        <f t="shared" ca="1" si="13"/>
        <v>-848.82817434704702</v>
      </c>
      <c r="AD56" s="25">
        <f t="shared" ca="1" si="13"/>
        <v>-51.017380593104463</v>
      </c>
      <c r="AE56" s="25">
        <f t="shared" ca="1" si="13"/>
        <v>-213.8541681906936</v>
      </c>
      <c r="AF56" s="25">
        <f t="shared" ca="1" si="13"/>
        <v>409.21679683360708</v>
      </c>
      <c r="AG56" s="25">
        <f t="shared" ca="1" si="13"/>
        <v>366.28732165948168</v>
      </c>
      <c r="AH56" s="25">
        <f t="shared" ca="1" si="13"/>
        <v>329.56079359704745</v>
      </c>
      <c r="AI56" s="25">
        <f t="shared" ca="1" si="13"/>
        <v>470.435088088263</v>
      </c>
      <c r="AJ56" s="25">
        <f t="shared" ca="1" si="13"/>
        <v>525.74053754183115</v>
      </c>
      <c r="AK56" s="25">
        <f t="shared" ca="1" si="13"/>
        <v>716.9963683325077</v>
      </c>
    </row>
    <row r="57" spans="8:37">
      <c r="H57" s="21" t="s">
        <v>56</v>
      </c>
      <c r="I57" s="25">
        <f t="shared" ca="1" si="14"/>
        <v>-8.0724230000001285E-2</v>
      </c>
      <c r="J57" s="25">
        <f t="shared" ca="1" si="14"/>
        <v>-15.160564770000079</v>
      </c>
      <c r="K57" s="25">
        <f t="shared" ca="1" si="14"/>
        <v>-0.98096870000000536</v>
      </c>
      <c r="L57" s="25">
        <f t="shared" ca="1" si="14"/>
        <v>6.7983185600010074</v>
      </c>
      <c r="M57" s="25">
        <f t="shared" ca="1" si="14"/>
        <v>5.5309439000001248</v>
      </c>
      <c r="N57" s="25">
        <f t="shared" ca="1" si="14"/>
        <v>3.5692446999987624</v>
      </c>
      <c r="O57" s="25">
        <f t="shared" ca="1" si="14"/>
        <v>3.0396218000000772</v>
      </c>
      <c r="P57" s="25">
        <f t="shared" ca="1" si="14"/>
        <v>2.043129399999998</v>
      </c>
      <c r="Q57" s="25">
        <f t="shared" ca="1" si="14"/>
        <v>-8.2099690999993982</v>
      </c>
      <c r="R57" s="25">
        <f t="shared" ca="1" si="14"/>
        <v>10.127230299999155</v>
      </c>
      <c r="S57" s="25">
        <f t="shared" ca="1" si="12"/>
        <v>-17.037610899997617</v>
      </c>
      <c r="T57" s="25">
        <f t="shared" ca="1" si="12"/>
        <v>36.038391499999761</v>
      </c>
      <c r="U57" s="25">
        <f t="shared" ca="1" si="12"/>
        <v>46.703969000000143</v>
      </c>
      <c r="V57" s="25">
        <f t="shared" ca="1" si="12"/>
        <v>6.4948070000009466</v>
      </c>
      <c r="W57" s="25">
        <f t="shared" ca="1" si="12"/>
        <v>74.705294000001231</v>
      </c>
      <c r="X57" s="25">
        <f t="shared" ca="1" si="12"/>
        <v>112.52890529998058</v>
      </c>
      <c r="Y57" s="25">
        <f t="shared" ca="1" si="12"/>
        <v>109.94482399999924</v>
      </c>
      <c r="Z57" s="25">
        <f t="shared" ca="1" si="13"/>
        <v>154.50736130000041</v>
      </c>
      <c r="AA57" s="25">
        <f t="shared" ca="1" si="13"/>
        <v>147.05690529999993</v>
      </c>
      <c r="AB57" s="25">
        <f t="shared" ca="1" si="13"/>
        <v>124.00857339999857</v>
      </c>
      <c r="AC57" s="25">
        <f t="shared" ca="1" si="13"/>
        <v>81.927002999997967</v>
      </c>
      <c r="AD57" s="25">
        <f t="shared" ca="1" si="13"/>
        <v>205.93705699999919</v>
      </c>
      <c r="AE57" s="25">
        <f t="shared" ca="1" si="13"/>
        <v>180.68319000000065</v>
      </c>
      <c r="AF57" s="25">
        <f t="shared" ca="1" si="13"/>
        <v>415.93925900000067</v>
      </c>
      <c r="AG57" s="25">
        <f t="shared" ca="1" si="13"/>
        <v>429.04214400000001</v>
      </c>
      <c r="AH57" s="25">
        <f t="shared" ca="1" si="13"/>
        <v>285.11846839999816</v>
      </c>
      <c r="AI57" s="25">
        <f t="shared" ca="1" si="13"/>
        <v>417.27434809999977</v>
      </c>
      <c r="AJ57" s="25">
        <f t="shared" ca="1" si="13"/>
        <v>414.71779399999923</v>
      </c>
      <c r="AK57" s="25">
        <f t="shared" ca="1" si="13"/>
        <v>339.21624669999801</v>
      </c>
    </row>
    <row r="59" spans="8:37">
      <c r="H59" s="21" t="s">
        <v>70</v>
      </c>
      <c r="I59" s="25">
        <f t="shared" ref="I59:X61" ca="1" si="15">-SUMIFS(OFFSET(INDIRECT("'"&amp;$E$1 &amp; "_Generation'!C:C"), 0, I$1), INDIRECT("'"&amp;$E$1 &amp; "_Generation'!B:B"),$H59, INDIRECT("'"&amp;$E$1 &amp; "_Generation'!A:A"),$B$44) + SUMIFS(OFFSET(INDIRECT("'"&amp;$C$1 &amp; "_Generation'!C:C"), 0, I$1), INDIRECT("'"&amp;$C$1 &amp; "_Generation'!B:B"),$H59, INDIRECT("'"&amp;$C$1 &amp; "_Generation'!A:A"),$B$44)</f>
        <v>-1.404495920922102</v>
      </c>
      <c r="J59" s="25">
        <f t="shared" ca="1" si="15"/>
        <v>-2.8874451175400395</v>
      </c>
      <c r="K59" s="25">
        <f t="shared" ca="1" si="15"/>
        <v>0.27674646566396177</v>
      </c>
      <c r="L59" s="25">
        <f t="shared" ca="1" si="15"/>
        <v>5.0162326009668732</v>
      </c>
      <c r="M59" s="25">
        <f t="shared" ca="1" si="15"/>
        <v>2.1453307055550113</v>
      </c>
      <c r="N59" s="25">
        <f t="shared" ca="1" si="15"/>
        <v>0.30163405618299066</v>
      </c>
      <c r="O59" s="25">
        <f t="shared" ca="1" si="15"/>
        <v>-0.23087645397299639</v>
      </c>
      <c r="P59" s="25">
        <f t="shared" ca="1" si="15"/>
        <v>-1.4382635799460672</v>
      </c>
      <c r="Q59" s="25">
        <f t="shared" ca="1" si="15"/>
        <v>-13.252565871380966</v>
      </c>
      <c r="R59" s="25">
        <f t="shared" ca="1" si="15"/>
        <v>-5.9926796030989635</v>
      </c>
      <c r="S59" s="25">
        <f t="shared" ca="1" si="15"/>
        <v>5.835220190022028E-3</v>
      </c>
      <c r="T59" s="25">
        <f t="shared" ca="1" si="15"/>
        <v>424.35906341797977</v>
      </c>
      <c r="U59" s="25">
        <f t="shared" ca="1" si="15"/>
        <v>166.45019591905816</v>
      </c>
      <c r="V59" s="25">
        <f t="shared" ca="1" si="15"/>
        <v>160.23865257288094</v>
      </c>
      <c r="W59" s="25">
        <f t="shared" ca="1" si="15"/>
        <v>87.976318182669729</v>
      </c>
      <c r="X59" s="25">
        <f t="shared" ca="1" si="15"/>
        <v>91.711063155500142</v>
      </c>
      <c r="Y59" s="25">
        <f t="shared" ref="Y59:AK61" ca="1" si="16">-SUMIFS(OFFSET(INDIRECT("'"&amp;$E$1 &amp; "_Generation'!C:C"), 0, Y$1), INDIRECT("'"&amp;$E$1 &amp; "_Generation'!B:B"),$H59, INDIRECT("'"&amp;$E$1 &amp; "_Generation'!A:A"),$B$44) + SUMIFS(OFFSET(INDIRECT("'"&amp;$C$1 &amp; "_Generation'!C:C"), 0, Y$1), INDIRECT("'"&amp;$C$1 &amp; "_Generation'!B:B"),$H59, INDIRECT("'"&amp;$C$1 &amp; "_Generation'!A:A"),$B$44)</f>
        <v>17.408906098165971</v>
      </c>
      <c r="Z59" s="25">
        <f t="shared" ca="1" si="16"/>
        <v>0.53257097729010638</v>
      </c>
      <c r="AA59" s="25">
        <f t="shared" ca="1" si="16"/>
        <v>683.99288176499886</v>
      </c>
      <c r="AB59" s="25">
        <f t="shared" ca="1" si="16"/>
        <v>675.36280227977932</v>
      </c>
      <c r="AC59" s="25">
        <f t="shared" ca="1" si="16"/>
        <v>73.260439759169458</v>
      </c>
      <c r="AD59" s="25">
        <f t="shared" ca="1" si="16"/>
        <v>-193.93552766988887</v>
      </c>
      <c r="AE59" s="25">
        <f t="shared" ca="1" si="16"/>
        <v>-209.27579218109713</v>
      </c>
      <c r="AF59" s="25">
        <f t="shared" ca="1" si="16"/>
        <v>-1548.1770113973007</v>
      </c>
      <c r="AG59" s="25">
        <f t="shared" ca="1" si="16"/>
        <v>-1488.9315300225117</v>
      </c>
      <c r="AH59" s="25">
        <f t="shared" ca="1" si="16"/>
        <v>-1399.1461612448302</v>
      </c>
      <c r="AI59" s="25">
        <f t="shared" ca="1" si="16"/>
        <v>-1348.7650430124686</v>
      </c>
      <c r="AJ59" s="25">
        <f t="shared" ca="1" si="16"/>
        <v>-1370.6161770944309</v>
      </c>
      <c r="AK59" s="25">
        <f t="shared" ca="1" si="16"/>
        <v>-1430.9358187498383</v>
      </c>
    </row>
    <row r="60" spans="8:37">
      <c r="H60" s="21" t="s">
        <v>72</v>
      </c>
      <c r="I60" s="25">
        <f t="shared" ca="1" si="15"/>
        <v>-29.798149999999964</v>
      </c>
      <c r="J60" s="25">
        <f t="shared" ca="1" si="15"/>
        <v>-37.737876000000142</v>
      </c>
      <c r="K60" s="25">
        <f t="shared" ca="1" si="15"/>
        <v>-52.347021020914099</v>
      </c>
      <c r="L60" s="25">
        <f t="shared" ca="1" si="15"/>
        <v>58.461859125216506</v>
      </c>
      <c r="M60" s="25">
        <f t="shared" ca="1" si="15"/>
        <v>128.58272650041818</v>
      </c>
      <c r="N60" s="25">
        <f t="shared" ca="1" si="15"/>
        <v>285.85451514779379</v>
      </c>
      <c r="O60" s="25">
        <f t="shared" ca="1" si="15"/>
        <v>-541.46449943979314</v>
      </c>
      <c r="P60" s="25">
        <f t="shared" ca="1" si="15"/>
        <v>-695.92114021731504</v>
      </c>
      <c r="Q60" s="25">
        <f t="shared" ca="1" si="15"/>
        <v>-873.92293457179221</v>
      </c>
      <c r="R60" s="25">
        <f t="shared" ca="1" si="15"/>
        <v>-450.56738269900234</v>
      </c>
      <c r="S60" s="25">
        <f t="shared" ca="1" si="15"/>
        <v>-272.74997367586184</v>
      </c>
      <c r="T60" s="25">
        <f t="shared" ca="1" si="15"/>
        <v>-1438.8360128762724</v>
      </c>
      <c r="U60" s="25">
        <f t="shared" ca="1" si="15"/>
        <v>-1624.7102252185286</v>
      </c>
      <c r="V60" s="25">
        <f t="shared" ca="1" si="15"/>
        <v>-1564.00675779413</v>
      </c>
      <c r="W60" s="25">
        <f t="shared" ca="1" si="15"/>
        <v>-2279.9168451747901</v>
      </c>
      <c r="X60" s="25">
        <f t="shared" ca="1" si="15"/>
        <v>-2454.3209857472284</v>
      </c>
      <c r="Y60" s="25">
        <f t="shared" ca="1" si="16"/>
        <v>-1175.633409247941</v>
      </c>
      <c r="Z60" s="25">
        <f t="shared" ca="1" si="16"/>
        <v>-479.71877854663762</v>
      </c>
      <c r="AA60" s="25">
        <f t="shared" ca="1" si="16"/>
        <v>-892.81901089617531</v>
      </c>
      <c r="AB60" s="25">
        <f t="shared" ca="1" si="16"/>
        <v>-832.86476542415039</v>
      </c>
      <c r="AC60" s="25">
        <f t="shared" ca="1" si="16"/>
        <v>-1232.7852746900389</v>
      </c>
      <c r="AD60" s="25">
        <f t="shared" ca="1" si="16"/>
        <v>-18.304924129777646</v>
      </c>
      <c r="AE60" s="25">
        <f t="shared" ca="1" si="16"/>
        <v>-450.50702136702239</v>
      </c>
      <c r="AF60" s="25">
        <f t="shared" ca="1" si="16"/>
        <v>366.03758554858359</v>
      </c>
      <c r="AG60" s="25">
        <f t="shared" ca="1" si="16"/>
        <v>453.23918356907961</v>
      </c>
      <c r="AH60" s="25">
        <f t="shared" ca="1" si="16"/>
        <v>417.61143053204796</v>
      </c>
      <c r="AI60" s="25">
        <f t="shared" ca="1" si="16"/>
        <v>681.09503765384943</v>
      </c>
      <c r="AJ60" s="25">
        <f t="shared" ca="1" si="16"/>
        <v>632.52606527046737</v>
      </c>
      <c r="AK60" s="25">
        <f t="shared" ca="1" si="16"/>
        <v>1028.4002813396874</v>
      </c>
    </row>
    <row r="61" spans="8:37">
      <c r="H61" s="21" t="s">
        <v>76</v>
      </c>
      <c r="I61" s="25">
        <f t="shared" ca="1" si="15"/>
        <v>-9.6887200999780987E-2</v>
      </c>
      <c r="J61" s="25">
        <f t="shared" ca="1" si="15"/>
        <v>-18.196282690000061</v>
      </c>
      <c r="K61" s="25">
        <f t="shared" ca="1" si="15"/>
        <v>-1.177153840000301</v>
      </c>
      <c r="L61" s="25">
        <f t="shared" ca="1" si="15"/>
        <v>8.2147833300000457</v>
      </c>
      <c r="M61" s="25">
        <f t="shared" ca="1" si="15"/>
        <v>6.2017456999988099</v>
      </c>
      <c r="N61" s="25">
        <f t="shared" ca="1" si="15"/>
        <v>4.665172599999778</v>
      </c>
      <c r="O61" s="25">
        <f t="shared" ca="1" si="15"/>
        <v>3.6483652000010807</v>
      </c>
      <c r="P61" s="25">
        <f t="shared" ca="1" si="15"/>
        <v>2.4522301999991214</v>
      </c>
      <c r="Q61" s="25">
        <f t="shared" ca="1" si="15"/>
        <v>-9.812782399999378</v>
      </c>
      <c r="R61" s="25">
        <f t="shared" ca="1" si="15"/>
        <v>12.113949399999001</v>
      </c>
      <c r="S61" s="25">
        <f t="shared" ca="1" si="15"/>
        <v>-20.292830500001401</v>
      </c>
      <c r="T61" s="25">
        <f t="shared" ca="1" si="15"/>
        <v>44.539969700000256</v>
      </c>
      <c r="U61" s="25">
        <f t="shared" ca="1" si="15"/>
        <v>54.169243000002098</v>
      </c>
      <c r="V61" s="25">
        <f t="shared" ca="1" si="15"/>
        <v>7.986429000001408</v>
      </c>
      <c r="W61" s="25">
        <f t="shared" ca="1" si="15"/>
        <v>90.206879599999411</v>
      </c>
      <c r="X61" s="25">
        <f t="shared" ca="1" si="15"/>
        <v>134.4031546999995</v>
      </c>
      <c r="Y61" s="25">
        <f t="shared" ca="1" si="16"/>
        <v>132.32963829999881</v>
      </c>
      <c r="Z61" s="25">
        <f t="shared" ca="1" si="16"/>
        <v>185.53380100000049</v>
      </c>
      <c r="AA61" s="25">
        <f t="shared" ca="1" si="16"/>
        <v>176.41459899999973</v>
      </c>
      <c r="AB61" s="25">
        <f t="shared" ca="1" si="16"/>
        <v>149.68129070000214</v>
      </c>
      <c r="AC61" s="25">
        <f t="shared" ca="1" si="16"/>
        <v>97.588547999990624</v>
      </c>
      <c r="AD61" s="25">
        <f t="shared" ca="1" si="16"/>
        <v>248.92305800000031</v>
      </c>
      <c r="AE61" s="25">
        <f t="shared" ca="1" si="16"/>
        <v>216.40924500000074</v>
      </c>
      <c r="AF61" s="25">
        <f t="shared" ca="1" si="16"/>
        <v>496.56614340001124</v>
      </c>
      <c r="AG61" s="25">
        <f t="shared" ca="1" si="16"/>
        <v>516.36709599999904</v>
      </c>
      <c r="AH61" s="25">
        <f t="shared" ca="1" si="16"/>
        <v>342.62592530000984</v>
      </c>
      <c r="AI61" s="25">
        <f t="shared" ca="1" si="16"/>
        <v>500.32217039999978</v>
      </c>
      <c r="AJ61" s="25">
        <f t="shared" ca="1" si="16"/>
        <v>499.04864999999972</v>
      </c>
      <c r="AK61" s="25">
        <f t="shared" ca="1" si="16"/>
        <v>405.79172300000027</v>
      </c>
    </row>
    <row r="63" spans="8:37">
      <c r="H63" s="26" t="s">
        <v>125</v>
      </c>
      <c r="I63" s="26"/>
    </row>
  </sheetData>
  <dataConsolidate/>
  <dataValidations count="1">
    <dataValidation type="list" allowBlank="1" showInputMessage="1" showErrorMessage="1" sqref="B4 B23 B44">
      <formula1>"NEM,NSW1,QLD1,VIC1,SA1,TAS1"</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188736"/>
  </sheetPr>
  <dimension ref="A1:AE151"/>
  <sheetViews>
    <sheetView zoomScale="85" zoomScaleNormal="85" workbookViewId="0"/>
  </sheetViews>
  <sheetFormatPr defaultColWidth="9.140625" defaultRowHeight="15"/>
  <cols>
    <col min="1" max="1" width="16" style="13" customWidth="1"/>
    <col min="2" max="2" width="30.5703125" style="13" customWidth="1"/>
    <col min="3" max="32" width="9.42578125" style="13" customWidth="1"/>
    <col min="33" max="16384" width="9.140625" style="13"/>
  </cols>
  <sheetData>
    <row r="1" spans="1:31" s="28" customFormat="1" ht="23.25" customHeight="1">
      <c r="A1" s="27" t="s">
        <v>126</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s="28" customFormat="1"/>
    <row r="3" spans="1:31" s="28" customFormat="1"/>
    <row r="4" spans="1:31">
      <c r="A4" s="18" t="s">
        <v>127</v>
      </c>
      <c r="B4" s="1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0">
        <v>0.48176629120864084</v>
      </c>
      <c r="D6" s="30">
        <v>0.44672256873114685</v>
      </c>
      <c r="E6" s="30">
        <v>0.46639244226314458</v>
      </c>
      <c r="F6" s="30">
        <v>0.59316255356586167</v>
      </c>
      <c r="G6" s="30">
        <v>0.62858186762717561</v>
      </c>
      <c r="H6" s="30">
        <v>0.60286756216383885</v>
      </c>
      <c r="I6" s="30">
        <v>0.57589429313961116</v>
      </c>
      <c r="J6" s="30">
        <v>0.61488361561011962</v>
      </c>
      <c r="K6" s="30">
        <v>0.60284341988212831</v>
      </c>
      <c r="L6" s="30">
        <v>0.5899307921195357</v>
      </c>
      <c r="M6" s="30">
        <v>0.55176520626025538</v>
      </c>
      <c r="N6" s="30">
        <v>0.56637818959837616</v>
      </c>
      <c r="O6" s="30">
        <v>0.64563092903237451</v>
      </c>
      <c r="P6" s="30">
        <v>0.57087101961133258</v>
      </c>
      <c r="Q6" s="30">
        <v>0.53136015397751701</v>
      </c>
      <c r="R6" s="30">
        <v>0.56119192324598943</v>
      </c>
      <c r="S6" s="30">
        <v>0.58579869331049395</v>
      </c>
      <c r="T6" s="30">
        <v>0.57617662693693483</v>
      </c>
      <c r="U6" s="30">
        <v>0.53118590915161534</v>
      </c>
      <c r="V6" s="30">
        <v>0.53124803120374031</v>
      </c>
      <c r="W6" s="30">
        <v>0.52455291169798723</v>
      </c>
      <c r="X6" s="30">
        <v>0.56049366567119241</v>
      </c>
      <c r="Y6" s="30">
        <v>0.524767900180098</v>
      </c>
      <c r="Z6" s="30">
        <v>0.50961728718900301</v>
      </c>
      <c r="AA6" s="30">
        <v>0.47677111991678661</v>
      </c>
      <c r="AB6" s="30">
        <v>0.4880023429783063</v>
      </c>
      <c r="AC6" s="30">
        <v>0.48885241156414144</v>
      </c>
      <c r="AD6" s="30">
        <v>0.44669648656221195</v>
      </c>
      <c r="AE6" s="30">
        <v>0.45877658964264706</v>
      </c>
    </row>
    <row r="7" spans="1:31">
      <c r="A7" s="29" t="s">
        <v>40</v>
      </c>
      <c r="B7" s="29" t="s">
        <v>71</v>
      </c>
      <c r="C7" s="30">
        <v>0.64143145441892824</v>
      </c>
      <c r="D7" s="30">
        <v>0.54978768791527222</v>
      </c>
      <c r="E7" s="30">
        <v>0.58325307194402343</v>
      </c>
      <c r="F7" s="30">
        <v>0.65740453165000801</v>
      </c>
      <c r="G7" s="30">
        <v>0.6795522343993261</v>
      </c>
      <c r="H7" s="30">
        <v>0.65139129838720766</v>
      </c>
      <c r="I7" s="30" t="s">
        <v>169</v>
      </c>
      <c r="J7" s="30" t="s">
        <v>169</v>
      </c>
      <c r="K7" s="30" t="s">
        <v>169</v>
      </c>
      <c r="L7" s="30" t="s">
        <v>169</v>
      </c>
      <c r="M7" s="30" t="s">
        <v>169</v>
      </c>
      <c r="N7" s="30" t="s">
        <v>169</v>
      </c>
      <c r="O7" s="30" t="s">
        <v>169</v>
      </c>
      <c r="P7" s="30" t="s">
        <v>169</v>
      </c>
      <c r="Q7" s="30" t="s">
        <v>169</v>
      </c>
      <c r="R7" s="30" t="s">
        <v>169</v>
      </c>
      <c r="S7" s="30" t="s">
        <v>169</v>
      </c>
      <c r="T7" s="30" t="s">
        <v>169</v>
      </c>
      <c r="U7" s="30" t="s">
        <v>169</v>
      </c>
      <c r="V7" s="30" t="s">
        <v>169</v>
      </c>
      <c r="W7" s="30" t="s">
        <v>169</v>
      </c>
      <c r="X7" s="30" t="s">
        <v>169</v>
      </c>
      <c r="Y7" s="30" t="s">
        <v>169</v>
      </c>
      <c r="Z7" s="30" t="s">
        <v>169</v>
      </c>
      <c r="AA7" s="30" t="s">
        <v>169</v>
      </c>
      <c r="AB7" s="30" t="s">
        <v>169</v>
      </c>
      <c r="AC7" s="30" t="s">
        <v>169</v>
      </c>
      <c r="AD7" s="30" t="s">
        <v>169</v>
      </c>
      <c r="AE7" s="30" t="s">
        <v>169</v>
      </c>
    </row>
    <row r="8" spans="1:31">
      <c r="A8" s="29" t="s">
        <v>40</v>
      </c>
      <c r="B8" s="29" t="s">
        <v>20</v>
      </c>
      <c r="C8" s="30">
        <v>8.4171482676949877E-2</v>
      </c>
      <c r="D8" s="30">
        <v>8.4171482704638034E-2</v>
      </c>
      <c r="E8" s="30">
        <v>7.250080229271616E-2</v>
      </c>
      <c r="F8" s="30">
        <v>0.1289964352817641</v>
      </c>
      <c r="G8" s="30">
        <v>0.15982968966509295</v>
      </c>
      <c r="H8" s="30">
        <v>0.13270560489069377</v>
      </c>
      <c r="I8" s="30">
        <v>0.15168519957849089</v>
      </c>
      <c r="J8" s="30">
        <v>0.15571460996050271</v>
      </c>
      <c r="K8" s="30">
        <v>0.14310693922935477</v>
      </c>
      <c r="L8" s="30">
        <v>0.16480459699955449</v>
      </c>
      <c r="M8" s="30">
        <v>0.19684633800334345</v>
      </c>
      <c r="N8" s="30">
        <v>0.23451497003419186</v>
      </c>
      <c r="O8" s="30">
        <v>0.26369416104773424</v>
      </c>
      <c r="P8" s="30">
        <v>0.25278904979491779</v>
      </c>
      <c r="Q8" s="30">
        <v>0.22507350936727288</v>
      </c>
      <c r="R8" s="30">
        <v>0.2178766060560525</v>
      </c>
      <c r="S8" s="30">
        <v>0.25811478531884946</v>
      </c>
      <c r="T8" s="30">
        <v>0.25815201516792941</v>
      </c>
      <c r="U8" s="30">
        <v>0.23627737241169874</v>
      </c>
      <c r="V8" s="30">
        <v>0.24197564396818988</v>
      </c>
      <c r="W8" s="30">
        <v>0.26213392901897431</v>
      </c>
      <c r="X8" s="30">
        <v>0.29160230620814293</v>
      </c>
      <c r="Y8" s="30">
        <v>0.25139869324434611</v>
      </c>
      <c r="Z8" s="30">
        <v>0.27310354517340979</v>
      </c>
      <c r="AA8" s="30">
        <v>0.2863030461232447</v>
      </c>
      <c r="AB8" s="30">
        <v>0.28260019680277093</v>
      </c>
      <c r="AC8" s="30">
        <v>0.28337446834818092</v>
      </c>
      <c r="AD8" s="30">
        <v>0.28260020568803285</v>
      </c>
      <c r="AE8" s="30">
        <v>0.28260027381740871</v>
      </c>
    </row>
    <row r="9" spans="1:31">
      <c r="A9" s="29" t="s">
        <v>40</v>
      </c>
      <c r="B9" s="29" t="s">
        <v>32</v>
      </c>
      <c r="C9" s="30">
        <v>5.8546751936680116E-2</v>
      </c>
      <c r="D9" s="30">
        <v>5.9390753012246944E-2</v>
      </c>
      <c r="E9" s="30">
        <v>5.9908716792699261E-2</v>
      </c>
      <c r="F9" s="30">
        <v>2.1736097639031761E-2</v>
      </c>
      <c r="G9" s="30">
        <v>2.403895754150491E-2</v>
      </c>
      <c r="H9" s="30">
        <v>2.4184319489534659E-2</v>
      </c>
      <c r="I9" s="30">
        <v>2.8832929170955732E-2</v>
      </c>
      <c r="J9" s="30">
        <v>3.4450413400374719E-2</v>
      </c>
      <c r="K9" s="30">
        <v>2.2215338539604605E-2</v>
      </c>
      <c r="L9" s="30">
        <v>2.7657323834692559E-2</v>
      </c>
      <c r="M9" s="30">
        <v>4.3726213394436095E-2</v>
      </c>
      <c r="N9" s="30">
        <v>0.10425959184548789</v>
      </c>
      <c r="O9" s="30">
        <v>0.10197350344445316</v>
      </c>
      <c r="P9" s="30">
        <v>0.151241815299443</v>
      </c>
      <c r="Q9" s="30">
        <v>0.11233849768561957</v>
      </c>
      <c r="R9" s="30">
        <v>0.10086326781134672</v>
      </c>
      <c r="S9" s="30">
        <v>0.16813161474948396</v>
      </c>
      <c r="T9" s="30">
        <v>0.22705564873021827</v>
      </c>
      <c r="U9" s="30">
        <v>0.217356313872581</v>
      </c>
      <c r="V9" s="30">
        <v>0.2474432485322883</v>
      </c>
      <c r="W9" s="30">
        <v>0.31711354370515193</v>
      </c>
      <c r="X9" s="30">
        <v>0.33649130245705583</v>
      </c>
      <c r="Y9" s="30">
        <v>0.30890415035877228</v>
      </c>
      <c r="Z9" s="30">
        <v>0.30160551206784081</v>
      </c>
      <c r="AA9" s="30">
        <v>0.2615557322243966</v>
      </c>
      <c r="AB9" s="30" t="s">
        <v>169</v>
      </c>
      <c r="AC9" s="30" t="s">
        <v>169</v>
      </c>
      <c r="AD9" s="30" t="s">
        <v>169</v>
      </c>
      <c r="AE9" s="30" t="s">
        <v>169</v>
      </c>
    </row>
    <row r="10" spans="1:31">
      <c r="A10" s="29" t="s">
        <v>40</v>
      </c>
      <c r="B10" s="29" t="s">
        <v>66</v>
      </c>
      <c r="C10" s="30">
        <v>1.000726984119355E-3</v>
      </c>
      <c r="D10" s="30">
        <v>4.0400750203685264E-4</v>
      </c>
      <c r="E10" s="30">
        <v>1.753205933921797E-3</v>
      </c>
      <c r="F10" s="30">
        <v>5.5533228777772019E-3</v>
      </c>
      <c r="G10" s="30">
        <v>4.7702687768662972E-3</v>
      </c>
      <c r="H10" s="30">
        <v>4.6973372636949298E-3</v>
      </c>
      <c r="I10" s="30">
        <v>4.808280557839207E-3</v>
      </c>
      <c r="J10" s="30">
        <v>7.545644874208301E-3</v>
      </c>
      <c r="K10" s="30">
        <v>2.3000914977868124E-3</v>
      </c>
      <c r="L10" s="30">
        <v>6.8153905554575438E-3</v>
      </c>
      <c r="M10" s="30">
        <v>1.2545214078091026E-2</v>
      </c>
      <c r="N10" s="30">
        <v>3.0610410357575286E-2</v>
      </c>
      <c r="O10" s="30">
        <v>2.5556954886597118E-2</v>
      </c>
      <c r="P10" s="30">
        <v>3.9818570705064539E-2</v>
      </c>
      <c r="Q10" s="30">
        <v>3.5912860146197073E-2</v>
      </c>
      <c r="R10" s="30">
        <v>4.2050659153248293E-2</v>
      </c>
      <c r="S10" s="30">
        <v>6.7258850870524689E-2</v>
      </c>
      <c r="T10" s="30">
        <v>6.4986197342190452E-2</v>
      </c>
      <c r="U10" s="30">
        <v>0.10060323229181892</v>
      </c>
      <c r="V10" s="30">
        <v>0.12288776282431471</v>
      </c>
      <c r="W10" s="30">
        <v>0.10635540065651378</v>
      </c>
      <c r="X10" s="30">
        <v>0.13395616793499407</v>
      </c>
      <c r="Y10" s="30">
        <v>0.14875124403541418</v>
      </c>
      <c r="Z10" s="30">
        <v>0.10508304224029774</v>
      </c>
      <c r="AA10" s="30">
        <v>0.10975115295497391</v>
      </c>
      <c r="AB10" s="30">
        <v>0.14095278326884816</v>
      </c>
      <c r="AC10" s="30">
        <v>0.15249030527020235</v>
      </c>
      <c r="AD10" s="30">
        <v>0.16550989364567525</v>
      </c>
      <c r="AE10" s="30">
        <v>0.16909107799783185</v>
      </c>
    </row>
    <row r="11" spans="1:31">
      <c r="A11" s="29" t="s">
        <v>40</v>
      </c>
      <c r="B11" s="29" t="s">
        <v>65</v>
      </c>
      <c r="C11" s="30">
        <v>0.20931501322959051</v>
      </c>
      <c r="D11" s="30">
        <v>0.21577548260909954</v>
      </c>
      <c r="E11" s="30">
        <v>0.21013559235322157</v>
      </c>
      <c r="F11" s="30">
        <v>0.24688417323532597</v>
      </c>
      <c r="G11" s="30">
        <v>0.2548144564540189</v>
      </c>
      <c r="H11" s="30">
        <v>0.24132627186208297</v>
      </c>
      <c r="I11" s="30">
        <v>0.24551669002445628</v>
      </c>
      <c r="J11" s="30">
        <v>0.27855095937295488</v>
      </c>
      <c r="K11" s="30">
        <v>0.24637920271640038</v>
      </c>
      <c r="L11" s="30">
        <v>0.23689897824439363</v>
      </c>
      <c r="M11" s="30">
        <v>0.23157737349844726</v>
      </c>
      <c r="N11" s="30">
        <v>0.23133841439555308</v>
      </c>
      <c r="O11" s="30">
        <v>0.24989149739706676</v>
      </c>
      <c r="P11" s="30">
        <v>0.26154704141616397</v>
      </c>
      <c r="Q11" s="30">
        <v>0.2532194539369097</v>
      </c>
      <c r="R11" s="30">
        <v>0.2492029696421251</v>
      </c>
      <c r="S11" s="30">
        <v>0.27882155137263415</v>
      </c>
      <c r="T11" s="30">
        <v>0.25625277959388926</v>
      </c>
      <c r="U11" s="30">
        <v>0.24278330463621356</v>
      </c>
      <c r="V11" s="30">
        <v>0.22858365526249028</v>
      </c>
      <c r="W11" s="30">
        <v>0.22549614024888343</v>
      </c>
      <c r="X11" s="30">
        <v>0.25229303143653042</v>
      </c>
      <c r="Y11" s="30">
        <v>0.25019136709047163</v>
      </c>
      <c r="Z11" s="30">
        <v>0.24124096017938659</v>
      </c>
      <c r="AA11" s="30">
        <v>0.25036273256208219</v>
      </c>
      <c r="AB11" s="30">
        <v>0.29374237503736589</v>
      </c>
      <c r="AC11" s="30">
        <v>0.25998825667401615</v>
      </c>
      <c r="AD11" s="30">
        <v>0.24578214120459946</v>
      </c>
      <c r="AE11" s="30">
        <v>0.24033865904084034</v>
      </c>
    </row>
    <row r="12" spans="1:31">
      <c r="A12" s="29" t="s">
        <v>40</v>
      </c>
      <c r="B12" s="29" t="s">
        <v>69</v>
      </c>
      <c r="C12" s="30">
        <v>0.3696806303945836</v>
      </c>
      <c r="D12" s="30">
        <v>0.37030639648622843</v>
      </c>
      <c r="E12" s="30">
        <v>0.33619037098639348</v>
      </c>
      <c r="F12" s="30">
        <v>0.32906239269473087</v>
      </c>
      <c r="G12" s="30">
        <v>0.35818522866168195</v>
      </c>
      <c r="H12" s="30">
        <v>0.36763069516708263</v>
      </c>
      <c r="I12" s="30">
        <v>0.37292482443246211</v>
      </c>
      <c r="J12" s="30">
        <v>0.34962880430120247</v>
      </c>
      <c r="K12" s="30">
        <v>0.34104177694372906</v>
      </c>
      <c r="L12" s="30">
        <v>0.34381179240281445</v>
      </c>
      <c r="M12" s="30">
        <v>0.34790005263152801</v>
      </c>
      <c r="N12" s="30">
        <v>0.32200069363681105</v>
      </c>
      <c r="O12" s="30">
        <v>0.30848599284919648</v>
      </c>
      <c r="P12" s="30">
        <v>0.32995764260476745</v>
      </c>
      <c r="Q12" s="30">
        <v>0.34615282099753747</v>
      </c>
      <c r="R12" s="30">
        <v>0.35622393213804926</v>
      </c>
      <c r="S12" s="30">
        <v>0.33327083951356584</v>
      </c>
      <c r="T12" s="30">
        <v>0.33156425107271853</v>
      </c>
      <c r="U12" s="30">
        <v>0.33084831099252676</v>
      </c>
      <c r="V12" s="30">
        <v>0.32574672152929673</v>
      </c>
      <c r="W12" s="30">
        <v>0.30957776133732434</v>
      </c>
      <c r="X12" s="30">
        <v>0.29543515437212198</v>
      </c>
      <c r="Y12" s="30">
        <v>0.31614779692491296</v>
      </c>
      <c r="Z12" s="30">
        <v>0.32978293079506144</v>
      </c>
      <c r="AA12" s="30">
        <v>0.34001660092106484</v>
      </c>
      <c r="AB12" s="30">
        <v>0.32265752710918577</v>
      </c>
      <c r="AC12" s="30">
        <v>0.32315632727410837</v>
      </c>
      <c r="AD12" s="30">
        <v>0.3194346136397514</v>
      </c>
      <c r="AE12" s="30">
        <v>0.3160310862111772</v>
      </c>
    </row>
    <row r="13" spans="1:31">
      <c r="A13" s="29" t="s">
        <v>40</v>
      </c>
      <c r="B13" s="29" t="s">
        <v>68</v>
      </c>
      <c r="C13" s="30">
        <v>0.29560341206990537</v>
      </c>
      <c r="D13" s="30">
        <v>0.29158891932145342</v>
      </c>
      <c r="E13" s="30">
        <v>0.29610968459932774</v>
      </c>
      <c r="F13" s="30">
        <v>0.28436541560872985</v>
      </c>
      <c r="G13" s="30">
        <v>0.2787422060763256</v>
      </c>
      <c r="H13" s="30">
        <v>0.29548457250911409</v>
      </c>
      <c r="I13" s="30">
        <v>0.29763388792056672</v>
      </c>
      <c r="J13" s="30">
        <v>0.26291973302279797</v>
      </c>
      <c r="K13" s="30">
        <v>0.27271518163930542</v>
      </c>
      <c r="L13" s="30">
        <v>0.28376993238257514</v>
      </c>
      <c r="M13" s="30">
        <v>0.28628138440045597</v>
      </c>
      <c r="N13" s="30">
        <v>0.28338068815091466</v>
      </c>
      <c r="O13" s="30">
        <v>0.27143137294493186</v>
      </c>
      <c r="P13" s="30">
        <v>0.26583944773189261</v>
      </c>
      <c r="Q13" s="30">
        <v>0.28176403859981608</v>
      </c>
      <c r="R13" s="30">
        <v>0.2839539630953935</v>
      </c>
      <c r="S13" s="30">
        <v>0.248239297029094</v>
      </c>
      <c r="T13" s="30">
        <v>0.25427286975600505</v>
      </c>
      <c r="U13" s="30">
        <v>0.26380743179871147</v>
      </c>
      <c r="V13" s="30">
        <v>0.26344669469032178</v>
      </c>
      <c r="W13" s="30">
        <v>0.26285512317980403</v>
      </c>
      <c r="X13" s="30">
        <v>0.25119168536224545</v>
      </c>
      <c r="Y13" s="30">
        <v>0.24175938947254294</v>
      </c>
      <c r="Z13" s="30">
        <v>0.2529888089794774</v>
      </c>
      <c r="AA13" s="30">
        <v>0.25043113313720583</v>
      </c>
      <c r="AB13" s="30">
        <v>0.22646416428220184</v>
      </c>
      <c r="AC13" s="30">
        <v>0.23011945218599011</v>
      </c>
      <c r="AD13" s="30">
        <v>0.23465151910625123</v>
      </c>
      <c r="AE13" s="30">
        <v>0.23646670133423772</v>
      </c>
    </row>
    <row r="14" spans="1:31">
      <c r="A14" s="29" t="s">
        <v>40</v>
      </c>
      <c r="B14" s="29" t="s">
        <v>36</v>
      </c>
      <c r="C14" s="30">
        <v>6.0630940840096702E-2</v>
      </c>
      <c r="D14" s="30">
        <v>4.1317824325806531E-2</v>
      </c>
      <c r="E14" s="30">
        <v>4.6969215996536945E-2</v>
      </c>
      <c r="F14" s="30">
        <v>5.4800344062767375E-2</v>
      </c>
      <c r="G14" s="30">
        <v>5.2157302468447249E-2</v>
      </c>
      <c r="H14" s="30">
        <v>5.4064421902377015E-2</v>
      </c>
      <c r="I14" s="30">
        <v>5.3838180787260097E-2</v>
      </c>
      <c r="J14" s="30">
        <v>5.1002440331905402E-2</v>
      </c>
      <c r="K14" s="30">
        <v>4.8628823030327277E-2</v>
      </c>
      <c r="L14" s="30">
        <v>5.1988405962812637E-2</v>
      </c>
      <c r="M14" s="30">
        <v>4.9099805012539445E-2</v>
      </c>
      <c r="N14" s="30">
        <v>8.3580216170119112E-2</v>
      </c>
      <c r="O14" s="30">
        <v>0.10371917973207613</v>
      </c>
      <c r="P14" s="30">
        <v>0.10513404841953565</v>
      </c>
      <c r="Q14" s="30">
        <v>0.11634244617312699</v>
      </c>
      <c r="R14" s="30">
        <v>0.11709929492242495</v>
      </c>
      <c r="S14" s="30">
        <v>0.11921460107768439</v>
      </c>
      <c r="T14" s="30">
        <v>0.11927024186215027</v>
      </c>
      <c r="U14" s="30">
        <v>0.12615088336782704</v>
      </c>
      <c r="V14" s="30">
        <v>0.12563049959521694</v>
      </c>
      <c r="W14" s="30">
        <v>0.15508713791092721</v>
      </c>
      <c r="X14" s="30">
        <v>0.164034466055516</v>
      </c>
      <c r="Y14" s="30">
        <v>0.15971210520603973</v>
      </c>
      <c r="Z14" s="30">
        <v>0.17999932867560658</v>
      </c>
      <c r="AA14" s="30">
        <v>0.17675602365987594</v>
      </c>
      <c r="AB14" s="30">
        <v>0.1590689329666258</v>
      </c>
      <c r="AC14" s="30">
        <v>0.15964771835666561</v>
      </c>
      <c r="AD14" s="30">
        <v>0.15426205009783647</v>
      </c>
      <c r="AE14" s="30">
        <v>0.14856564690900395</v>
      </c>
    </row>
    <row r="15" spans="1:31">
      <c r="A15" s="29" t="s">
        <v>40</v>
      </c>
      <c r="B15" s="29" t="s">
        <v>73</v>
      </c>
      <c r="C15" s="30">
        <v>4.1388771210327385E-2</v>
      </c>
      <c r="D15" s="30">
        <v>6.1527444472630782E-2</v>
      </c>
      <c r="E15" s="30">
        <v>7.8596562608131804E-2</v>
      </c>
      <c r="F15" s="30">
        <v>0.18044187089130798</v>
      </c>
      <c r="G15" s="30">
        <v>0.19442675671931051</v>
      </c>
      <c r="H15" s="30">
        <v>0.18929175421930844</v>
      </c>
      <c r="I15" s="30">
        <v>0.22861887439429873</v>
      </c>
      <c r="J15" s="30">
        <v>0.2391357359457649</v>
      </c>
      <c r="K15" s="30">
        <v>0.22514913445591397</v>
      </c>
      <c r="L15" s="30">
        <v>0.2435105870225327</v>
      </c>
      <c r="M15" s="30">
        <v>0.24603888562080328</v>
      </c>
      <c r="N15" s="30">
        <v>0.25634609021878368</v>
      </c>
      <c r="O15" s="30">
        <v>0.2438587919331367</v>
      </c>
      <c r="P15" s="30">
        <v>0.24545018283198583</v>
      </c>
      <c r="Q15" s="30">
        <v>0.25832006948685776</v>
      </c>
      <c r="R15" s="30">
        <v>0.25143849481125541</v>
      </c>
      <c r="S15" s="30">
        <v>0.25102821154621879</v>
      </c>
      <c r="T15" s="30">
        <v>0.24482805473645872</v>
      </c>
      <c r="U15" s="30">
        <v>0.26534395674900435</v>
      </c>
      <c r="V15" s="30">
        <v>0.26269418435991471</v>
      </c>
      <c r="W15" s="30">
        <v>0.27001704278334265</v>
      </c>
      <c r="X15" s="30">
        <v>0.25979909887785779</v>
      </c>
      <c r="Y15" s="30">
        <v>0.24655491133906396</v>
      </c>
      <c r="Z15" s="30">
        <v>0.26128733408985216</v>
      </c>
      <c r="AA15" s="30">
        <v>0.25109276444819795</v>
      </c>
      <c r="AB15" s="30">
        <v>0.23693066206408808</v>
      </c>
      <c r="AC15" s="30">
        <v>0.23093534203686913</v>
      </c>
      <c r="AD15" s="30">
        <v>0.23046858717680799</v>
      </c>
      <c r="AE15" s="30">
        <v>0.2207023496413722</v>
      </c>
    </row>
    <row r="16" spans="1:31">
      <c r="A16" s="29" t="s">
        <v>40</v>
      </c>
      <c r="B16" s="29" t="s">
        <v>56</v>
      </c>
      <c r="C16" s="30">
        <v>4.7878543248692222E-2</v>
      </c>
      <c r="D16" s="30">
        <v>6.7820653699368266E-2</v>
      </c>
      <c r="E16" s="30">
        <v>7.3193991362759836E-2</v>
      </c>
      <c r="F16" s="30">
        <v>8.4219796861567275E-2</v>
      </c>
      <c r="G16" s="30">
        <v>8.3299713608136802E-2</v>
      </c>
      <c r="H16" s="30">
        <v>8.3006923993021967E-2</v>
      </c>
      <c r="I16" s="30">
        <v>7.9358721347937325E-2</v>
      </c>
      <c r="J16" s="30">
        <v>7.3551244166643895E-2</v>
      </c>
      <c r="K16" s="30">
        <v>6.9144390630878072E-2</v>
      </c>
      <c r="L16" s="30">
        <v>6.8053467978822516E-2</v>
      </c>
      <c r="M16" s="30">
        <v>6.652895174077357E-2</v>
      </c>
      <c r="N16" s="30">
        <v>6.5480870615280032E-2</v>
      </c>
      <c r="O16" s="30">
        <v>6.394495128291014E-2</v>
      </c>
      <c r="P16" s="30">
        <v>6.2785504314304172E-2</v>
      </c>
      <c r="Q16" s="30">
        <v>6.4879406365610168E-2</v>
      </c>
      <c r="R16" s="30">
        <v>6.3989484842578812E-2</v>
      </c>
      <c r="S16" s="30">
        <v>5.9104839716739764E-2</v>
      </c>
      <c r="T16" s="30">
        <v>5.8174333804801776E-2</v>
      </c>
      <c r="U16" s="30">
        <v>5.8924925094512789E-2</v>
      </c>
      <c r="V16" s="30">
        <v>5.8030485324654164E-2</v>
      </c>
      <c r="W16" s="30">
        <v>5.8887528915270514E-2</v>
      </c>
      <c r="X16" s="30">
        <v>5.5309537237881144E-2</v>
      </c>
      <c r="Y16" s="30">
        <v>4.8848852085977904E-2</v>
      </c>
      <c r="Z16" s="30">
        <v>5.0573063401897447E-2</v>
      </c>
      <c r="AA16" s="30">
        <v>4.7269326456722209E-2</v>
      </c>
      <c r="AB16" s="30">
        <v>4.2417406880939298E-2</v>
      </c>
      <c r="AC16" s="30">
        <v>3.9734068173267842E-2</v>
      </c>
      <c r="AD16" s="30">
        <v>3.6588589941784835E-2</v>
      </c>
      <c r="AE16" s="30">
        <v>3.4091139915693652E-2</v>
      </c>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0">
        <v>0.48212824740475169</v>
      </c>
      <c r="D20" s="30">
        <v>0.44647791946355797</v>
      </c>
      <c r="E20" s="30">
        <v>0.46545228888852186</v>
      </c>
      <c r="F20" s="30">
        <v>0.56298572754862941</v>
      </c>
      <c r="G20" s="30">
        <v>0.64433243785375927</v>
      </c>
      <c r="H20" s="30">
        <v>0.57724362269705842</v>
      </c>
      <c r="I20" s="30">
        <v>0.5607143506369392</v>
      </c>
      <c r="J20" s="30">
        <v>0.60464130165137142</v>
      </c>
      <c r="K20" s="30">
        <v>0.57656296700329734</v>
      </c>
      <c r="L20" s="30">
        <v>0.57394841362502858</v>
      </c>
      <c r="M20" s="30">
        <v>0.52515166191102336</v>
      </c>
      <c r="N20" s="30">
        <v>0.50211328731096572</v>
      </c>
      <c r="O20" s="30">
        <v>0.62626597388384009</v>
      </c>
      <c r="P20" s="30">
        <v>0.54509495959526755</v>
      </c>
      <c r="Q20" s="30">
        <v>0.43447502113986131</v>
      </c>
      <c r="R20" s="30">
        <v>0.53693580246913575</v>
      </c>
      <c r="S20" s="30">
        <v>0.60204158633519367</v>
      </c>
      <c r="T20" s="30">
        <v>0.58577995095552171</v>
      </c>
      <c r="U20" s="30">
        <v>0.54180470996110264</v>
      </c>
      <c r="V20" s="30">
        <v>0.47696779130728906</v>
      </c>
      <c r="W20" s="30">
        <v>0.53127778975305573</v>
      </c>
      <c r="X20" s="30" t="s">
        <v>169</v>
      </c>
      <c r="Y20" s="30" t="s">
        <v>169</v>
      </c>
      <c r="Z20" s="30" t="s">
        <v>169</v>
      </c>
      <c r="AA20" s="30" t="s">
        <v>169</v>
      </c>
      <c r="AB20" s="30" t="s">
        <v>169</v>
      </c>
      <c r="AC20" s="30" t="s">
        <v>169</v>
      </c>
      <c r="AD20" s="30" t="s">
        <v>169</v>
      </c>
      <c r="AE20" s="30" t="s">
        <v>169</v>
      </c>
    </row>
    <row r="21" spans="1:31" s="28" customFormat="1">
      <c r="A21" s="29" t="s">
        <v>130</v>
      </c>
      <c r="B21" s="29" t="s">
        <v>71</v>
      </c>
      <c r="C21" s="30" t="s">
        <v>169</v>
      </c>
      <c r="D21" s="30" t="s">
        <v>169</v>
      </c>
      <c r="E21" s="30" t="s">
        <v>169</v>
      </c>
      <c r="F21" s="30" t="s">
        <v>169</v>
      </c>
      <c r="G21" s="30" t="s">
        <v>169</v>
      </c>
      <c r="H21" s="30" t="s">
        <v>169</v>
      </c>
      <c r="I21" s="30" t="s">
        <v>169</v>
      </c>
      <c r="J21" s="30" t="s">
        <v>169</v>
      </c>
      <c r="K21" s="30" t="s">
        <v>169</v>
      </c>
      <c r="L21" s="30" t="s">
        <v>169</v>
      </c>
      <c r="M21" s="30" t="s">
        <v>169</v>
      </c>
      <c r="N21" s="30" t="s">
        <v>169</v>
      </c>
      <c r="O21" s="30" t="s">
        <v>169</v>
      </c>
      <c r="P21" s="30" t="s">
        <v>169</v>
      </c>
      <c r="Q21" s="30" t="s">
        <v>169</v>
      </c>
      <c r="R21" s="30" t="s">
        <v>169</v>
      </c>
      <c r="S21" s="30" t="s">
        <v>169</v>
      </c>
      <c r="T21" s="30" t="s">
        <v>169</v>
      </c>
      <c r="U21" s="30" t="s">
        <v>169</v>
      </c>
      <c r="V21" s="30" t="s">
        <v>169</v>
      </c>
      <c r="W21" s="30" t="s">
        <v>169</v>
      </c>
      <c r="X21" s="30" t="s">
        <v>169</v>
      </c>
      <c r="Y21" s="30" t="s">
        <v>169</v>
      </c>
      <c r="Z21" s="30" t="s">
        <v>169</v>
      </c>
      <c r="AA21" s="30" t="s">
        <v>169</v>
      </c>
      <c r="AB21" s="30" t="s">
        <v>169</v>
      </c>
      <c r="AC21" s="30" t="s">
        <v>169</v>
      </c>
      <c r="AD21" s="30" t="s">
        <v>169</v>
      </c>
      <c r="AE21" s="30" t="s">
        <v>169</v>
      </c>
    </row>
    <row r="22" spans="1:31" s="28" customFormat="1">
      <c r="A22" s="29" t="s">
        <v>130</v>
      </c>
      <c r="B22" s="29" t="s">
        <v>20</v>
      </c>
      <c r="C22" s="30">
        <v>6.1459249614677636E-3</v>
      </c>
      <c r="D22" s="30">
        <v>6.1459251469880172E-3</v>
      </c>
      <c r="E22" s="30">
        <v>1.8488280074418811E-2</v>
      </c>
      <c r="F22" s="30">
        <v>4.7015778828774425E-2</v>
      </c>
      <c r="G22" s="30">
        <v>6.2700441461795986E-2</v>
      </c>
      <c r="H22" s="30">
        <v>3.3659611752088765E-2</v>
      </c>
      <c r="I22" s="30">
        <v>7.1854053686992519E-2</v>
      </c>
      <c r="J22" s="30">
        <v>0.10498263661529314</v>
      </c>
      <c r="K22" s="30">
        <v>0.10061268325708986</v>
      </c>
      <c r="L22" s="30">
        <v>0.11209156424359744</v>
      </c>
      <c r="M22" s="30">
        <v>0.13143279371793365</v>
      </c>
      <c r="N22" s="30">
        <v>0.22164425945636715</v>
      </c>
      <c r="O22" s="30">
        <v>0.22660872531209952</v>
      </c>
      <c r="P22" s="30">
        <v>0.26493476917096914</v>
      </c>
      <c r="Q22" s="30">
        <v>0.22752086807790867</v>
      </c>
      <c r="R22" s="30">
        <v>0.18381206677259909</v>
      </c>
      <c r="S22" s="30">
        <v>0.25750066414123834</v>
      </c>
      <c r="T22" s="30">
        <v>0.28601193365560529</v>
      </c>
      <c r="U22" s="30">
        <v>0.25368900284969242</v>
      </c>
      <c r="V22" s="30">
        <v>0.2260756865271023</v>
      </c>
      <c r="W22" s="30">
        <v>0.23647235199070507</v>
      </c>
      <c r="X22" s="30">
        <v>0.27372052545597264</v>
      </c>
      <c r="Y22" s="30">
        <v>2.7237028482784153E-2</v>
      </c>
      <c r="Z22" s="30" t="s">
        <v>169</v>
      </c>
      <c r="AA22" s="30" t="s">
        <v>169</v>
      </c>
      <c r="AB22" s="30" t="s">
        <v>169</v>
      </c>
      <c r="AC22" s="30" t="s">
        <v>169</v>
      </c>
      <c r="AD22" s="30" t="s">
        <v>169</v>
      </c>
      <c r="AE22" s="30" t="s">
        <v>169</v>
      </c>
    </row>
    <row r="23" spans="1:31" s="28" customFormat="1">
      <c r="A23" s="29" t="s">
        <v>130</v>
      </c>
      <c r="B23" s="29" t="s">
        <v>32</v>
      </c>
      <c r="C23" s="30" t="s">
        <v>169</v>
      </c>
      <c r="D23" s="30" t="s">
        <v>169</v>
      </c>
      <c r="E23" s="30" t="s">
        <v>169</v>
      </c>
      <c r="F23" s="30" t="s">
        <v>169</v>
      </c>
      <c r="G23" s="30" t="s">
        <v>169</v>
      </c>
      <c r="H23" s="30" t="s">
        <v>169</v>
      </c>
      <c r="I23" s="30" t="s">
        <v>169</v>
      </c>
      <c r="J23" s="30" t="s">
        <v>169</v>
      </c>
      <c r="K23" s="30" t="s">
        <v>169</v>
      </c>
      <c r="L23" s="30" t="s">
        <v>169</v>
      </c>
      <c r="M23" s="30" t="s">
        <v>169</v>
      </c>
      <c r="N23" s="30" t="s">
        <v>169</v>
      </c>
      <c r="O23" s="30" t="s">
        <v>169</v>
      </c>
      <c r="P23" s="30" t="s">
        <v>169</v>
      </c>
      <c r="Q23" s="30" t="s">
        <v>169</v>
      </c>
      <c r="R23" s="30" t="s">
        <v>169</v>
      </c>
      <c r="S23" s="30" t="s">
        <v>169</v>
      </c>
      <c r="T23" s="30" t="s">
        <v>169</v>
      </c>
      <c r="U23" s="30" t="s">
        <v>169</v>
      </c>
      <c r="V23" s="30" t="s">
        <v>169</v>
      </c>
      <c r="W23" s="30" t="s">
        <v>169</v>
      </c>
      <c r="X23" s="30" t="s">
        <v>169</v>
      </c>
      <c r="Y23" s="30" t="s">
        <v>169</v>
      </c>
      <c r="Z23" s="30" t="s">
        <v>169</v>
      </c>
      <c r="AA23" s="30" t="s">
        <v>169</v>
      </c>
      <c r="AB23" s="30" t="s">
        <v>169</v>
      </c>
      <c r="AC23" s="30" t="s">
        <v>169</v>
      </c>
      <c r="AD23" s="30" t="s">
        <v>169</v>
      </c>
      <c r="AE23" s="30" t="s">
        <v>169</v>
      </c>
    </row>
    <row r="24" spans="1:31" s="28" customFormat="1">
      <c r="A24" s="29" t="s">
        <v>130</v>
      </c>
      <c r="B24" s="29" t="s">
        <v>66</v>
      </c>
      <c r="C24" s="30">
        <v>1.5524703577393769E-9</v>
      </c>
      <c r="D24" s="30">
        <v>1.6273614974501623E-9</v>
      </c>
      <c r="E24" s="30">
        <v>9.6057616051746129E-4</v>
      </c>
      <c r="F24" s="30">
        <v>4.8867262682318552E-3</v>
      </c>
      <c r="G24" s="30">
        <v>8.5094464744178721E-4</v>
      </c>
      <c r="H24" s="30">
        <v>1.6956813701011352E-3</v>
      </c>
      <c r="I24" s="30">
        <v>1.362285652365934E-3</v>
      </c>
      <c r="J24" s="30">
        <v>4.0954112012395452E-3</v>
      </c>
      <c r="K24" s="30">
        <v>8.2193436048251628E-5</v>
      </c>
      <c r="L24" s="30">
        <v>8.2173697707522736E-4</v>
      </c>
      <c r="M24" s="30">
        <v>1.9232868082724294E-3</v>
      </c>
      <c r="N24" s="30">
        <v>2.8610541567712641E-2</v>
      </c>
      <c r="O24" s="30">
        <v>1.1868680681292668E-2</v>
      </c>
      <c r="P24" s="30">
        <v>3.9671018189749059E-2</v>
      </c>
      <c r="Q24" s="30">
        <v>3.4694682283407205E-2</v>
      </c>
      <c r="R24" s="30">
        <v>4.4450743710827877E-2</v>
      </c>
      <c r="S24" s="30">
        <v>6.3981276899758327E-2</v>
      </c>
      <c r="T24" s="30">
        <v>7.9091342398507958E-2</v>
      </c>
      <c r="U24" s="30">
        <v>0.10396540710190402</v>
      </c>
      <c r="V24" s="30">
        <v>0.14508326453942508</v>
      </c>
      <c r="W24" s="30">
        <v>8.7105451393519107E-2</v>
      </c>
      <c r="X24" s="30">
        <v>0.12682628669483348</v>
      </c>
      <c r="Y24" s="30">
        <v>0.16663932470962045</v>
      </c>
      <c r="Z24" s="30">
        <v>9.7368504352568802E-2</v>
      </c>
      <c r="AA24" s="30">
        <v>8.9705002593906139E-2</v>
      </c>
      <c r="AB24" s="30">
        <v>0.12940787505334667</v>
      </c>
      <c r="AC24" s="30">
        <v>0.17761065623196665</v>
      </c>
      <c r="AD24" s="30">
        <v>0.1849945433139597</v>
      </c>
      <c r="AE24" s="30">
        <v>0.17306429562516659</v>
      </c>
    </row>
    <row r="25" spans="1:31" s="28" customFormat="1">
      <c r="A25" s="29" t="s">
        <v>130</v>
      </c>
      <c r="B25" s="29" t="s">
        <v>65</v>
      </c>
      <c r="C25" s="30">
        <v>9.6357056207660968E-2</v>
      </c>
      <c r="D25" s="30">
        <v>0.10305776582496486</v>
      </c>
      <c r="E25" s="30">
        <v>9.6575952147531813E-2</v>
      </c>
      <c r="F25" s="30">
        <v>0.1298734364925854</v>
      </c>
      <c r="G25" s="30">
        <v>0.12471231728535724</v>
      </c>
      <c r="H25" s="30">
        <v>0.12139230297731025</v>
      </c>
      <c r="I25" s="30">
        <v>0.13528225426812573</v>
      </c>
      <c r="J25" s="30">
        <v>0.17542279351368495</v>
      </c>
      <c r="K25" s="30">
        <v>0.13817675498794413</v>
      </c>
      <c r="L25" s="30">
        <v>0.12878121848034405</v>
      </c>
      <c r="M25" s="30">
        <v>0.13387016268779314</v>
      </c>
      <c r="N25" s="30">
        <v>0.13457076256590975</v>
      </c>
      <c r="O25" s="30">
        <v>0.15642204697808748</v>
      </c>
      <c r="P25" s="30">
        <v>0.16753900620898576</v>
      </c>
      <c r="Q25" s="30">
        <v>0.16847965828497738</v>
      </c>
      <c r="R25" s="30">
        <v>0.15947665072467604</v>
      </c>
      <c r="S25" s="30">
        <v>0.20399476387306462</v>
      </c>
      <c r="T25" s="30">
        <v>0.17188197318566006</v>
      </c>
      <c r="U25" s="30">
        <v>0.16402029512554869</v>
      </c>
      <c r="V25" s="30">
        <v>0.14996962145500473</v>
      </c>
      <c r="W25" s="30">
        <v>0.14544488425496585</v>
      </c>
      <c r="X25" s="30">
        <v>0.16849905982000127</v>
      </c>
      <c r="Y25" s="30">
        <v>0.16469403619405942</v>
      </c>
      <c r="Z25" s="30">
        <v>0.17282044407938316</v>
      </c>
      <c r="AA25" s="30">
        <v>0.17098007582381666</v>
      </c>
      <c r="AB25" s="30">
        <v>0.20491074317938937</v>
      </c>
      <c r="AC25" s="30">
        <v>0.16435551301414025</v>
      </c>
      <c r="AD25" s="30">
        <v>0.15011282954876659</v>
      </c>
      <c r="AE25" s="30">
        <v>0.13306208985806767</v>
      </c>
    </row>
    <row r="26" spans="1:31" s="28" customFormat="1">
      <c r="A26" s="29" t="s">
        <v>130</v>
      </c>
      <c r="B26" s="29" t="s">
        <v>69</v>
      </c>
      <c r="C26" s="30">
        <v>0.33410880360189477</v>
      </c>
      <c r="D26" s="30">
        <v>0.35847781409684765</v>
      </c>
      <c r="E26" s="30">
        <v>0.33840448138797852</v>
      </c>
      <c r="F26" s="30">
        <v>0.32841719743221043</v>
      </c>
      <c r="G26" s="30">
        <v>0.3651623577906723</v>
      </c>
      <c r="H26" s="30">
        <v>0.37757617866153326</v>
      </c>
      <c r="I26" s="30">
        <v>0.37219550348946967</v>
      </c>
      <c r="J26" s="30">
        <v>0.32957834305934741</v>
      </c>
      <c r="K26" s="30">
        <v>0.3022730878136769</v>
      </c>
      <c r="L26" s="30">
        <v>0.32256992776300764</v>
      </c>
      <c r="M26" s="30">
        <v>0.33490395638460752</v>
      </c>
      <c r="N26" s="30">
        <v>0.3298730436691219</v>
      </c>
      <c r="O26" s="30">
        <v>0.31675634502394351</v>
      </c>
      <c r="P26" s="30">
        <v>0.33419588392356281</v>
      </c>
      <c r="Q26" s="30">
        <v>0.35346960249253317</v>
      </c>
      <c r="R26" s="30">
        <v>0.35492651830543864</v>
      </c>
      <c r="S26" s="30">
        <v>0.31516046170165357</v>
      </c>
      <c r="T26" s="30">
        <v>0.29019162802289034</v>
      </c>
      <c r="U26" s="30">
        <v>0.30639591663289639</v>
      </c>
      <c r="V26" s="30">
        <v>0.30906129798880499</v>
      </c>
      <c r="W26" s="30">
        <v>0.31575133344984629</v>
      </c>
      <c r="X26" s="30">
        <v>0.29979163319109969</v>
      </c>
      <c r="Y26" s="30">
        <v>0.31317670106737822</v>
      </c>
      <c r="Z26" s="30">
        <v>0.32831221827674723</v>
      </c>
      <c r="AA26" s="30">
        <v>0.32762703034551277</v>
      </c>
      <c r="AB26" s="30">
        <v>0.29210441337889975</v>
      </c>
      <c r="AC26" s="30">
        <v>0.28247430251577704</v>
      </c>
      <c r="AD26" s="30">
        <v>0.29069937038635874</v>
      </c>
      <c r="AE26" s="30">
        <v>0.30084043347094624</v>
      </c>
    </row>
    <row r="27" spans="1:31" s="28" customFormat="1">
      <c r="A27" s="29" t="s">
        <v>130</v>
      </c>
      <c r="B27" s="29" t="s">
        <v>68</v>
      </c>
      <c r="C27" s="30">
        <v>0.28629390403592314</v>
      </c>
      <c r="D27" s="30">
        <v>0.28533026951307944</v>
      </c>
      <c r="E27" s="30">
        <v>0.28723664825659062</v>
      </c>
      <c r="F27" s="30">
        <v>0.27653114549681834</v>
      </c>
      <c r="G27" s="30">
        <v>0.26557262451055169</v>
      </c>
      <c r="H27" s="30">
        <v>0.28720095054128747</v>
      </c>
      <c r="I27" s="30">
        <v>0.28855507166485184</v>
      </c>
      <c r="J27" s="30">
        <v>0.26030700195005019</v>
      </c>
      <c r="K27" s="30">
        <v>0.26682564117943464</v>
      </c>
      <c r="L27" s="30">
        <v>0.281838185791489</v>
      </c>
      <c r="M27" s="30">
        <v>0.28720804169260533</v>
      </c>
      <c r="N27" s="30">
        <v>0.28429217012334368</v>
      </c>
      <c r="O27" s="30">
        <v>0.27498546870400803</v>
      </c>
      <c r="P27" s="30">
        <v>0.26365539723009745</v>
      </c>
      <c r="Q27" s="30">
        <v>0.28359365998587577</v>
      </c>
      <c r="R27" s="30">
        <v>0.28402299381746315</v>
      </c>
      <c r="S27" s="30">
        <v>0.25452052725478658</v>
      </c>
      <c r="T27" s="30">
        <v>0.25686044875748576</v>
      </c>
      <c r="U27" s="30">
        <v>0.27095685300903266</v>
      </c>
      <c r="V27" s="30">
        <v>0.26581950954104266</v>
      </c>
      <c r="W27" s="30">
        <v>0.26880669753113373</v>
      </c>
      <c r="X27" s="30">
        <v>0.25548547715625203</v>
      </c>
      <c r="Y27" s="30">
        <v>0.24426940686230614</v>
      </c>
      <c r="Z27" s="30">
        <v>0.26214070759666908</v>
      </c>
      <c r="AA27" s="30">
        <v>0.25964434131462927</v>
      </c>
      <c r="AB27" s="30">
        <v>0.23586152814894065</v>
      </c>
      <c r="AC27" s="30">
        <v>0.23565097396316231</v>
      </c>
      <c r="AD27" s="30">
        <v>0.24441166409074003</v>
      </c>
      <c r="AE27" s="30">
        <v>0.24621052185786452</v>
      </c>
    </row>
    <row r="28" spans="1:31" s="28" customFormat="1">
      <c r="A28" s="29" t="s">
        <v>130</v>
      </c>
      <c r="B28" s="29" t="s">
        <v>36</v>
      </c>
      <c r="C28" s="30" t="s">
        <v>169</v>
      </c>
      <c r="D28" s="30" t="s">
        <v>169</v>
      </c>
      <c r="E28" s="30" t="s">
        <v>169</v>
      </c>
      <c r="F28" s="30" t="s">
        <v>169</v>
      </c>
      <c r="G28" s="30" t="s">
        <v>169</v>
      </c>
      <c r="H28" s="30" t="s">
        <v>169</v>
      </c>
      <c r="I28" s="30" t="s">
        <v>169</v>
      </c>
      <c r="J28" s="30" t="s">
        <v>169</v>
      </c>
      <c r="K28" s="30" t="s">
        <v>169</v>
      </c>
      <c r="L28" s="30" t="s">
        <v>169</v>
      </c>
      <c r="M28" s="30" t="s">
        <v>169</v>
      </c>
      <c r="N28" s="30" t="s">
        <v>169</v>
      </c>
      <c r="O28" s="30" t="s">
        <v>169</v>
      </c>
      <c r="P28" s="30" t="s">
        <v>169</v>
      </c>
      <c r="Q28" s="30" t="s">
        <v>169</v>
      </c>
      <c r="R28" s="30" t="s">
        <v>169</v>
      </c>
      <c r="S28" s="30" t="s">
        <v>169</v>
      </c>
      <c r="T28" s="30" t="s">
        <v>169</v>
      </c>
      <c r="U28" s="30">
        <v>0.14716636696938448</v>
      </c>
      <c r="V28" s="30">
        <v>0.14668186845312414</v>
      </c>
      <c r="W28" s="30">
        <v>0.21777089577561307</v>
      </c>
      <c r="X28" s="30">
        <v>0.21586898953138159</v>
      </c>
      <c r="Y28" s="30">
        <v>0.20960740883128284</v>
      </c>
      <c r="Z28" s="30">
        <v>0.24040042176328263</v>
      </c>
      <c r="AA28" s="30">
        <v>0.23679899506755292</v>
      </c>
      <c r="AB28" s="30">
        <v>0.23196988507061392</v>
      </c>
      <c r="AC28" s="30">
        <v>0.22693690029876021</v>
      </c>
      <c r="AD28" s="30">
        <v>0.2339915720285321</v>
      </c>
      <c r="AE28" s="30">
        <v>0.22783140007822564</v>
      </c>
    </row>
    <row r="29" spans="1:31" s="28" customFormat="1">
      <c r="A29" s="29" t="s">
        <v>130</v>
      </c>
      <c r="B29" s="29" t="s">
        <v>73</v>
      </c>
      <c r="C29" s="30">
        <v>3.5280101312785389E-2</v>
      </c>
      <c r="D29" s="30">
        <v>6.1479716038812783E-2</v>
      </c>
      <c r="E29" s="30">
        <v>8.2492709446317522E-2</v>
      </c>
      <c r="F29" s="30">
        <v>0.42913800533785201</v>
      </c>
      <c r="G29" s="30">
        <v>0.22297503405810468</v>
      </c>
      <c r="H29" s="30">
        <v>0.21204359274913359</v>
      </c>
      <c r="I29" s="30">
        <v>0.25717066350055473</v>
      </c>
      <c r="J29" s="30">
        <v>0.27226272515188399</v>
      </c>
      <c r="K29" s="30">
        <v>0.24159315834833792</v>
      </c>
      <c r="L29" s="30">
        <v>0.26112750845773819</v>
      </c>
      <c r="M29" s="30">
        <v>0.26509151320464458</v>
      </c>
      <c r="N29" s="30">
        <v>0.26917846626825626</v>
      </c>
      <c r="O29" s="30">
        <v>0.25786889489154002</v>
      </c>
      <c r="P29" s="30">
        <v>0.26480115566255868</v>
      </c>
      <c r="Q29" s="30">
        <v>0.28176311509380553</v>
      </c>
      <c r="R29" s="30">
        <v>0.26927204395313353</v>
      </c>
      <c r="S29" s="30">
        <v>0.280578681103268</v>
      </c>
      <c r="T29" s="30">
        <v>0.2655941895393093</v>
      </c>
      <c r="U29" s="30">
        <v>0.28808171431249752</v>
      </c>
      <c r="V29" s="30">
        <v>0.28259676314955767</v>
      </c>
      <c r="W29" s="30">
        <v>0.28666851153222733</v>
      </c>
      <c r="X29" s="30">
        <v>0.28174079545796071</v>
      </c>
      <c r="Y29" s="30">
        <v>0.27244495450184159</v>
      </c>
      <c r="Z29" s="30">
        <v>0.28998758989415602</v>
      </c>
      <c r="AA29" s="30">
        <v>0.28162801266781984</v>
      </c>
      <c r="AB29" s="30">
        <v>0.27775748021585273</v>
      </c>
      <c r="AC29" s="30">
        <v>0.26144271907542482</v>
      </c>
      <c r="AD29" s="30">
        <v>0.2734014755268146</v>
      </c>
      <c r="AE29" s="30">
        <v>0.26426256041434398</v>
      </c>
    </row>
    <row r="30" spans="1:31" s="28" customFormat="1">
      <c r="A30" s="29" t="s">
        <v>130</v>
      </c>
      <c r="B30" s="29" t="s">
        <v>56</v>
      </c>
      <c r="C30" s="30">
        <v>2.5660797101331349E-2</v>
      </c>
      <c r="D30" s="30">
        <v>6.2317494920076891E-2</v>
      </c>
      <c r="E30" s="30">
        <v>6.8509418248879142E-2</v>
      </c>
      <c r="F30" s="30">
        <v>7.670919393536059E-2</v>
      </c>
      <c r="G30" s="30">
        <v>7.9568508218783432E-2</v>
      </c>
      <c r="H30" s="30">
        <v>8.066384218726784E-2</v>
      </c>
      <c r="I30" s="30">
        <v>7.6163842630718417E-2</v>
      </c>
      <c r="J30" s="30">
        <v>7.2170702051667895E-2</v>
      </c>
      <c r="K30" s="30">
        <v>6.8672135847076793E-2</v>
      </c>
      <c r="L30" s="30">
        <v>6.8061221183715992E-2</v>
      </c>
      <c r="M30" s="30">
        <v>6.5547170290462906E-2</v>
      </c>
      <c r="N30" s="30">
        <v>6.7569723498311599E-2</v>
      </c>
      <c r="O30" s="30">
        <v>6.7408539472575787E-2</v>
      </c>
      <c r="P30" s="30">
        <v>6.5963492214435399E-2</v>
      </c>
      <c r="Q30" s="30">
        <v>6.8092087767972362E-2</v>
      </c>
      <c r="R30" s="30">
        <v>6.6766007199131172E-2</v>
      </c>
      <c r="S30" s="30">
        <v>6.3654884509866935E-2</v>
      </c>
      <c r="T30" s="30">
        <v>6.1706644985002591E-2</v>
      </c>
      <c r="U30" s="30">
        <v>6.2141660188078138E-2</v>
      </c>
      <c r="V30" s="30">
        <v>6.0589520153976797E-2</v>
      </c>
      <c r="W30" s="30">
        <v>6.1386509593074512E-2</v>
      </c>
      <c r="X30" s="30">
        <v>6.0462103996117268E-2</v>
      </c>
      <c r="Y30" s="30">
        <v>5.3990671298405374E-2</v>
      </c>
      <c r="Z30" s="30">
        <v>5.6595101066153973E-2</v>
      </c>
      <c r="AA30" s="30">
        <v>5.2754840391179121E-2</v>
      </c>
      <c r="AB30" s="30">
        <v>5.0529445016093369E-2</v>
      </c>
      <c r="AC30" s="30">
        <v>4.6079567977590552E-2</v>
      </c>
      <c r="AD30" s="30">
        <v>4.4362021275997671E-2</v>
      </c>
      <c r="AE30" s="30">
        <v>4.0839959788942226E-2</v>
      </c>
    </row>
    <row r="32" spans="1:31" s="28" customFormat="1"/>
    <row r="33" spans="1:31" s="28" customFormat="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s="28" customFormat="1">
      <c r="A34" s="29" t="s">
        <v>131</v>
      </c>
      <c r="B34" s="29" t="s">
        <v>64</v>
      </c>
      <c r="C34" s="30">
        <v>0.48131017116825503</v>
      </c>
      <c r="D34" s="30">
        <v>0.44701656332848949</v>
      </c>
      <c r="E34" s="30">
        <v>0.46735156993673832</v>
      </c>
      <c r="F34" s="30">
        <v>0.64148560543056998</v>
      </c>
      <c r="G34" s="30">
        <v>0.61059634382431571</v>
      </c>
      <c r="H34" s="30">
        <v>0.63341661715904385</v>
      </c>
      <c r="I34" s="30">
        <v>0.59457307458289921</v>
      </c>
      <c r="J34" s="30">
        <v>0.62748669096402054</v>
      </c>
      <c r="K34" s="30">
        <v>0.62992365718351517</v>
      </c>
      <c r="L34" s="30">
        <v>0.60639955710854176</v>
      </c>
      <c r="M34" s="30">
        <v>0.57857448551949564</v>
      </c>
      <c r="N34" s="30">
        <v>0.59707319141378401</v>
      </c>
      <c r="O34" s="30">
        <v>0.65629553921242489</v>
      </c>
      <c r="P34" s="30">
        <v>0.58506633428906651</v>
      </c>
      <c r="Q34" s="30">
        <v>0.56830661291323104</v>
      </c>
      <c r="R34" s="30">
        <v>0.57153485847164676</v>
      </c>
      <c r="S34" s="30">
        <v>0.57887263347845075</v>
      </c>
      <c r="T34" s="30">
        <v>0.5720817162188655</v>
      </c>
      <c r="U34" s="30">
        <v>0.52665799348791253</v>
      </c>
      <c r="V34" s="30">
        <v>0.55475562949302015</v>
      </c>
      <c r="W34" s="30">
        <v>0.52291865456224784</v>
      </c>
      <c r="X34" s="30">
        <v>0.56049366567119241</v>
      </c>
      <c r="Y34" s="30">
        <v>0.524767900180098</v>
      </c>
      <c r="Z34" s="30">
        <v>0.50961728718900301</v>
      </c>
      <c r="AA34" s="30">
        <v>0.47677111991678661</v>
      </c>
      <c r="AB34" s="30">
        <v>0.4880023429783063</v>
      </c>
      <c r="AC34" s="30">
        <v>0.48885241156414144</v>
      </c>
      <c r="AD34" s="30">
        <v>0.44669648656221195</v>
      </c>
      <c r="AE34" s="30">
        <v>0.45877658964264706</v>
      </c>
    </row>
    <row r="35" spans="1:31" s="28" customFormat="1">
      <c r="A35" s="29" t="s">
        <v>131</v>
      </c>
      <c r="B35" s="29" t="s">
        <v>71</v>
      </c>
      <c r="C35" s="30" t="s">
        <v>169</v>
      </c>
      <c r="D35" s="30" t="s">
        <v>169</v>
      </c>
      <c r="E35" s="30" t="s">
        <v>169</v>
      </c>
      <c r="F35" s="30" t="s">
        <v>169</v>
      </c>
      <c r="G35" s="30" t="s">
        <v>169</v>
      </c>
      <c r="H35" s="30" t="s">
        <v>169</v>
      </c>
      <c r="I35" s="30" t="s">
        <v>169</v>
      </c>
      <c r="J35" s="30" t="s">
        <v>169</v>
      </c>
      <c r="K35" s="30" t="s">
        <v>169</v>
      </c>
      <c r="L35" s="30" t="s">
        <v>169</v>
      </c>
      <c r="M35" s="30" t="s">
        <v>169</v>
      </c>
      <c r="N35" s="30" t="s">
        <v>169</v>
      </c>
      <c r="O35" s="30" t="s">
        <v>169</v>
      </c>
      <c r="P35" s="30" t="s">
        <v>169</v>
      </c>
      <c r="Q35" s="30" t="s">
        <v>169</v>
      </c>
      <c r="R35" s="30" t="s">
        <v>169</v>
      </c>
      <c r="S35" s="30" t="s">
        <v>169</v>
      </c>
      <c r="T35" s="30" t="s">
        <v>169</v>
      </c>
      <c r="U35" s="30" t="s">
        <v>169</v>
      </c>
      <c r="V35" s="30" t="s">
        <v>169</v>
      </c>
      <c r="W35" s="30" t="s">
        <v>169</v>
      </c>
      <c r="X35" s="30" t="s">
        <v>169</v>
      </c>
      <c r="Y35" s="30" t="s">
        <v>169</v>
      </c>
      <c r="Z35" s="30" t="s">
        <v>169</v>
      </c>
      <c r="AA35" s="30" t="s">
        <v>169</v>
      </c>
      <c r="AB35" s="30" t="s">
        <v>169</v>
      </c>
      <c r="AC35" s="30" t="s">
        <v>169</v>
      </c>
      <c r="AD35" s="30" t="s">
        <v>169</v>
      </c>
      <c r="AE35" s="30" t="s">
        <v>169</v>
      </c>
    </row>
    <row r="36" spans="1:31" s="28" customFormat="1">
      <c r="A36" s="29" t="s">
        <v>131</v>
      </c>
      <c r="B36" s="29" t="s">
        <v>20</v>
      </c>
      <c r="C36" s="30">
        <v>8.330375823370606E-2</v>
      </c>
      <c r="D36" s="30">
        <v>8.3303758280826326E-2</v>
      </c>
      <c r="E36" s="30">
        <v>9.2980896624674444E-2</v>
      </c>
      <c r="F36" s="30">
        <v>0.16913064731122307</v>
      </c>
      <c r="G36" s="30">
        <v>0.20505779050493864</v>
      </c>
      <c r="H36" s="30">
        <v>0.17487457078051782</v>
      </c>
      <c r="I36" s="30">
        <v>0.20888862177911513</v>
      </c>
      <c r="J36" s="30">
        <v>0.21035410635615195</v>
      </c>
      <c r="K36" s="30">
        <v>0.19645859179743969</v>
      </c>
      <c r="L36" s="30">
        <v>0.21109000548148393</v>
      </c>
      <c r="M36" s="30">
        <v>0.25035357257478225</v>
      </c>
      <c r="N36" s="30">
        <v>0.27259389702533354</v>
      </c>
      <c r="O36" s="30">
        <v>0.31581039449983128</v>
      </c>
      <c r="P36" s="30">
        <v>0.27347611584334036</v>
      </c>
      <c r="Q36" s="30">
        <v>0.25512629100479417</v>
      </c>
      <c r="R36" s="30">
        <v>0.27538136059773355</v>
      </c>
      <c r="S36" s="30">
        <v>0.30605491707960797</v>
      </c>
      <c r="T36" s="30">
        <v>0.29032077392150191</v>
      </c>
      <c r="U36" s="30">
        <v>0.27514318976642527</v>
      </c>
      <c r="V36" s="30">
        <v>0.30319289177393199</v>
      </c>
      <c r="W36" s="30">
        <v>0.33380717123420672</v>
      </c>
      <c r="X36" s="30">
        <v>0.3645625453897941</v>
      </c>
      <c r="Y36" s="30">
        <v>0.34663565441789701</v>
      </c>
      <c r="Z36" s="30">
        <v>0.33080336567451502</v>
      </c>
      <c r="AA36" s="30">
        <v>0.46145295188244156</v>
      </c>
      <c r="AB36" s="30">
        <v>0.60916004126834722</v>
      </c>
      <c r="AC36" s="30">
        <v>0.61082902930681127</v>
      </c>
      <c r="AD36" s="30">
        <v>0.6091600392475679</v>
      </c>
      <c r="AE36" s="30">
        <v>0.60916003914423766</v>
      </c>
    </row>
    <row r="37" spans="1:31" s="28" customFormat="1">
      <c r="A37" s="29" t="s">
        <v>131</v>
      </c>
      <c r="B37" s="29" t="s">
        <v>32</v>
      </c>
      <c r="C37" s="30">
        <v>5.044000054359643E-2</v>
      </c>
      <c r="D37" s="30">
        <v>5.044000054359643E-2</v>
      </c>
      <c r="E37" s="30">
        <v>0.10018372200478365</v>
      </c>
      <c r="F37" s="30">
        <v>9.8940000543596307E-2</v>
      </c>
      <c r="G37" s="30">
        <v>9.8940000543596307E-2</v>
      </c>
      <c r="H37" s="30">
        <v>9.8940000543596307E-2</v>
      </c>
      <c r="I37" s="30">
        <v>0.17632672863666013</v>
      </c>
      <c r="J37" s="30">
        <v>0.20223643726897153</v>
      </c>
      <c r="K37" s="30">
        <v>0.20496113285496848</v>
      </c>
      <c r="L37" s="30">
        <v>0.15172994672754811</v>
      </c>
      <c r="M37" s="30">
        <v>0.14169706050228309</v>
      </c>
      <c r="N37" s="30">
        <v>0.17532622580995866</v>
      </c>
      <c r="O37" s="30">
        <v>0.26545516688410525</v>
      </c>
      <c r="P37" s="30">
        <v>0.22747359480321672</v>
      </c>
      <c r="Q37" s="30">
        <v>0.20127732931071973</v>
      </c>
      <c r="R37" s="30">
        <v>0.23726508480104369</v>
      </c>
      <c r="S37" s="30">
        <v>0.27129255001087194</v>
      </c>
      <c r="T37" s="30">
        <v>0.25143921232876715</v>
      </c>
      <c r="U37" s="30">
        <v>0.217356313872581</v>
      </c>
      <c r="V37" s="30">
        <v>0.2474432485322883</v>
      </c>
      <c r="W37" s="30">
        <v>0.31711354370515193</v>
      </c>
      <c r="X37" s="30">
        <v>0.33649130245705583</v>
      </c>
      <c r="Y37" s="30">
        <v>0.30890415035877228</v>
      </c>
      <c r="Z37" s="30">
        <v>0.30160551206784081</v>
      </c>
      <c r="AA37" s="30">
        <v>0.2615557322243966</v>
      </c>
      <c r="AB37" s="30" t="s">
        <v>169</v>
      </c>
      <c r="AC37" s="30" t="s">
        <v>169</v>
      </c>
      <c r="AD37" s="30" t="s">
        <v>169</v>
      </c>
      <c r="AE37" s="30" t="s">
        <v>169</v>
      </c>
    </row>
    <row r="38" spans="1:31" s="28" customFormat="1">
      <c r="A38" s="29" t="s">
        <v>131</v>
      </c>
      <c r="B38" s="29" t="s">
        <v>66</v>
      </c>
      <c r="C38" s="30">
        <v>1.9658870938822338E-9</v>
      </c>
      <c r="D38" s="30">
        <v>2.0487626825886334E-9</v>
      </c>
      <c r="E38" s="30">
        <v>2.1932169726744602E-9</v>
      </c>
      <c r="F38" s="30">
        <v>6.5019091602321949E-3</v>
      </c>
      <c r="G38" s="30">
        <v>3.3005685484737801E-3</v>
      </c>
      <c r="H38" s="30">
        <v>3.7773380255304041E-3</v>
      </c>
      <c r="I38" s="30">
        <v>7.640826270693353E-3</v>
      </c>
      <c r="J38" s="30">
        <v>1.2349311507037769E-2</v>
      </c>
      <c r="K38" s="30">
        <v>6.417487639023286E-3</v>
      </c>
      <c r="L38" s="30">
        <v>1.2469748123004701E-2</v>
      </c>
      <c r="M38" s="30">
        <v>2.4227515566287737E-2</v>
      </c>
      <c r="N38" s="30">
        <v>3.7635549764407771E-2</v>
      </c>
      <c r="O38" s="30">
        <v>4.4257682485313109E-2</v>
      </c>
      <c r="P38" s="30">
        <v>3.5161259901167634E-2</v>
      </c>
      <c r="Q38" s="30">
        <v>3.8135088907523887E-2</v>
      </c>
      <c r="R38" s="30">
        <v>5.6643938551650362E-2</v>
      </c>
      <c r="S38" s="30">
        <v>8.5342298824934951E-2</v>
      </c>
      <c r="T38" s="30">
        <v>5.234473923866223E-2</v>
      </c>
      <c r="U38" s="30">
        <v>6.9043036652130504E-2</v>
      </c>
      <c r="V38" s="30">
        <v>7.9492368581352085E-2</v>
      </c>
      <c r="W38" s="30">
        <v>9.6635328960606656E-2</v>
      </c>
      <c r="X38" s="30">
        <v>0.10560997787334751</v>
      </c>
      <c r="Y38" s="30">
        <v>9.3881037405782616E-2</v>
      </c>
      <c r="Z38" s="30">
        <v>0.11438292298305998</v>
      </c>
      <c r="AA38" s="30">
        <v>0.12494769366771954</v>
      </c>
      <c r="AB38" s="30">
        <v>0.13506642714569025</v>
      </c>
      <c r="AC38" s="30">
        <v>0.10780156154760347</v>
      </c>
      <c r="AD38" s="30">
        <v>9.6369393415711088E-2</v>
      </c>
      <c r="AE38" s="30">
        <v>9.9226394425530814E-2</v>
      </c>
    </row>
    <row r="39" spans="1:31" s="28" customFormat="1">
      <c r="A39" s="29" t="s">
        <v>131</v>
      </c>
      <c r="B39" s="29" t="s">
        <v>65</v>
      </c>
      <c r="C39" s="30">
        <v>0.52351577424999263</v>
      </c>
      <c r="D39" s="30">
        <v>0.52253547727638261</v>
      </c>
      <c r="E39" s="30">
        <v>0.52459303577158356</v>
      </c>
      <c r="F39" s="30">
        <v>0.52196873091644858</v>
      </c>
      <c r="G39" s="30">
        <v>0.52110051432379123</v>
      </c>
      <c r="H39" s="30">
        <v>0.52023557108049479</v>
      </c>
      <c r="I39" s="30">
        <v>0.52112118810922481</v>
      </c>
      <c r="J39" s="30">
        <v>0.51794161983367348</v>
      </c>
      <c r="K39" s="30">
        <v>0.51820370500704627</v>
      </c>
      <c r="L39" s="30">
        <v>0.50210689342550185</v>
      </c>
      <c r="M39" s="30">
        <v>0.51977563927863124</v>
      </c>
      <c r="N39" s="30">
        <v>0.51403990724435078</v>
      </c>
      <c r="O39" s="30">
        <v>0.51452461013622552</v>
      </c>
      <c r="P39" s="30">
        <v>0.50731141404118651</v>
      </c>
      <c r="Q39" s="30">
        <v>0.49473999972057298</v>
      </c>
      <c r="R39" s="30">
        <v>0.4934967112228521</v>
      </c>
      <c r="S39" s="30">
        <v>0.39927814099903147</v>
      </c>
      <c r="T39" s="30">
        <v>0.39923128545731285</v>
      </c>
      <c r="U39" s="30">
        <v>0.37689385291268857</v>
      </c>
      <c r="V39" s="30">
        <v>0.36568283866057666</v>
      </c>
      <c r="W39" s="30">
        <v>0.37582748720077491</v>
      </c>
      <c r="X39" s="30" t="s">
        <v>169</v>
      </c>
      <c r="Y39" s="30" t="s">
        <v>169</v>
      </c>
      <c r="Z39" s="30" t="s">
        <v>169</v>
      </c>
      <c r="AA39" s="30" t="s">
        <v>169</v>
      </c>
      <c r="AB39" s="30" t="s">
        <v>169</v>
      </c>
      <c r="AC39" s="30" t="s">
        <v>169</v>
      </c>
      <c r="AD39" s="30" t="s">
        <v>169</v>
      </c>
      <c r="AE39" s="30" t="s">
        <v>169</v>
      </c>
    </row>
    <row r="40" spans="1:31" s="28" customFormat="1">
      <c r="A40" s="29" t="s">
        <v>131</v>
      </c>
      <c r="B40" s="29" t="s">
        <v>69</v>
      </c>
      <c r="C40" s="30">
        <v>0.42807335424715148</v>
      </c>
      <c r="D40" s="30">
        <v>0.40149622433349658</v>
      </c>
      <c r="E40" s="30">
        <v>0.37624736540991299</v>
      </c>
      <c r="F40" s="30">
        <v>0.34195720873244029</v>
      </c>
      <c r="G40" s="30">
        <v>0.39754063429165803</v>
      </c>
      <c r="H40" s="30">
        <v>0.38958120132034219</v>
      </c>
      <c r="I40" s="30">
        <v>0.41942169401064378</v>
      </c>
      <c r="J40" s="30">
        <v>0.41079689229596672</v>
      </c>
      <c r="K40" s="30">
        <v>0.40302307834652124</v>
      </c>
      <c r="L40" s="30">
        <v>0.41266716369236772</v>
      </c>
      <c r="M40" s="30">
        <v>0.38949047603844139</v>
      </c>
      <c r="N40" s="30">
        <v>0.36582127227668143</v>
      </c>
      <c r="O40" s="30">
        <v>0.32650501943959698</v>
      </c>
      <c r="P40" s="30">
        <v>0.38107057219257545</v>
      </c>
      <c r="Q40" s="30">
        <v>0.3729257551826205</v>
      </c>
      <c r="R40" s="30">
        <v>0.40393753049301911</v>
      </c>
      <c r="S40" s="30">
        <v>0.40277180108392147</v>
      </c>
      <c r="T40" s="30">
        <v>0.40181888744080468</v>
      </c>
      <c r="U40" s="30">
        <v>0.40291871217533615</v>
      </c>
      <c r="V40" s="30">
        <v>0.36423263381854015</v>
      </c>
      <c r="W40" s="30">
        <v>0.34719362289929245</v>
      </c>
      <c r="X40" s="30">
        <v>0.30956474569672332</v>
      </c>
      <c r="Y40" s="30">
        <v>0.36492801989755158</v>
      </c>
      <c r="Z40" s="30">
        <v>0.36595795829199035</v>
      </c>
      <c r="AA40" s="30">
        <v>0.38518240846583357</v>
      </c>
      <c r="AB40" s="30">
        <v>0.3836252086937964</v>
      </c>
      <c r="AC40" s="30">
        <v>0.3844935770269679</v>
      </c>
      <c r="AD40" s="30">
        <v>0.37686549624183413</v>
      </c>
      <c r="AE40" s="30">
        <v>0.33094593212793838</v>
      </c>
    </row>
    <row r="41" spans="1:31" s="28" customFormat="1">
      <c r="A41" s="29" t="s">
        <v>131</v>
      </c>
      <c r="B41" s="29" t="s">
        <v>68</v>
      </c>
      <c r="C41" s="30">
        <v>0.31430034873984908</v>
      </c>
      <c r="D41" s="30">
        <v>0.30433464397205567</v>
      </c>
      <c r="E41" s="30">
        <v>0.30992664022028849</v>
      </c>
      <c r="F41" s="30">
        <v>0.29648757542560977</v>
      </c>
      <c r="G41" s="30">
        <v>0.30069347258273221</v>
      </c>
      <c r="H41" s="30">
        <v>0.31492060663026678</v>
      </c>
      <c r="I41" s="30">
        <v>0.31866058369666117</v>
      </c>
      <c r="J41" s="30">
        <v>0.26617414226505298</v>
      </c>
      <c r="K41" s="30">
        <v>0.28833335919838826</v>
      </c>
      <c r="L41" s="30">
        <v>0.29984911051034341</v>
      </c>
      <c r="M41" s="30">
        <v>0.30304343585840665</v>
      </c>
      <c r="N41" s="30">
        <v>0.30098953885211516</v>
      </c>
      <c r="O41" s="30">
        <v>0.28645931433475447</v>
      </c>
      <c r="P41" s="30">
        <v>0.28878275184193425</v>
      </c>
      <c r="Q41" s="30">
        <v>0.30044064899119544</v>
      </c>
      <c r="R41" s="30">
        <v>0.30194653719410108</v>
      </c>
      <c r="S41" s="30">
        <v>0.25050192353645812</v>
      </c>
      <c r="T41" s="30">
        <v>0.26817819134840032</v>
      </c>
      <c r="U41" s="30">
        <v>0.27482040557577686</v>
      </c>
      <c r="V41" s="30">
        <v>0.27737155399152369</v>
      </c>
      <c r="W41" s="30">
        <v>0.26974177909602021</v>
      </c>
      <c r="X41" s="30">
        <v>0.25638932403230547</v>
      </c>
      <c r="Y41" s="30">
        <v>0.25211550016751444</v>
      </c>
      <c r="Z41" s="30">
        <v>0.25198052097893459</v>
      </c>
      <c r="AA41" s="30">
        <v>0.2449098338652122</v>
      </c>
      <c r="AB41" s="30">
        <v>0.22270480174307639</v>
      </c>
      <c r="AC41" s="30">
        <v>0.23393474519549282</v>
      </c>
      <c r="AD41" s="30">
        <v>0.2359664977818125</v>
      </c>
      <c r="AE41" s="30">
        <v>0.23091018715379052</v>
      </c>
    </row>
    <row r="42" spans="1:31" s="28" customFormat="1">
      <c r="A42" s="29" t="s">
        <v>131</v>
      </c>
      <c r="B42" s="29" t="s">
        <v>36</v>
      </c>
      <c r="C42" s="30" t="s">
        <v>169</v>
      </c>
      <c r="D42" s="30">
        <v>0.12856764761940639</v>
      </c>
      <c r="E42" s="30">
        <v>0.14696089778421231</v>
      </c>
      <c r="F42" s="30">
        <v>0.16749840471128424</v>
      </c>
      <c r="G42" s="30">
        <v>0.16529419208598689</v>
      </c>
      <c r="H42" s="30">
        <v>0.17058993993122087</v>
      </c>
      <c r="I42" s="30">
        <v>0.16951450440907534</v>
      </c>
      <c r="J42" s="30">
        <v>0.16026358638524316</v>
      </c>
      <c r="K42" s="30">
        <v>0.15668800370373162</v>
      </c>
      <c r="L42" s="30">
        <v>0.16015709904282188</v>
      </c>
      <c r="M42" s="30">
        <v>0.15699959632910068</v>
      </c>
      <c r="N42" s="30">
        <v>0.1605777876407998</v>
      </c>
      <c r="O42" s="30">
        <v>0.15500396218746909</v>
      </c>
      <c r="P42" s="30">
        <v>0.15825038408122463</v>
      </c>
      <c r="Q42" s="30">
        <v>0.15804114831145769</v>
      </c>
      <c r="R42" s="30">
        <v>0.1608496810758473</v>
      </c>
      <c r="S42" s="30">
        <v>0.14616320312260025</v>
      </c>
      <c r="T42" s="30">
        <v>0.14844291350130487</v>
      </c>
      <c r="U42" s="30">
        <v>0.14757534753200074</v>
      </c>
      <c r="V42" s="30">
        <v>0.14928901775157188</v>
      </c>
      <c r="W42" s="30">
        <v>0.15191205863893303</v>
      </c>
      <c r="X42" s="30">
        <v>0.14700007581727742</v>
      </c>
      <c r="Y42" s="30">
        <v>0.14606833452831361</v>
      </c>
      <c r="Z42" s="30">
        <v>0.14570856172628302</v>
      </c>
      <c r="AA42" s="30">
        <v>0.14089355779932269</v>
      </c>
      <c r="AB42" s="30">
        <v>0.12825936149166145</v>
      </c>
      <c r="AC42" s="30">
        <v>0.13393732112385953</v>
      </c>
      <c r="AD42" s="30">
        <v>0.12591798377204838</v>
      </c>
      <c r="AE42" s="30">
        <v>0.12107925623885735</v>
      </c>
    </row>
    <row r="43" spans="1:31" s="28" customFormat="1">
      <c r="A43" s="29" t="s">
        <v>131</v>
      </c>
      <c r="B43" s="29" t="s">
        <v>73</v>
      </c>
      <c r="C43" s="30">
        <v>4.3960842746134543E-2</v>
      </c>
      <c r="D43" s="30">
        <v>6.1547540655291E-2</v>
      </c>
      <c r="E43" s="30">
        <v>7.695603830560363E-2</v>
      </c>
      <c r="F43" s="30">
        <v>7.5727655046172793E-2</v>
      </c>
      <c r="G43" s="30">
        <v>8.0233591630565579E-2</v>
      </c>
      <c r="H43" s="30">
        <v>9.8284324330302417E-2</v>
      </c>
      <c r="I43" s="30">
        <v>0.11441164024257991</v>
      </c>
      <c r="J43" s="30">
        <v>0.10662771268035644</v>
      </c>
      <c r="K43" s="30">
        <v>0.10167468456634406</v>
      </c>
      <c r="L43" s="30">
        <v>0.11122910967761175</v>
      </c>
      <c r="M43" s="30">
        <v>0.10297701459994785</v>
      </c>
      <c r="N43" s="30">
        <v>0.17640440922876208</v>
      </c>
      <c r="O43" s="30">
        <v>0.17827155258926444</v>
      </c>
      <c r="P43" s="30">
        <v>0.17585171842949407</v>
      </c>
      <c r="Q43" s="30">
        <v>0.18365651020981544</v>
      </c>
      <c r="R43" s="30">
        <v>0.18610654154779988</v>
      </c>
      <c r="S43" s="30">
        <v>0.19192112082923804</v>
      </c>
      <c r="T43" s="30">
        <v>0.2001787252226882</v>
      </c>
      <c r="U43" s="30">
        <v>0.21578291752500817</v>
      </c>
      <c r="V43" s="30">
        <v>0.22457593437801751</v>
      </c>
      <c r="W43" s="30">
        <v>0.24145128866150864</v>
      </c>
      <c r="X43" s="30">
        <v>0.23796480326696884</v>
      </c>
      <c r="Y43" s="30">
        <v>0.22097558968212247</v>
      </c>
      <c r="Z43" s="30">
        <v>0.2267114509322479</v>
      </c>
      <c r="AA43" s="30">
        <v>0.20866873767153862</v>
      </c>
      <c r="AB43" s="30">
        <v>0.17610766963139024</v>
      </c>
      <c r="AC43" s="30">
        <v>0.18223562476913746</v>
      </c>
      <c r="AD43" s="30">
        <v>0.15888025985094498</v>
      </c>
      <c r="AE43" s="30">
        <v>0.14986353252958085</v>
      </c>
    </row>
    <row r="44" spans="1:31" s="28" customFormat="1">
      <c r="A44" s="29" t="s">
        <v>131</v>
      </c>
      <c r="B44" s="29" t="s">
        <v>56</v>
      </c>
      <c r="C44" s="30">
        <v>6.370552025004346E-2</v>
      </c>
      <c r="D44" s="30">
        <v>7.5796865407428263E-2</v>
      </c>
      <c r="E44" s="30">
        <v>7.9952705084389966E-2</v>
      </c>
      <c r="F44" s="30">
        <v>9.2054872443810304E-2</v>
      </c>
      <c r="G44" s="30">
        <v>9.0022003969662784E-2</v>
      </c>
      <c r="H44" s="30">
        <v>8.7726515076120046E-2</v>
      </c>
      <c r="I44" s="30">
        <v>8.4577540503469814E-2</v>
      </c>
      <c r="J44" s="30">
        <v>7.6781203883262261E-2</v>
      </c>
      <c r="K44" s="30">
        <v>7.1529258344682586E-2</v>
      </c>
      <c r="L44" s="30">
        <v>7.1534084336334569E-2</v>
      </c>
      <c r="M44" s="30">
        <v>7.0459058785726947E-2</v>
      </c>
      <c r="N44" s="30">
        <v>6.7356734048887409E-2</v>
      </c>
      <c r="O44" s="30">
        <v>6.4387218084873715E-2</v>
      </c>
      <c r="P44" s="30">
        <v>6.4269984665255936E-2</v>
      </c>
      <c r="Q44" s="30">
        <v>6.5386837236305687E-2</v>
      </c>
      <c r="R44" s="30">
        <v>6.3819447850608294E-2</v>
      </c>
      <c r="S44" s="30">
        <v>5.7012498798426965E-2</v>
      </c>
      <c r="T44" s="30">
        <v>5.9261280838230658E-2</v>
      </c>
      <c r="U44" s="30">
        <v>5.7932418133910306E-2</v>
      </c>
      <c r="V44" s="30">
        <v>6.0267610033119645E-2</v>
      </c>
      <c r="W44" s="30">
        <v>6.1467595923865928E-2</v>
      </c>
      <c r="X44" s="30">
        <v>5.4737110491329941E-2</v>
      </c>
      <c r="Y44" s="30">
        <v>4.8300865151825162E-2</v>
      </c>
      <c r="Z44" s="30">
        <v>4.6694118664531027E-2</v>
      </c>
      <c r="AA44" s="30">
        <v>4.1118687938928963E-2</v>
      </c>
      <c r="AB44" s="30">
        <v>3.2391880905599461E-2</v>
      </c>
      <c r="AC44" s="30">
        <v>3.3592434182785937E-2</v>
      </c>
      <c r="AD44" s="30">
        <v>2.2966280127343773E-2</v>
      </c>
      <c r="AE44" s="30">
        <v>2.3379026992753425E-2</v>
      </c>
    </row>
    <row r="46" spans="1:31" s="28" customFormat="1"/>
    <row r="47" spans="1:31" s="28" customFormat="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s="28" customFormat="1">
      <c r="A48" s="29" t="s">
        <v>132</v>
      </c>
      <c r="B48" s="29" t="s">
        <v>64</v>
      </c>
      <c r="C48" s="30" t="s">
        <v>169</v>
      </c>
      <c r="D48" s="30" t="s">
        <v>169</v>
      </c>
      <c r="E48" s="30" t="s">
        <v>169</v>
      </c>
      <c r="F48" s="30" t="s">
        <v>169</v>
      </c>
      <c r="G48" s="30" t="s">
        <v>169</v>
      </c>
      <c r="H48" s="30" t="s">
        <v>169</v>
      </c>
      <c r="I48" s="30" t="s">
        <v>169</v>
      </c>
      <c r="J48" s="30" t="s">
        <v>169</v>
      </c>
      <c r="K48" s="30" t="s">
        <v>169</v>
      </c>
      <c r="L48" s="30" t="s">
        <v>169</v>
      </c>
      <c r="M48" s="30" t="s">
        <v>169</v>
      </c>
      <c r="N48" s="30" t="s">
        <v>169</v>
      </c>
      <c r="O48" s="30" t="s">
        <v>169</v>
      </c>
      <c r="P48" s="30" t="s">
        <v>169</v>
      </c>
      <c r="Q48" s="30" t="s">
        <v>169</v>
      </c>
      <c r="R48" s="30" t="s">
        <v>169</v>
      </c>
      <c r="S48" s="30" t="s">
        <v>169</v>
      </c>
      <c r="T48" s="30" t="s">
        <v>169</v>
      </c>
      <c r="U48" s="30" t="s">
        <v>169</v>
      </c>
      <c r="V48" s="30" t="s">
        <v>169</v>
      </c>
      <c r="W48" s="30" t="s">
        <v>169</v>
      </c>
      <c r="X48" s="30" t="s">
        <v>169</v>
      </c>
      <c r="Y48" s="30" t="s">
        <v>169</v>
      </c>
      <c r="Z48" s="30" t="s">
        <v>169</v>
      </c>
      <c r="AA48" s="30" t="s">
        <v>169</v>
      </c>
      <c r="AB48" s="30" t="s">
        <v>169</v>
      </c>
      <c r="AC48" s="30" t="s">
        <v>169</v>
      </c>
      <c r="AD48" s="30" t="s">
        <v>169</v>
      </c>
      <c r="AE48" s="30" t="s">
        <v>169</v>
      </c>
    </row>
    <row r="49" spans="1:31" s="28" customFormat="1">
      <c r="A49" s="29" t="s">
        <v>132</v>
      </c>
      <c r="B49" s="29" t="s">
        <v>71</v>
      </c>
      <c r="C49" s="30">
        <v>0.64143145441892824</v>
      </c>
      <c r="D49" s="30">
        <v>0.54978768791527222</v>
      </c>
      <c r="E49" s="30">
        <v>0.58325307194402343</v>
      </c>
      <c r="F49" s="30">
        <v>0.65740453165000801</v>
      </c>
      <c r="G49" s="30">
        <v>0.6795522343993261</v>
      </c>
      <c r="H49" s="30">
        <v>0.65139129838720766</v>
      </c>
      <c r="I49" s="30" t="s">
        <v>169</v>
      </c>
      <c r="J49" s="30" t="s">
        <v>169</v>
      </c>
      <c r="K49" s="30" t="s">
        <v>169</v>
      </c>
      <c r="L49" s="30" t="s">
        <v>169</v>
      </c>
      <c r="M49" s="30" t="s">
        <v>169</v>
      </c>
      <c r="N49" s="30" t="s">
        <v>169</v>
      </c>
      <c r="O49" s="30" t="s">
        <v>169</v>
      </c>
      <c r="P49" s="30" t="s">
        <v>169</v>
      </c>
      <c r="Q49" s="30" t="s">
        <v>169</v>
      </c>
      <c r="R49" s="30" t="s">
        <v>169</v>
      </c>
      <c r="S49" s="30" t="s">
        <v>169</v>
      </c>
      <c r="T49" s="30" t="s">
        <v>169</v>
      </c>
      <c r="U49" s="30" t="s">
        <v>169</v>
      </c>
      <c r="V49" s="30" t="s">
        <v>169</v>
      </c>
      <c r="W49" s="30" t="s">
        <v>169</v>
      </c>
      <c r="X49" s="30" t="s">
        <v>169</v>
      </c>
      <c r="Y49" s="30" t="s">
        <v>169</v>
      </c>
      <c r="Z49" s="30" t="s">
        <v>169</v>
      </c>
      <c r="AA49" s="30" t="s">
        <v>169</v>
      </c>
      <c r="AB49" s="30" t="s">
        <v>169</v>
      </c>
      <c r="AC49" s="30" t="s">
        <v>169</v>
      </c>
      <c r="AD49" s="30" t="s">
        <v>169</v>
      </c>
      <c r="AE49" s="30" t="s">
        <v>169</v>
      </c>
    </row>
    <row r="50" spans="1:31" s="28" customFormat="1">
      <c r="A50" s="29" t="s">
        <v>132</v>
      </c>
      <c r="B50" s="29" t="s">
        <v>20</v>
      </c>
      <c r="C50" s="30" t="s">
        <v>169</v>
      </c>
      <c r="D50" s="30" t="s">
        <v>169</v>
      </c>
      <c r="E50" s="30" t="s">
        <v>169</v>
      </c>
      <c r="F50" s="30" t="s">
        <v>169</v>
      </c>
      <c r="G50" s="30" t="s">
        <v>169</v>
      </c>
      <c r="H50" s="30" t="s">
        <v>169</v>
      </c>
      <c r="I50" s="30" t="s">
        <v>169</v>
      </c>
      <c r="J50" s="30" t="s">
        <v>169</v>
      </c>
      <c r="K50" s="30" t="s">
        <v>169</v>
      </c>
      <c r="L50" s="30" t="s">
        <v>169</v>
      </c>
      <c r="M50" s="30" t="s">
        <v>169</v>
      </c>
      <c r="N50" s="30" t="s">
        <v>169</v>
      </c>
      <c r="O50" s="30" t="s">
        <v>169</v>
      </c>
      <c r="P50" s="30" t="s">
        <v>169</v>
      </c>
      <c r="Q50" s="30" t="s">
        <v>169</v>
      </c>
      <c r="R50" s="30" t="s">
        <v>169</v>
      </c>
      <c r="S50" s="30" t="s">
        <v>169</v>
      </c>
      <c r="T50" s="30" t="s">
        <v>169</v>
      </c>
      <c r="U50" s="30" t="s">
        <v>169</v>
      </c>
      <c r="V50" s="30" t="s">
        <v>169</v>
      </c>
      <c r="W50" s="30" t="s">
        <v>169</v>
      </c>
      <c r="X50" s="30" t="s">
        <v>169</v>
      </c>
      <c r="Y50" s="30" t="s">
        <v>169</v>
      </c>
      <c r="Z50" s="30" t="s">
        <v>169</v>
      </c>
      <c r="AA50" s="30" t="s">
        <v>169</v>
      </c>
      <c r="AB50" s="30" t="s">
        <v>169</v>
      </c>
      <c r="AC50" s="30" t="s">
        <v>169</v>
      </c>
      <c r="AD50" s="30" t="s">
        <v>169</v>
      </c>
      <c r="AE50" s="30" t="s">
        <v>169</v>
      </c>
    </row>
    <row r="51" spans="1:31" s="28" customFormat="1">
      <c r="A51" s="29" t="s">
        <v>132</v>
      </c>
      <c r="B51" s="29" t="s">
        <v>32</v>
      </c>
      <c r="C51" s="30">
        <v>2.4977358447488582E-3</v>
      </c>
      <c r="D51" s="30">
        <v>1.1928029680365274E-3</v>
      </c>
      <c r="E51" s="30">
        <v>2.1994856164383558E-3</v>
      </c>
      <c r="F51" s="30">
        <v>1.4666317351598148E-2</v>
      </c>
      <c r="G51" s="30">
        <v>1.452279109589041E-2</v>
      </c>
      <c r="H51" s="30">
        <v>1.4672477168949772E-2</v>
      </c>
      <c r="I51" s="30">
        <v>2.23755502283105E-2</v>
      </c>
      <c r="J51" s="30">
        <v>3.1275650684931509E-2</v>
      </c>
      <c r="K51" s="30">
        <v>8.4345867579908671E-3</v>
      </c>
      <c r="L51" s="30">
        <v>2.7744028538812786E-2</v>
      </c>
      <c r="M51" s="30">
        <v>4.911075799086758E-2</v>
      </c>
      <c r="N51" s="30">
        <v>0.1559252602739726</v>
      </c>
      <c r="O51" s="30">
        <v>0.12311277397260276</v>
      </c>
      <c r="P51" s="30">
        <v>0.17940504566210044</v>
      </c>
      <c r="Q51" s="30">
        <v>9.739677397260274E-2</v>
      </c>
      <c r="R51" s="30">
        <v>7.7947762557077624E-2</v>
      </c>
      <c r="S51" s="30">
        <v>0.15080057762557078</v>
      </c>
      <c r="T51" s="30">
        <v>0.2229592100456621</v>
      </c>
      <c r="U51" s="30" t="s">
        <v>169</v>
      </c>
      <c r="V51" s="30" t="s">
        <v>169</v>
      </c>
      <c r="W51" s="30" t="s">
        <v>169</v>
      </c>
      <c r="X51" s="30" t="s">
        <v>169</v>
      </c>
      <c r="Y51" s="30" t="s">
        <v>169</v>
      </c>
      <c r="Z51" s="30" t="s">
        <v>169</v>
      </c>
      <c r="AA51" s="30" t="s">
        <v>169</v>
      </c>
      <c r="AB51" s="30" t="s">
        <v>169</v>
      </c>
      <c r="AC51" s="30" t="s">
        <v>169</v>
      </c>
      <c r="AD51" s="30" t="s">
        <v>169</v>
      </c>
      <c r="AE51" s="30" t="s">
        <v>169</v>
      </c>
    </row>
    <row r="52" spans="1:31" s="28" customFormat="1">
      <c r="A52" s="29" t="s">
        <v>132</v>
      </c>
      <c r="B52" s="29" t="s">
        <v>66</v>
      </c>
      <c r="C52" s="30">
        <v>6.6735734238096596E-4</v>
      </c>
      <c r="D52" s="30">
        <v>1.858902790505887E-5</v>
      </c>
      <c r="E52" s="30">
        <v>5.6526122000708965E-4</v>
      </c>
      <c r="F52" s="30">
        <v>2.424432794135387E-3</v>
      </c>
      <c r="G52" s="30">
        <v>1.659656394231543E-3</v>
      </c>
      <c r="H52" s="30">
        <v>4.0817561476514056E-3</v>
      </c>
      <c r="I52" s="30">
        <v>3.5942300450646177E-3</v>
      </c>
      <c r="J52" s="30">
        <v>5.5435977206591157E-3</v>
      </c>
      <c r="K52" s="30">
        <v>8.7377993157831642E-4</v>
      </c>
      <c r="L52" s="30">
        <v>3.4547206127070415E-3</v>
      </c>
      <c r="M52" s="30">
        <v>5.5691962490970193E-3</v>
      </c>
      <c r="N52" s="30">
        <v>2.0580196703983897E-2</v>
      </c>
      <c r="O52" s="30">
        <v>1.2320502464076601E-2</v>
      </c>
      <c r="P52" s="30">
        <v>3.5278220458321581E-2</v>
      </c>
      <c r="Q52" s="30">
        <v>2.9000839148838452E-2</v>
      </c>
      <c r="R52" s="30">
        <v>2.6981098128058437E-2</v>
      </c>
      <c r="S52" s="30">
        <v>4.948806783680039E-2</v>
      </c>
      <c r="T52" s="30">
        <v>4.7115081751084573E-2</v>
      </c>
      <c r="U52" s="30">
        <v>0.14092531873335831</v>
      </c>
      <c r="V52" s="30">
        <v>0.15788577279735116</v>
      </c>
      <c r="W52" s="30">
        <v>0.12700278596048825</v>
      </c>
      <c r="X52" s="30">
        <v>0.16611051741259369</v>
      </c>
      <c r="Y52" s="30">
        <v>0.17378159570039614</v>
      </c>
      <c r="Z52" s="30">
        <v>0.11050015367384865</v>
      </c>
      <c r="AA52" s="30">
        <v>0.12122376328914067</v>
      </c>
      <c r="AB52" s="30">
        <v>0.16810571759890558</v>
      </c>
      <c r="AC52" s="30">
        <v>0.20384076102757068</v>
      </c>
      <c r="AD52" s="30">
        <v>0.25698260789968486</v>
      </c>
      <c r="AE52" s="30">
        <v>0.24457301942394111</v>
      </c>
    </row>
    <row r="53" spans="1:31" s="28" customFormat="1">
      <c r="A53" s="29" t="s">
        <v>132</v>
      </c>
      <c r="B53" s="29" t="s">
        <v>65</v>
      </c>
      <c r="C53" s="30">
        <v>0.14312284092756414</v>
      </c>
      <c r="D53" s="30">
        <v>0.14454452708139126</v>
      </c>
      <c r="E53" s="30">
        <v>0.13147586009988399</v>
      </c>
      <c r="F53" s="30">
        <v>0.16206190980346161</v>
      </c>
      <c r="G53" s="30">
        <v>0.1663172263309195</v>
      </c>
      <c r="H53" s="30">
        <v>0.1575301780389784</v>
      </c>
      <c r="I53" s="30">
        <v>0.15924736552933252</v>
      </c>
      <c r="J53" s="30">
        <v>0.20064555525031844</v>
      </c>
      <c r="K53" s="30">
        <v>0.16677902969579864</v>
      </c>
      <c r="L53" s="30">
        <v>0.14280574984412328</v>
      </c>
      <c r="M53" s="30">
        <v>0.14402260145361462</v>
      </c>
      <c r="N53" s="30">
        <v>0.12994013742872371</v>
      </c>
      <c r="O53" s="30">
        <v>0.16019520671411905</v>
      </c>
      <c r="P53" s="30">
        <v>0.1653112906694158</v>
      </c>
      <c r="Q53" s="30">
        <v>0.15679283203796185</v>
      </c>
      <c r="R53" s="30">
        <v>0.15773627945452412</v>
      </c>
      <c r="S53" s="30">
        <v>0.19927222719518642</v>
      </c>
      <c r="T53" s="30">
        <v>0.16562202969991413</v>
      </c>
      <c r="U53" s="30">
        <v>0.14249698082767956</v>
      </c>
      <c r="V53" s="30">
        <v>0.1424073298063013</v>
      </c>
      <c r="W53" s="30">
        <v>0.12924209164932982</v>
      </c>
      <c r="X53" s="30">
        <v>0.1590117523319772</v>
      </c>
      <c r="Y53" s="30">
        <v>0.16468161462545297</v>
      </c>
      <c r="Z53" s="30">
        <v>0.15558213174514005</v>
      </c>
      <c r="AA53" s="30">
        <v>0.15679579945715807</v>
      </c>
      <c r="AB53" s="30">
        <v>0.19765915171176282</v>
      </c>
      <c r="AC53" s="30">
        <v>0.16425399023789972</v>
      </c>
      <c r="AD53" s="30">
        <v>0.1407865050899145</v>
      </c>
      <c r="AE53" s="30">
        <v>0.14131987494881276</v>
      </c>
    </row>
    <row r="54" spans="1:31" s="28" customFormat="1">
      <c r="A54" s="29" t="s">
        <v>132</v>
      </c>
      <c r="B54" s="29" t="s">
        <v>69</v>
      </c>
      <c r="C54" s="30">
        <v>0.35619868557473394</v>
      </c>
      <c r="D54" s="30">
        <v>0.35908273569698912</v>
      </c>
      <c r="E54" s="30">
        <v>0.30433412530732162</v>
      </c>
      <c r="F54" s="30">
        <v>0.3120550045570325</v>
      </c>
      <c r="G54" s="30">
        <v>0.32666443672610629</v>
      </c>
      <c r="H54" s="30">
        <v>0.34002903201388157</v>
      </c>
      <c r="I54" s="30">
        <v>0.34778761135777675</v>
      </c>
      <c r="J54" s="30">
        <v>0.32707954745699125</v>
      </c>
      <c r="K54" s="30">
        <v>0.33809924646044437</v>
      </c>
      <c r="L54" s="30">
        <v>0.31921891713339501</v>
      </c>
      <c r="M54" s="30">
        <v>0.32553370888438149</v>
      </c>
      <c r="N54" s="30">
        <v>0.28266830333445275</v>
      </c>
      <c r="O54" s="30">
        <v>0.28304113066466935</v>
      </c>
      <c r="P54" s="30">
        <v>0.29861455062355025</v>
      </c>
      <c r="Q54" s="30">
        <v>0.32012108812138346</v>
      </c>
      <c r="R54" s="30">
        <v>0.32295438647449187</v>
      </c>
      <c r="S54" s="30">
        <v>0.3018741287400411</v>
      </c>
      <c r="T54" s="30">
        <v>0.32127994279393246</v>
      </c>
      <c r="U54" s="30">
        <v>0.30431737343744536</v>
      </c>
      <c r="V54" s="30">
        <v>0.3064467992487484</v>
      </c>
      <c r="W54" s="30">
        <v>0.27246257135174073</v>
      </c>
      <c r="X54" s="30">
        <v>0.2716720700574084</v>
      </c>
      <c r="Y54" s="30">
        <v>0.28580467389912456</v>
      </c>
      <c r="Z54" s="30">
        <v>0.30165734758749996</v>
      </c>
      <c r="AA54" s="30">
        <v>0.31356322045851198</v>
      </c>
      <c r="AB54" s="30">
        <v>0.30980366967279099</v>
      </c>
      <c r="AC54" s="30">
        <v>0.32463886679176324</v>
      </c>
      <c r="AD54" s="30">
        <v>0.30765064913175305</v>
      </c>
      <c r="AE54" s="30">
        <v>0.32541816199533596</v>
      </c>
    </row>
    <row r="55" spans="1:31" s="28" customFormat="1">
      <c r="A55" s="29" t="s">
        <v>132</v>
      </c>
      <c r="B55" s="29" t="s">
        <v>68</v>
      </c>
      <c r="C55" s="30">
        <v>0.27589072821794475</v>
      </c>
      <c r="D55" s="30">
        <v>0.27388817319516373</v>
      </c>
      <c r="E55" s="30">
        <v>0.28375528119472293</v>
      </c>
      <c r="F55" s="30">
        <v>0.27266514031865152</v>
      </c>
      <c r="G55" s="30">
        <v>0.25897688598700047</v>
      </c>
      <c r="H55" s="30">
        <v>0.27311309641390757</v>
      </c>
      <c r="I55" s="30">
        <v>0.27786964217108606</v>
      </c>
      <c r="J55" s="30">
        <v>0.25858776643328996</v>
      </c>
      <c r="K55" s="30">
        <v>0.26412562526842298</v>
      </c>
      <c r="L55" s="30">
        <v>0.26458042740659704</v>
      </c>
      <c r="M55" s="30">
        <v>0.26024012305170097</v>
      </c>
      <c r="N55" s="30">
        <v>0.26437129913850616</v>
      </c>
      <c r="O55" s="30">
        <v>0.24702735730591702</v>
      </c>
      <c r="P55" s="30">
        <v>0.24822895421008256</v>
      </c>
      <c r="Q55" s="30">
        <v>0.26111599504620397</v>
      </c>
      <c r="R55" s="30">
        <v>0.26739298616963364</v>
      </c>
      <c r="S55" s="30">
        <v>0.24078522477712905</v>
      </c>
      <c r="T55" s="30">
        <v>0.24463067880426728</v>
      </c>
      <c r="U55" s="30">
        <v>0.24839952841791382</v>
      </c>
      <c r="V55" s="30">
        <v>0.25214220689052713</v>
      </c>
      <c r="W55" s="30">
        <v>0.25329981543467955</v>
      </c>
      <c r="X55" s="30">
        <v>0.24173590519281038</v>
      </c>
      <c r="Y55" s="30">
        <v>0.23322163228479623</v>
      </c>
      <c r="Z55" s="30">
        <v>0.24795404208741889</v>
      </c>
      <c r="AA55" s="30">
        <v>0.25079390877681285</v>
      </c>
      <c r="AB55" s="30">
        <v>0.22221258942903335</v>
      </c>
      <c r="AC55" s="30">
        <v>0.22553001147435933</v>
      </c>
      <c r="AD55" s="30">
        <v>0.22552229729239964</v>
      </c>
      <c r="AE55" s="30">
        <v>0.23934674732730116</v>
      </c>
    </row>
    <row r="56" spans="1:31" s="28" customFormat="1">
      <c r="A56" s="29" t="s">
        <v>132</v>
      </c>
      <c r="B56" s="29" t="s">
        <v>36</v>
      </c>
      <c r="C56" s="30">
        <v>0.10564272431654732</v>
      </c>
      <c r="D56" s="30">
        <v>3.2987728235592512E-2</v>
      </c>
      <c r="E56" s="30">
        <v>3.6396009187340275E-2</v>
      </c>
      <c r="F56" s="30">
        <v>4.8729632619074745E-2</v>
      </c>
      <c r="G56" s="30">
        <v>4.6387986240720873E-2</v>
      </c>
      <c r="H56" s="30">
        <v>4.8626673498065355E-2</v>
      </c>
      <c r="I56" s="30">
        <v>4.8597259399107244E-2</v>
      </c>
      <c r="J56" s="30">
        <v>4.5750457809796065E-2</v>
      </c>
      <c r="K56" s="30">
        <v>4.3631405594492481E-2</v>
      </c>
      <c r="L56" s="30">
        <v>4.4935137533893089E-2</v>
      </c>
      <c r="M56" s="30">
        <v>4.2379788023742294E-2</v>
      </c>
      <c r="N56" s="30">
        <v>4.4295242471301004E-2</v>
      </c>
      <c r="O56" s="30">
        <v>3.9658242118499352E-2</v>
      </c>
      <c r="P56" s="30">
        <v>3.7049108784520161E-2</v>
      </c>
      <c r="Q56" s="30">
        <v>4.1062735954934711E-2</v>
      </c>
      <c r="R56" s="30">
        <v>4.0966215847236538E-2</v>
      </c>
      <c r="S56" s="30">
        <v>3.8072172682401255E-2</v>
      </c>
      <c r="T56" s="30">
        <v>3.5619226058795056E-2</v>
      </c>
      <c r="U56" s="30">
        <v>3.9710584983790473E-2</v>
      </c>
      <c r="V56" s="30">
        <v>3.8011566169688309E-2</v>
      </c>
      <c r="W56" s="30">
        <v>1.5270235567297317E-2</v>
      </c>
      <c r="X56" s="30" t="s">
        <v>169</v>
      </c>
      <c r="Y56" s="30" t="s">
        <v>169</v>
      </c>
      <c r="Z56" s="30">
        <v>0.13651054975777485</v>
      </c>
      <c r="AA56" s="30">
        <v>0.1359957681956869</v>
      </c>
      <c r="AB56" s="30">
        <v>0.13707428126377208</v>
      </c>
      <c r="AC56" s="30">
        <v>0.1363070917330643</v>
      </c>
      <c r="AD56" s="30">
        <v>0.13810717471232678</v>
      </c>
      <c r="AE56" s="30">
        <v>0.12866523943018984</v>
      </c>
    </row>
    <row r="57" spans="1:31" s="28" customFormat="1">
      <c r="A57" s="29" t="s">
        <v>132</v>
      </c>
      <c r="B57" s="29" t="s">
        <v>73</v>
      </c>
      <c r="C57" s="30" t="s">
        <v>169</v>
      </c>
      <c r="D57" s="30" t="s">
        <v>169</v>
      </c>
      <c r="E57" s="30" t="s">
        <v>169</v>
      </c>
      <c r="F57" s="30" t="s">
        <v>169</v>
      </c>
      <c r="G57" s="30" t="s">
        <v>169</v>
      </c>
      <c r="H57" s="30" t="s">
        <v>169</v>
      </c>
      <c r="I57" s="30" t="s">
        <v>169</v>
      </c>
      <c r="J57" s="30" t="s">
        <v>169</v>
      </c>
      <c r="K57" s="30" t="s">
        <v>169</v>
      </c>
      <c r="L57" s="30" t="s">
        <v>169</v>
      </c>
      <c r="M57" s="30" t="s">
        <v>169</v>
      </c>
      <c r="N57" s="30">
        <v>0.27280685248137793</v>
      </c>
      <c r="O57" s="30">
        <v>0.25975335671447608</v>
      </c>
      <c r="P57" s="30">
        <v>0.24654075723080693</v>
      </c>
      <c r="Q57" s="30">
        <v>0.25195085193721783</v>
      </c>
      <c r="R57" s="30">
        <v>0.25312379625185349</v>
      </c>
      <c r="S57" s="30">
        <v>0.24638223421806321</v>
      </c>
      <c r="T57" s="30">
        <v>0.2452945329860976</v>
      </c>
      <c r="U57" s="30">
        <v>0.26666089944801535</v>
      </c>
      <c r="V57" s="30">
        <v>0.25753791311966762</v>
      </c>
      <c r="W57" s="30">
        <v>0.26148982115677322</v>
      </c>
      <c r="X57" s="30">
        <v>0.24682080479452057</v>
      </c>
      <c r="Y57" s="30">
        <v>0.2309746147260274</v>
      </c>
      <c r="Z57" s="30">
        <v>0.25302839611872147</v>
      </c>
      <c r="AA57" s="30">
        <v>0.25047413907914767</v>
      </c>
      <c r="AB57" s="30">
        <v>0.24204478215372907</v>
      </c>
      <c r="AC57" s="30">
        <v>0.23946646689497716</v>
      </c>
      <c r="AD57" s="30">
        <v>0.25264217085235918</v>
      </c>
      <c r="AE57" s="30">
        <v>0.24045424277016741</v>
      </c>
    </row>
    <row r="58" spans="1:31" s="28" customFormat="1">
      <c r="A58" s="29" t="s">
        <v>132</v>
      </c>
      <c r="B58" s="29" t="s">
        <v>56</v>
      </c>
      <c r="C58" s="30">
        <v>4.1233888285209498E-2</v>
      </c>
      <c r="D58" s="30">
        <v>5.8266220195816988E-2</v>
      </c>
      <c r="E58" s="30">
        <v>6.4754128224616042E-2</v>
      </c>
      <c r="F58" s="30">
        <v>8.8393838598433958E-2</v>
      </c>
      <c r="G58" s="30">
        <v>8.5140894119389049E-2</v>
      </c>
      <c r="H58" s="30">
        <v>8.5150534392167535E-2</v>
      </c>
      <c r="I58" s="30">
        <v>8.1674237633192009E-2</v>
      </c>
      <c r="J58" s="30">
        <v>7.4478114394613548E-2</v>
      </c>
      <c r="K58" s="30">
        <v>7.019513342672111E-2</v>
      </c>
      <c r="L58" s="30">
        <v>6.7195362519226726E-2</v>
      </c>
      <c r="M58" s="30">
        <v>6.6479231425294133E-2</v>
      </c>
      <c r="N58" s="30">
        <v>6.4220127339587957E-2</v>
      </c>
      <c r="O58" s="30">
        <v>6.2605845922999087E-2</v>
      </c>
      <c r="P58" s="30">
        <v>6.0361664637173316E-2</v>
      </c>
      <c r="Q58" s="30">
        <v>6.445491086657068E-2</v>
      </c>
      <c r="R58" s="30">
        <v>6.4627663146933537E-2</v>
      </c>
      <c r="S58" s="30">
        <v>5.8277475330119351E-2</v>
      </c>
      <c r="T58" s="30">
        <v>5.6631403268111384E-2</v>
      </c>
      <c r="U58" s="30">
        <v>5.9305776154260519E-2</v>
      </c>
      <c r="V58" s="30">
        <v>5.6582527413545539E-2</v>
      </c>
      <c r="W58" s="30">
        <v>5.7777216236983224E-2</v>
      </c>
      <c r="X58" s="30">
        <v>5.4021225781113014E-2</v>
      </c>
      <c r="Y58" s="30">
        <v>4.6995622953444623E-2</v>
      </c>
      <c r="Z58" s="30">
        <v>5.0662570006153811E-2</v>
      </c>
      <c r="AA58" s="30">
        <v>4.8755169858300043E-2</v>
      </c>
      <c r="AB58" s="30">
        <v>4.4668781933048428E-2</v>
      </c>
      <c r="AC58" s="30">
        <v>4.1026114848526266E-2</v>
      </c>
      <c r="AD58" s="30">
        <v>4.1425577656801764E-2</v>
      </c>
      <c r="AE58" s="30">
        <v>3.7173855455473581E-2</v>
      </c>
    </row>
    <row r="60" spans="1:31" s="28" customFormat="1"/>
    <row r="61" spans="1:31" s="28" customFormat="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s="28" customFormat="1">
      <c r="A62" s="29" t="s">
        <v>133</v>
      </c>
      <c r="B62" s="29" t="s">
        <v>64</v>
      </c>
      <c r="C62" s="30" t="s">
        <v>169</v>
      </c>
      <c r="D62" s="30" t="s">
        <v>169</v>
      </c>
      <c r="E62" s="30" t="s">
        <v>169</v>
      </c>
      <c r="F62" s="30" t="s">
        <v>169</v>
      </c>
      <c r="G62" s="30" t="s">
        <v>169</v>
      </c>
      <c r="H62" s="30" t="s">
        <v>169</v>
      </c>
      <c r="I62" s="30" t="s">
        <v>169</v>
      </c>
      <c r="J62" s="30" t="s">
        <v>169</v>
      </c>
      <c r="K62" s="30" t="s">
        <v>169</v>
      </c>
      <c r="L62" s="30" t="s">
        <v>169</v>
      </c>
      <c r="M62" s="30" t="s">
        <v>169</v>
      </c>
      <c r="N62" s="30" t="s">
        <v>169</v>
      </c>
      <c r="O62" s="30" t="s">
        <v>169</v>
      </c>
      <c r="P62" s="30" t="s">
        <v>169</v>
      </c>
      <c r="Q62" s="30" t="s">
        <v>169</v>
      </c>
      <c r="R62" s="30" t="s">
        <v>169</v>
      </c>
      <c r="S62" s="30" t="s">
        <v>169</v>
      </c>
      <c r="T62" s="30" t="s">
        <v>169</v>
      </c>
      <c r="U62" s="30" t="s">
        <v>169</v>
      </c>
      <c r="V62" s="30" t="s">
        <v>169</v>
      </c>
      <c r="W62" s="30" t="s">
        <v>169</v>
      </c>
      <c r="X62" s="30" t="s">
        <v>169</v>
      </c>
      <c r="Y62" s="30" t="s">
        <v>169</v>
      </c>
      <c r="Z62" s="30" t="s">
        <v>169</v>
      </c>
      <c r="AA62" s="30" t="s">
        <v>169</v>
      </c>
      <c r="AB62" s="30" t="s">
        <v>169</v>
      </c>
      <c r="AC62" s="30" t="s">
        <v>169</v>
      </c>
      <c r="AD62" s="30" t="s">
        <v>169</v>
      </c>
      <c r="AE62" s="30" t="s">
        <v>169</v>
      </c>
    </row>
    <row r="63" spans="1:31" s="28" customFormat="1">
      <c r="A63" s="29" t="s">
        <v>133</v>
      </c>
      <c r="B63" s="29" t="s">
        <v>71</v>
      </c>
      <c r="C63" s="30" t="s">
        <v>169</v>
      </c>
      <c r="D63" s="30" t="s">
        <v>169</v>
      </c>
      <c r="E63" s="30" t="s">
        <v>169</v>
      </c>
      <c r="F63" s="30" t="s">
        <v>169</v>
      </c>
      <c r="G63" s="30" t="s">
        <v>169</v>
      </c>
      <c r="H63" s="30" t="s">
        <v>169</v>
      </c>
      <c r="I63" s="30" t="s">
        <v>169</v>
      </c>
      <c r="J63" s="30" t="s">
        <v>169</v>
      </c>
      <c r="K63" s="30" t="s">
        <v>169</v>
      </c>
      <c r="L63" s="30" t="s">
        <v>169</v>
      </c>
      <c r="M63" s="30" t="s">
        <v>169</v>
      </c>
      <c r="N63" s="30" t="s">
        <v>169</v>
      </c>
      <c r="O63" s="30" t="s">
        <v>169</v>
      </c>
      <c r="P63" s="30" t="s">
        <v>169</v>
      </c>
      <c r="Q63" s="30" t="s">
        <v>169</v>
      </c>
      <c r="R63" s="30" t="s">
        <v>169</v>
      </c>
      <c r="S63" s="30" t="s">
        <v>169</v>
      </c>
      <c r="T63" s="30" t="s">
        <v>169</v>
      </c>
      <c r="U63" s="30" t="s">
        <v>169</v>
      </c>
      <c r="V63" s="30" t="s">
        <v>169</v>
      </c>
      <c r="W63" s="30" t="s">
        <v>169</v>
      </c>
      <c r="X63" s="30" t="s">
        <v>169</v>
      </c>
      <c r="Y63" s="30" t="s">
        <v>169</v>
      </c>
      <c r="Z63" s="30" t="s">
        <v>169</v>
      </c>
      <c r="AA63" s="30" t="s">
        <v>169</v>
      </c>
      <c r="AB63" s="30" t="s">
        <v>169</v>
      </c>
      <c r="AC63" s="30" t="s">
        <v>169</v>
      </c>
      <c r="AD63" s="30" t="s">
        <v>169</v>
      </c>
      <c r="AE63" s="30" t="s">
        <v>169</v>
      </c>
    </row>
    <row r="64" spans="1:31" s="28" customFormat="1">
      <c r="A64" s="29" t="s">
        <v>133</v>
      </c>
      <c r="B64" s="29" t="s">
        <v>20</v>
      </c>
      <c r="C64" s="30">
        <v>0.17949788295437669</v>
      </c>
      <c r="D64" s="30">
        <v>0.17949788291817809</v>
      </c>
      <c r="E64" s="30">
        <v>0.10625062085771443</v>
      </c>
      <c r="F64" s="30">
        <v>0.16179438074738975</v>
      </c>
      <c r="G64" s="30">
        <v>0.20808064515920124</v>
      </c>
      <c r="H64" s="30">
        <v>0.18130499356919147</v>
      </c>
      <c r="I64" s="30">
        <v>0.14204800403272738</v>
      </c>
      <c r="J64" s="30">
        <v>0.12061446008068555</v>
      </c>
      <c r="K64" s="30">
        <v>9.7000002658722204E-2</v>
      </c>
      <c r="L64" s="30">
        <v>0.15951121160136297</v>
      </c>
      <c r="M64" s="30">
        <v>0.19850304832470198</v>
      </c>
      <c r="N64" s="30">
        <v>0.23302855691793056</v>
      </c>
      <c r="O64" s="30">
        <v>0.26214429621535962</v>
      </c>
      <c r="P64" s="30">
        <v>0.27867104183130703</v>
      </c>
      <c r="Q64" s="30">
        <v>0.224731025333616</v>
      </c>
      <c r="R64" s="30">
        <v>0.22118293341878142</v>
      </c>
      <c r="S64" s="30" t="s">
        <v>169</v>
      </c>
      <c r="T64" s="30" t="s">
        <v>169</v>
      </c>
      <c r="U64" s="30" t="s">
        <v>169</v>
      </c>
      <c r="V64" s="30" t="s">
        <v>169</v>
      </c>
      <c r="W64" s="30" t="s">
        <v>169</v>
      </c>
      <c r="X64" s="30" t="s">
        <v>169</v>
      </c>
      <c r="Y64" s="30" t="s">
        <v>169</v>
      </c>
      <c r="Z64" s="30" t="s">
        <v>169</v>
      </c>
      <c r="AA64" s="30" t="s">
        <v>169</v>
      </c>
      <c r="AB64" s="30" t="s">
        <v>169</v>
      </c>
      <c r="AC64" s="30" t="s">
        <v>169</v>
      </c>
      <c r="AD64" s="30" t="s">
        <v>169</v>
      </c>
      <c r="AE64" s="30" t="s">
        <v>169</v>
      </c>
    </row>
    <row r="65" spans="1:31" s="28" customFormat="1">
      <c r="A65" s="29" t="s">
        <v>133</v>
      </c>
      <c r="B65" s="29" t="s">
        <v>32</v>
      </c>
      <c r="C65" s="30">
        <v>9.4428595890410957E-2</v>
      </c>
      <c r="D65" s="30">
        <v>9.6704300799086762E-2</v>
      </c>
      <c r="E65" s="30">
        <v>9.1748110730593455E-2</v>
      </c>
      <c r="F65" s="30">
        <v>1.8048300513698486E-2</v>
      </c>
      <c r="G65" s="30">
        <v>2.2121952054794381E-2</v>
      </c>
      <c r="H65" s="30">
        <v>2.2279874429223745E-2</v>
      </c>
      <c r="I65" s="30">
        <v>1.7381942066210045E-2</v>
      </c>
      <c r="J65" s="30">
        <v>1.8817107591324055E-2</v>
      </c>
      <c r="K65" s="30">
        <v>1.1639999999999987E-2</v>
      </c>
      <c r="L65" s="30">
        <v>1.457550799086758E-2</v>
      </c>
      <c r="M65" s="30">
        <v>3.0073934075342465E-2</v>
      </c>
      <c r="N65" s="30">
        <v>6.450655251141553E-2</v>
      </c>
      <c r="O65" s="30">
        <v>7.1595884703196194E-2</v>
      </c>
      <c r="P65" s="30">
        <v>0.12563545947488586</v>
      </c>
      <c r="Q65" s="30" t="s">
        <v>169</v>
      </c>
      <c r="R65" s="30" t="s">
        <v>169</v>
      </c>
      <c r="S65" s="30" t="s">
        <v>169</v>
      </c>
      <c r="T65" s="30" t="s">
        <v>169</v>
      </c>
      <c r="U65" s="30" t="s">
        <v>169</v>
      </c>
      <c r="V65" s="30" t="s">
        <v>169</v>
      </c>
      <c r="W65" s="30" t="s">
        <v>169</v>
      </c>
      <c r="X65" s="30" t="s">
        <v>169</v>
      </c>
      <c r="Y65" s="30" t="s">
        <v>169</v>
      </c>
      <c r="Z65" s="30" t="s">
        <v>169</v>
      </c>
      <c r="AA65" s="30" t="s">
        <v>169</v>
      </c>
      <c r="AB65" s="30" t="s">
        <v>169</v>
      </c>
      <c r="AC65" s="30" t="s">
        <v>169</v>
      </c>
      <c r="AD65" s="30" t="s">
        <v>169</v>
      </c>
      <c r="AE65" s="30" t="s">
        <v>169</v>
      </c>
    </row>
    <row r="66" spans="1:31" s="28" customFormat="1">
      <c r="A66" s="29" t="s">
        <v>133</v>
      </c>
      <c r="B66" s="29" t="s">
        <v>66</v>
      </c>
      <c r="C66" s="30">
        <v>3.8967275258116113E-3</v>
      </c>
      <c r="D66" s="30">
        <v>1.9047784131571164E-3</v>
      </c>
      <c r="E66" s="30">
        <v>6.6640600549959603E-3</v>
      </c>
      <c r="F66" s="30">
        <v>9.7840500401343115E-3</v>
      </c>
      <c r="G66" s="30">
        <v>1.5348490402968554E-2</v>
      </c>
      <c r="H66" s="30">
        <v>1.0319133511184799E-2</v>
      </c>
      <c r="I66" s="30">
        <v>6.6924021807908043E-3</v>
      </c>
      <c r="J66" s="30">
        <v>8.1951607947908824E-3</v>
      </c>
      <c r="K66" s="30">
        <v>1.2177453476053997E-3</v>
      </c>
      <c r="L66" s="30">
        <v>1.1952177807510176E-2</v>
      </c>
      <c r="M66" s="30">
        <v>2.0556114110444841E-2</v>
      </c>
      <c r="N66" s="30">
        <v>4.8354283197330157E-2</v>
      </c>
      <c r="O66" s="30">
        <v>4.7044487702925422E-2</v>
      </c>
      <c r="P66" s="30">
        <v>6.8018384425492809E-2</v>
      </c>
      <c r="Q66" s="30">
        <v>5.8600167876380713E-2</v>
      </c>
      <c r="R66" s="30">
        <v>5.3369005984589359E-2</v>
      </c>
      <c r="S66" s="30">
        <v>9.5835913441213463E-2</v>
      </c>
      <c r="T66" s="30">
        <v>9.7202217286817827E-2</v>
      </c>
      <c r="U66" s="30">
        <v>0.11702338608329296</v>
      </c>
      <c r="V66" s="30">
        <v>0.12214040707216135</v>
      </c>
      <c r="W66" s="30">
        <v>0.11916317688811791</v>
      </c>
      <c r="X66" s="30">
        <v>0.13883824471067169</v>
      </c>
      <c r="Y66" s="30">
        <v>0.15086570703138291</v>
      </c>
      <c r="Z66" s="30">
        <v>8.7721131876444508E-2</v>
      </c>
      <c r="AA66" s="30">
        <v>8.9113172352568187E-2</v>
      </c>
      <c r="AB66" s="30">
        <v>9.0679431848413261E-2</v>
      </c>
      <c r="AC66" s="30">
        <v>8.4854323740651175E-2</v>
      </c>
      <c r="AD66" s="30">
        <v>0.11141165356644092</v>
      </c>
      <c r="AE66" s="30">
        <v>9.7568429976763821E-2</v>
      </c>
    </row>
    <row r="67" spans="1:31" s="28" customFormat="1">
      <c r="A67" s="29" t="s">
        <v>133</v>
      </c>
      <c r="B67" s="29" t="s">
        <v>65</v>
      </c>
      <c r="C67" s="30" t="s">
        <v>169</v>
      </c>
      <c r="D67" s="30" t="s">
        <v>169</v>
      </c>
      <c r="E67" s="30" t="s">
        <v>169</v>
      </c>
      <c r="F67" s="30" t="s">
        <v>169</v>
      </c>
      <c r="G67" s="30" t="s">
        <v>169</v>
      </c>
      <c r="H67" s="30" t="s">
        <v>169</v>
      </c>
      <c r="I67" s="30" t="s">
        <v>169</v>
      </c>
      <c r="J67" s="30" t="s">
        <v>169</v>
      </c>
      <c r="K67" s="30" t="s">
        <v>169</v>
      </c>
      <c r="L67" s="30" t="s">
        <v>169</v>
      </c>
      <c r="M67" s="30" t="s">
        <v>169</v>
      </c>
      <c r="N67" s="30" t="s">
        <v>169</v>
      </c>
      <c r="O67" s="30" t="s">
        <v>169</v>
      </c>
      <c r="P67" s="30" t="s">
        <v>169</v>
      </c>
      <c r="Q67" s="30" t="s">
        <v>169</v>
      </c>
      <c r="R67" s="30" t="s">
        <v>169</v>
      </c>
      <c r="S67" s="30" t="s">
        <v>169</v>
      </c>
      <c r="T67" s="30" t="s">
        <v>169</v>
      </c>
      <c r="U67" s="30" t="s">
        <v>169</v>
      </c>
      <c r="V67" s="30" t="s">
        <v>169</v>
      </c>
      <c r="W67" s="30" t="s">
        <v>169</v>
      </c>
      <c r="X67" s="30" t="s">
        <v>169</v>
      </c>
      <c r="Y67" s="30" t="s">
        <v>169</v>
      </c>
      <c r="Z67" s="30" t="s">
        <v>169</v>
      </c>
      <c r="AA67" s="30" t="s">
        <v>169</v>
      </c>
      <c r="AB67" s="30" t="s">
        <v>169</v>
      </c>
      <c r="AC67" s="30" t="s">
        <v>169</v>
      </c>
      <c r="AD67" s="30" t="s">
        <v>169</v>
      </c>
      <c r="AE67" s="30" t="s">
        <v>169</v>
      </c>
    </row>
    <row r="68" spans="1:31" s="28" customFormat="1">
      <c r="A68" s="29" t="s">
        <v>133</v>
      </c>
      <c r="B68" s="29" t="s">
        <v>69</v>
      </c>
      <c r="C68" s="30">
        <v>0.3443385228023792</v>
      </c>
      <c r="D68" s="30">
        <v>0.33873087503112204</v>
      </c>
      <c r="E68" s="30">
        <v>0.29714581225597519</v>
      </c>
      <c r="F68" s="30">
        <v>0.32204288561149153</v>
      </c>
      <c r="G68" s="30">
        <v>0.3132340840055462</v>
      </c>
      <c r="H68" s="30">
        <v>0.34598763419219519</v>
      </c>
      <c r="I68" s="30">
        <v>0.34109627674560877</v>
      </c>
      <c r="J68" s="30">
        <v>0.33053729834648232</v>
      </c>
      <c r="K68" s="30">
        <v>0.33364233133998283</v>
      </c>
      <c r="L68" s="30">
        <v>0.33027200729174483</v>
      </c>
      <c r="M68" s="30">
        <v>0.3452597612559094</v>
      </c>
      <c r="N68" s="30">
        <v>0.29582806128238642</v>
      </c>
      <c r="O68" s="30">
        <v>0.29319019402637769</v>
      </c>
      <c r="P68" s="30">
        <v>0.27476660278982007</v>
      </c>
      <c r="Q68" s="30">
        <v>0.31900124478803393</v>
      </c>
      <c r="R68" s="30">
        <v>0.32623320110379689</v>
      </c>
      <c r="S68" s="30">
        <v>0.30725114165663475</v>
      </c>
      <c r="T68" s="30">
        <v>0.31854084597091797</v>
      </c>
      <c r="U68" s="30">
        <v>0.30865074825247574</v>
      </c>
      <c r="V68" s="30">
        <v>0.32406872060355729</v>
      </c>
      <c r="W68" s="30">
        <v>0.29005028781780645</v>
      </c>
      <c r="X68" s="30">
        <v>0.29324357730409795</v>
      </c>
      <c r="Y68" s="30">
        <v>0.26623159348459596</v>
      </c>
      <c r="Z68" s="30">
        <v>0.29913615369205343</v>
      </c>
      <c r="AA68" s="30">
        <v>0.30656716352970687</v>
      </c>
      <c r="AB68" s="30">
        <v>0.28664393016921297</v>
      </c>
      <c r="AC68" s="30">
        <v>0.29432791155955529</v>
      </c>
      <c r="AD68" s="30">
        <v>0.28274182849303098</v>
      </c>
      <c r="AE68" s="30">
        <v>0.29046998279363473</v>
      </c>
    </row>
    <row r="69" spans="1:31" s="28" customFormat="1">
      <c r="A69" s="29" t="s">
        <v>133</v>
      </c>
      <c r="B69" s="29" t="s">
        <v>68</v>
      </c>
      <c r="C69" s="30">
        <v>0.30629107351409979</v>
      </c>
      <c r="D69" s="30">
        <v>0.29086549672448814</v>
      </c>
      <c r="E69" s="30">
        <v>0.29051313238354076</v>
      </c>
      <c r="F69" s="30">
        <v>0.28194378088839217</v>
      </c>
      <c r="G69" s="30">
        <v>0.27508562477845189</v>
      </c>
      <c r="H69" s="30">
        <v>0.28163176136790063</v>
      </c>
      <c r="I69" s="30">
        <v>0.29034589346611051</v>
      </c>
      <c r="J69" s="30">
        <v>0.27606622917553886</v>
      </c>
      <c r="K69" s="30">
        <v>0.28770016395617892</v>
      </c>
      <c r="L69" s="30">
        <v>0.29025597837905376</v>
      </c>
      <c r="M69" s="30">
        <v>0.28365342045703623</v>
      </c>
      <c r="N69" s="30">
        <v>0.28480327528787297</v>
      </c>
      <c r="O69" s="30">
        <v>0.26966905512778599</v>
      </c>
      <c r="P69" s="30">
        <v>0.25464259999083733</v>
      </c>
      <c r="Q69" s="30">
        <v>0.2613394138420167</v>
      </c>
      <c r="R69" s="30">
        <v>0.27093063087644192</v>
      </c>
      <c r="S69" s="30">
        <v>0.21304518199588088</v>
      </c>
      <c r="T69" s="30">
        <v>0.20917949104084557</v>
      </c>
      <c r="U69" s="30">
        <v>0.20161961154295716</v>
      </c>
      <c r="V69" s="30">
        <v>0.20864167109833895</v>
      </c>
      <c r="W69" s="30">
        <v>0.20423713713213082</v>
      </c>
      <c r="X69" s="30">
        <v>0.19817230602283528</v>
      </c>
      <c r="Y69" s="30">
        <v>0.18887403891339638</v>
      </c>
      <c r="Z69" s="30">
        <v>0.18298241553609973</v>
      </c>
      <c r="AA69" s="30">
        <v>0.18748596483532737</v>
      </c>
      <c r="AB69" s="30">
        <v>0.16602056324585443</v>
      </c>
      <c r="AC69" s="30">
        <v>0.16507988997854112</v>
      </c>
      <c r="AD69" s="30">
        <v>0.15833952326757333</v>
      </c>
      <c r="AE69" s="30">
        <v>0.16389410444067967</v>
      </c>
    </row>
    <row r="70" spans="1:31" s="28" customFormat="1">
      <c r="A70" s="29" t="s">
        <v>133</v>
      </c>
      <c r="B70" s="29" t="s">
        <v>36</v>
      </c>
      <c r="C70" s="30">
        <v>4.8482098650684931E-2</v>
      </c>
      <c r="D70" s="30">
        <v>4.8056983743270408E-2</v>
      </c>
      <c r="E70" s="30">
        <v>5.6572129600267293E-2</v>
      </c>
      <c r="F70" s="30">
        <v>5.492007250934737E-2</v>
      </c>
      <c r="G70" s="30">
        <v>5.1682387270252809E-2</v>
      </c>
      <c r="H70" s="30">
        <v>5.2651844363821136E-2</v>
      </c>
      <c r="I70" s="30">
        <v>5.2148056859767242E-2</v>
      </c>
      <c r="J70" s="30">
        <v>4.995830117430114E-2</v>
      </c>
      <c r="K70" s="30">
        <v>4.7235675328015363E-2</v>
      </c>
      <c r="L70" s="30">
        <v>5.4753161336105666E-2</v>
      </c>
      <c r="M70" s="30">
        <v>5.1180539524611879E-2</v>
      </c>
      <c r="N70" s="30">
        <v>6.8618372634926775E-2</v>
      </c>
      <c r="O70" s="30">
        <v>6.6937380859431975E-2</v>
      </c>
      <c r="P70" s="30">
        <v>6.4928622551269868E-2</v>
      </c>
      <c r="Q70" s="30">
        <v>0.11834537528596158</v>
      </c>
      <c r="R70" s="30">
        <v>0.11746035964863158</v>
      </c>
      <c r="S70" s="30">
        <v>0.12030655543176096</v>
      </c>
      <c r="T70" s="30">
        <v>0.11843958011857832</v>
      </c>
      <c r="U70" s="30">
        <v>0.12205410205968818</v>
      </c>
      <c r="V70" s="30">
        <v>0.11964203960848822</v>
      </c>
      <c r="W70" s="30">
        <v>0.12386201484918224</v>
      </c>
      <c r="X70" s="30">
        <v>0.12127440080888598</v>
      </c>
      <c r="Y70" s="30">
        <v>0.11456757934127715</v>
      </c>
      <c r="Z70" s="30">
        <v>0.12075582293740639</v>
      </c>
      <c r="AA70" s="30">
        <v>0.11969352255408963</v>
      </c>
      <c r="AB70" s="30">
        <v>0.10950566235092214</v>
      </c>
      <c r="AC70" s="30">
        <v>0.1067682470706168</v>
      </c>
      <c r="AD70" s="30">
        <v>0.10942553646797554</v>
      </c>
      <c r="AE70" s="30">
        <v>0.10512791097490563</v>
      </c>
    </row>
    <row r="71" spans="1:31" s="28" customFormat="1">
      <c r="A71" s="29" t="s">
        <v>133</v>
      </c>
      <c r="B71" s="29" t="s">
        <v>73</v>
      </c>
      <c r="C71" s="30" t="s">
        <v>169</v>
      </c>
      <c r="D71" s="30" t="s">
        <v>169</v>
      </c>
      <c r="E71" s="30" t="s">
        <v>169</v>
      </c>
      <c r="F71" s="30" t="s">
        <v>169</v>
      </c>
      <c r="G71" s="30" t="s">
        <v>169</v>
      </c>
      <c r="H71" s="30" t="s">
        <v>169</v>
      </c>
      <c r="I71" s="30" t="s">
        <v>169</v>
      </c>
      <c r="J71" s="30" t="s">
        <v>169</v>
      </c>
      <c r="K71" s="30" t="s">
        <v>169</v>
      </c>
      <c r="L71" s="30" t="s">
        <v>169</v>
      </c>
      <c r="M71" s="30" t="s">
        <v>169</v>
      </c>
      <c r="N71" s="30" t="s">
        <v>169</v>
      </c>
      <c r="O71" s="30" t="s">
        <v>169</v>
      </c>
      <c r="P71" s="30" t="s">
        <v>169</v>
      </c>
      <c r="Q71" s="30" t="s">
        <v>169</v>
      </c>
      <c r="R71" s="30" t="s">
        <v>169</v>
      </c>
      <c r="S71" s="30" t="s">
        <v>169</v>
      </c>
      <c r="T71" s="30" t="s">
        <v>169</v>
      </c>
      <c r="U71" s="30" t="s">
        <v>169</v>
      </c>
      <c r="V71" s="30" t="s">
        <v>169</v>
      </c>
      <c r="W71" s="30" t="s">
        <v>169</v>
      </c>
      <c r="X71" s="30" t="s">
        <v>169</v>
      </c>
      <c r="Y71" s="30" t="s">
        <v>169</v>
      </c>
      <c r="Z71" s="30" t="s">
        <v>169</v>
      </c>
      <c r="AA71" s="30" t="s">
        <v>169</v>
      </c>
      <c r="AB71" s="30" t="s">
        <v>169</v>
      </c>
      <c r="AC71" s="30" t="s">
        <v>169</v>
      </c>
      <c r="AD71" s="30" t="s">
        <v>169</v>
      </c>
      <c r="AE71" s="30" t="s">
        <v>169</v>
      </c>
    </row>
    <row r="72" spans="1:31" s="28" customFormat="1">
      <c r="A72" s="29" t="s">
        <v>133</v>
      </c>
      <c r="B72" s="29" t="s">
        <v>56</v>
      </c>
      <c r="C72" s="30">
        <v>8.3137836333549625E-2</v>
      </c>
      <c r="D72" s="30">
        <v>8.2917163729991056E-2</v>
      </c>
      <c r="E72" s="30">
        <v>9.5958825243637219E-2</v>
      </c>
      <c r="F72" s="30">
        <v>8.8770658272204803E-2</v>
      </c>
      <c r="G72" s="30">
        <v>8.4264757443469215E-2</v>
      </c>
      <c r="H72" s="30">
        <v>8.3011998208835952E-2</v>
      </c>
      <c r="I72" s="30">
        <v>7.9161537489103956E-2</v>
      </c>
      <c r="J72" s="30">
        <v>7.5349158509669029E-2</v>
      </c>
      <c r="K72" s="30">
        <v>7.0443127464144634E-2</v>
      </c>
      <c r="L72" s="30">
        <v>7.066489848429848E-2</v>
      </c>
      <c r="M72" s="30">
        <v>6.6736153932701478E-2</v>
      </c>
      <c r="N72" s="30">
        <v>6.6352636572012388E-2</v>
      </c>
      <c r="O72" s="30">
        <v>6.3949204865235088E-2</v>
      </c>
      <c r="P72" s="30">
        <v>6.3318843653964563E-2</v>
      </c>
      <c r="Q72" s="30">
        <v>6.1987915033061766E-2</v>
      </c>
      <c r="R72" s="30">
        <v>6.0951787857329763E-2</v>
      </c>
      <c r="S72" s="30">
        <v>5.8771554625444547E-2</v>
      </c>
      <c r="T72" s="30">
        <v>5.684369695620569E-2</v>
      </c>
      <c r="U72" s="30">
        <v>5.7381527436058372E-2</v>
      </c>
      <c r="V72" s="30">
        <v>5.5092066861729523E-2</v>
      </c>
      <c r="W72" s="30">
        <v>5.4904935049063137E-2</v>
      </c>
      <c r="X72" s="30">
        <v>5.1300464931387894E-2</v>
      </c>
      <c r="Y72" s="30">
        <v>4.4339108325498401E-2</v>
      </c>
      <c r="Z72" s="30">
        <v>4.7140662729309578E-2</v>
      </c>
      <c r="AA72" s="30">
        <v>4.5918426623385203E-2</v>
      </c>
      <c r="AB72" s="30">
        <v>3.8045145617089875E-2</v>
      </c>
      <c r="AC72" s="30">
        <v>3.5568667219389907E-2</v>
      </c>
      <c r="AD72" s="30">
        <v>3.4490925811776138E-2</v>
      </c>
      <c r="AE72" s="30">
        <v>3.1985327145439758E-2</v>
      </c>
    </row>
    <row r="74" spans="1:31" s="28" customFormat="1"/>
    <row r="75" spans="1:31" s="28" customFormat="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s="28" customFormat="1">
      <c r="A76" s="29" t="s">
        <v>134</v>
      </c>
      <c r="B76" s="29" t="s">
        <v>64</v>
      </c>
      <c r="C76" s="30" t="s">
        <v>169</v>
      </c>
      <c r="D76" s="30" t="s">
        <v>169</v>
      </c>
      <c r="E76" s="30" t="s">
        <v>169</v>
      </c>
      <c r="F76" s="30" t="s">
        <v>169</v>
      </c>
      <c r="G76" s="30" t="s">
        <v>169</v>
      </c>
      <c r="H76" s="30" t="s">
        <v>169</v>
      </c>
      <c r="I76" s="30" t="s">
        <v>169</v>
      </c>
      <c r="J76" s="30" t="s">
        <v>169</v>
      </c>
      <c r="K76" s="30" t="s">
        <v>169</v>
      </c>
      <c r="L76" s="30" t="s">
        <v>169</v>
      </c>
      <c r="M76" s="30" t="s">
        <v>169</v>
      </c>
      <c r="N76" s="30" t="s">
        <v>169</v>
      </c>
      <c r="O76" s="30" t="s">
        <v>169</v>
      </c>
      <c r="P76" s="30" t="s">
        <v>169</v>
      </c>
      <c r="Q76" s="30" t="s">
        <v>169</v>
      </c>
      <c r="R76" s="30" t="s">
        <v>169</v>
      </c>
      <c r="S76" s="30" t="s">
        <v>169</v>
      </c>
      <c r="T76" s="30" t="s">
        <v>169</v>
      </c>
      <c r="U76" s="30" t="s">
        <v>169</v>
      </c>
      <c r="V76" s="30" t="s">
        <v>169</v>
      </c>
      <c r="W76" s="30" t="s">
        <v>169</v>
      </c>
      <c r="X76" s="30" t="s">
        <v>169</v>
      </c>
      <c r="Y76" s="30" t="s">
        <v>169</v>
      </c>
      <c r="Z76" s="30" t="s">
        <v>169</v>
      </c>
      <c r="AA76" s="30" t="s">
        <v>169</v>
      </c>
      <c r="AB76" s="30" t="s">
        <v>169</v>
      </c>
      <c r="AC76" s="30" t="s">
        <v>169</v>
      </c>
      <c r="AD76" s="30" t="s">
        <v>169</v>
      </c>
      <c r="AE76" s="30" t="s">
        <v>169</v>
      </c>
    </row>
    <row r="77" spans="1:31" s="28" customFormat="1">
      <c r="A77" s="29" t="s">
        <v>134</v>
      </c>
      <c r="B77" s="29" t="s">
        <v>71</v>
      </c>
      <c r="C77" s="30" t="s">
        <v>169</v>
      </c>
      <c r="D77" s="30" t="s">
        <v>169</v>
      </c>
      <c r="E77" s="30" t="s">
        <v>169</v>
      </c>
      <c r="F77" s="30" t="s">
        <v>169</v>
      </c>
      <c r="G77" s="30" t="s">
        <v>169</v>
      </c>
      <c r="H77" s="30" t="s">
        <v>169</v>
      </c>
      <c r="I77" s="30" t="s">
        <v>169</v>
      </c>
      <c r="J77" s="30" t="s">
        <v>169</v>
      </c>
      <c r="K77" s="30" t="s">
        <v>169</v>
      </c>
      <c r="L77" s="30" t="s">
        <v>169</v>
      </c>
      <c r="M77" s="30" t="s">
        <v>169</v>
      </c>
      <c r="N77" s="30" t="s">
        <v>169</v>
      </c>
      <c r="O77" s="30" t="s">
        <v>169</v>
      </c>
      <c r="P77" s="30" t="s">
        <v>169</v>
      </c>
      <c r="Q77" s="30" t="s">
        <v>169</v>
      </c>
      <c r="R77" s="30" t="s">
        <v>169</v>
      </c>
      <c r="S77" s="30" t="s">
        <v>169</v>
      </c>
      <c r="T77" s="30" t="s">
        <v>169</v>
      </c>
      <c r="U77" s="30" t="s">
        <v>169</v>
      </c>
      <c r="V77" s="30" t="s">
        <v>169</v>
      </c>
      <c r="W77" s="30" t="s">
        <v>169</v>
      </c>
      <c r="X77" s="30" t="s">
        <v>169</v>
      </c>
      <c r="Y77" s="30" t="s">
        <v>169</v>
      </c>
      <c r="Z77" s="30" t="s">
        <v>169</v>
      </c>
      <c r="AA77" s="30" t="s">
        <v>169</v>
      </c>
      <c r="AB77" s="30" t="s">
        <v>169</v>
      </c>
      <c r="AC77" s="30" t="s">
        <v>169</v>
      </c>
      <c r="AD77" s="30" t="s">
        <v>169</v>
      </c>
      <c r="AE77" s="30" t="s">
        <v>169</v>
      </c>
    </row>
    <row r="78" spans="1:31" s="28" customFormat="1">
      <c r="A78" s="29" t="s">
        <v>134</v>
      </c>
      <c r="B78" s="29" t="s">
        <v>20</v>
      </c>
      <c r="C78" s="30">
        <v>9.5817938839128904E-9</v>
      </c>
      <c r="D78" s="30">
        <v>9.3947055014049889E-9</v>
      </c>
      <c r="E78" s="30">
        <v>9.9983831664910451E-9</v>
      </c>
      <c r="F78" s="30">
        <v>1.0034295969441517E-8</v>
      </c>
      <c r="G78" s="30">
        <v>1.0008770196698279E-8</v>
      </c>
      <c r="H78" s="30">
        <v>1.027731932736208E-8</v>
      </c>
      <c r="I78" s="30">
        <v>1.0997511635054442E-8</v>
      </c>
      <c r="J78" s="30">
        <v>1.1503324222866175E-8</v>
      </c>
      <c r="K78" s="30">
        <v>1.2718278011942395E-8</v>
      </c>
      <c r="L78" s="30">
        <v>1.2913014796276783E-8</v>
      </c>
      <c r="M78" s="30">
        <v>1.2859426040568965E-8</v>
      </c>
      <c r="N78" s="30">
        <v>1.3981491482262029E-8</v>
      </c>
      <c r="O78" s="30">
        <v>1.3959634044608358E-8</v>
      </c>
      <c r="P78" s="30">
        <v>1.3362862772216368E-8</v>
      </c>
      <c r="Q78" s="30">
        <v>1.3568977212855637E-8</v>
      </c>
      <c r="R78" s="30">
        <v>1.3726425842992625E-8</v>
      </c>
      <c r="S78" s="30">
        <v>1.4018144099051634E-8</v>
      </c>
      <c r="T78" s="30">
        <v>1.5328302269933264E-8</v>
      </c>
      <c r="U78" s="30">
        <v>1.5870580874604792E-8</v>
      </c>
      <c r="V78" s="30">
        <v>1.5594514510888656E-8</v>
      </c>
      <c r="W78" s="30">
        <v>1.7640134351949423E-8</v>
      </c>
      <c r="X78" s="30">
        <v>1.7758292720407444E-8</v>
      </c>
      <c r="Y78" s="30">
        <v>1.7393656700035071E-8</v>
      </c>
      <c r="Z78" s="30">
        <v>1.7923935831577102E-8</v>
      </c>
      <c r="AA78" s="30">
        <v>1.894320227432385E-8</v>
      </c>
      <c r="AB78" s="30">
        <v>1.9469212109237738E-8</v>
      </c>
      <c r="AC78" s="30">
        <v>2.091374418247278E-8</v>
      </c>
      <c r="AD78" s="30">
        <v>2.1355327976817701E-8</v>
      </c>
      <c r="AE78" s="30">
        <v>2.010812917105725E-8</v>
      </c>
    </row>
    <row r="79" spans="1:31" s="28" customFormat="1">
      <c r="A79" s="29" t="s">
        <v>134</v>
      </c>
      <c r="B79" s="29" t="s">
        <v>32</v>
      </c>
      <c r="C79" s="30" t="s">
        <v>169</v>
      </c>
      <c r="D79" s="30" t="s">
        <v>169</v>
      </c>
      <c r="E79" s="30" t="s">
        <v>169</v>
      </c>
      <c r="F79" s="30" t="s">
        <v>169</v>
      </c>
      <c r="G79" s="30" t="s">
        <v>169</v>
      </c>
      <c r="H79" s="30" t="s">
        <v>169</v>
      </c>
      <c r="I79" s="30" t="s">
        <v>169</v>
      </c>
      <c r="J79" s="30" t="s">
        <v>169</v>
      </c>
      <c r="K79" s="30" t="s">
        <v>169</v>
      </c>
      <c r="L79" s="30" t="s">
        <v>169</v>
      </c>
      <c r="M79" s="30" t="s">
        <v>169</v>
      </c>
      <c r="N79" s="30" t="s">
        <v>169</v>
      </c>
      <c r="O79" s="30" t="s">
        <v>169</v>
      </c>
      <c r="P79" s="30" t="s">
        <v>169</v>
      </c>
      <c r="Q79" s="30" t="s">
        <v>169</v>
      </c>
      <c r="R79" s="30" t="s">
        <v>169</v>
      </c>
      <c r="S79" s="30" t="s">
        <v>169</v>
      </c>
      <c r="T79" s="30" t="s">
        <v>169</v>
      </c>
      <c r="U79" s="30" t="s">
        <v>169</v>
      </c>
      <c r="V79" s="30" t="s">
        <v>169</v>
      </c>
      <c r="W79" s="30" t="s">
        <v>169</v>
      </c>
      <c r="X79" s="30" t="s">
        <v>169</v>
      </c>
      <c r="Y79" s="30" t="s">
        <v>169</v>
      </c>
      <c r="Z79" s="30" t="s">
        <v>169</v>
      </c>
      <c r="AA79" s="30" t="s">
        <v>169</v>
      </c>
      <c r="AB79" s="30" t="s">
        <v>169</v>
      </c>
      <c r="AC79" s="30" t="s">
        <v>169</v>
      </c>
      <c r="AD79" s="30" t="s">
        <v>169</v>
      </c>
      <c r="AE79" s="30" t="s">
        <v>169</v>
      </c>
    </row>
    <row r="80" spans="1:31" s="28" customFormat="1">
      <c r="A80" s="29" t="s">
        <v>134</v>
      </c>
      <c r="B80" s="29" t="s">
        <v>66</v>
      </c>
      <c r="C80" s="30">
        <v>8.3336278923605776E-9</v>
      </c>
      <c r="D80" s="30">
        <v>7.8927437663537033E-9</v>
      </c>
      <c r="E80" s="30">
        <v>8.5420300395054125E-9</v>
      </c>
      <c r="F80" s="30">
        <v>8.74691678210456E-9</v>
      </c>
      <c r="G80" s="30">
        <v>8.7812115848340196E-9</v>
      </c>
      <c r="H80" s="30">
        <v>9.3286915755989955E-9</v>
      </c>
      <c r="I80" s="30">
        <v>9.7887768072443692E-9</v>
      </c>
      <c r="J80" s="30">
        <v>1.0267545533836123E-8</v>
      </c>
      <c r="K80" s="30">
        <v>1.1139180006156675E-8</v>
      </c>
      <c r="L80" s="30">
        <v>1.1441669296085367E-8</v>
      </c>
      <c r="M80" s="30">
        <v>1.1283249448463393E-8</v>
      </c>
      <c r="N80" s="30">
        <v>1.662403281460033E-4</v>
      </c>
      <c r="O80" s="30">
        <v>1.2870672169206299E-8</v>
      </c>
      <c r="P80" s="30">
        <v>1.1013909753219435E-8</v>
      </c>
      <c r="Q80" s="30">
        <v>1.1727443243035248E-8</v>
      </c>
      <c r="R80" s="30">
        <v>1.232408983633472E-8</v>
      </c>
      <c r="S80" s="30">
        <v>1.2824310771638176E-8</v>
      </c>
      <c r="T80" s="30">
        <v>1.3441803973628854E-8</v>
      </c>
      <c r="U80" s="30">
        <v>1.4271847070442762E-8</v>
      </c>
      <c r="V80" s="30">
        <v>5.1007745244587466E-4</v>
      </c>
      <c r="W80" s="30">
        <v>1.6791517704337899E-3</v>
      </c>
      <c r="X80" s="30">
        <v>3.999793142812156E-8</v>
      </c>
      <c r="Y80" s="30">
        <v>3.7672823767910543E-8</v>
      </c>
      <c r="Z80" s="30">
        <v>4.5102918564399105E-4</v>
      </c>
      <c r="AA80" s="30">
        <v>4.1472766493465601E-8</v>
      </c>
      <c r="AB80" s="30">
        <v>4.2921964060777831E-8</v>
      </c>
      <c r="AC80" s="30">
        <v>4.632177216186426E-8</v>
      </c>
      <c r="AD80" s="30">
        <v>2.6159607533626597E-3</v>
      </c>
      <c r="AE80" s="30">
        <v>4.0567589749645726E-8</v>
      </c>
    </row>
    <row r="81" spans="1:31" s="28" customFormat="1">
      <c r="A81" s="29" t="s">
        <v>134</v>
      </c>
      <c r="B81" s="29" t="s">
        <v>65</v>
      </c>
      <c r="C81" s="30">
        <v>0.37162667156809126</v>
      </c>
      <c r="D81" s="30">
        <v>0.38294164374816797</v>
      </c>
      <c r="E81" s="30">
        <v>0.3845613891939757</v>
      </c>
      <c r="F81" s="30">
        <v>0.4331810187507098</v>
      </c>
      <c r="G81" s="30">
        <v>0.45910163691619865</v>
      </c>
      <c r="H81" s="30">
        <v>0.42957280151591015</v>
      </c>
      <c r="I81" s="30">
        <v>0.4258419516196883</v>
      </c>
      <c r="J81" s="30">
        <v>0.44583696730017525</v>
      </c>
      <c r="K81" s="30">
        <v>0.41861966840537934</v>
      </c>
      <c r="L81" s="30">
        <v>0.42281769519684081</v>
      </c>
      <c r="M81" s="30">
        <v>0.39884698368953109</v>
      </c>
      <c r="N81" s="30">
        <v>0.41069972027053014</v>
      </c>
      <c r="O81" s="30">
        <v>0.41607710600995773</v>
      </c>
      <c r="P81" s="30">
        <v>0.43552828273644589</v>
      </c>
      <c r="Q81" s="30">
        <v>0.41769922279902677</v>
      </c>
      <c r="R81" s="30">
        <v>0.41428942169320021</v>
      </c>
      <c r="S81" s="30">
        <v>0.42909639135686189</v>
      </c>
      <c r="T81" s="30">
        <v>0.4263601266117274</v>
      </c>
      <c r="U81" s="30">
        <v>0.41601027005082269</v>
      </c>
      <c r="V81" s="30">
        <v>0.38857120080271468</v>
      </c>
      <c r="W81" s="30">
        <v>0.39594670387884284</v>
      </c>
      <c r="X81" s="30">
        <v>0.42814033769042981</v>
      </c>
      <c r="Y81" s="30">
        <v>0.4207076783229225</v>
      </c>
      <c r="Z81" s="30">
        <v>0.39356939861346063</v>
      </c>
      <c r="AA81" s="30">
        <v>0.42173937471171191</v>
      </c>
      <c r="AB81" s="30">
        <v>0.47757667369418777</v>
      </c>
      <c r="AC81" s="30">
        <v>0.450799407301747</v>
      </c>
      <c r="AD81" s="30">
        <v>0.44516380436444131</v>
      </c>
      <c r="AE81" s="30">
        <v>0.44667043474635987</v>
      </c>
    </row>
    <row r="82" spans="1:31" s="28" customFormat="1">
      <c r="A82" s="29" t="s">
        <v>134</v>
      </c>
      <c r="B82" s="29" t="s">
        <v>69</v>
      </c>
      <c r="C82" s="30">
        <v>0.34412859917754751</v>
      </c>
      <c r="D82" s="30">
        <v>0.3932603602650056</v>
      </c>
      <c r="E82" s="30">
        <v>0.36933194167652933</v>
      </c>
      <c r="F82" s="30">
        <v>0.36791336979004624</v>
      </c>
      <c r="G82" s="30">
        <v>0.38570357581125414</v>
      </c>
      <c r="H82" s="30">
        <v>0.39023016492235163</v>
      </c>
      <c r="I82" s="30">
        <v>0.39695181505631627</v>
      </c>
      <c r="J82" s="30">
        <v>0.35913925353829362</v>
      </c>
      <c r="K82" s="30">
        <v>0.35498302491614897</v>
      </c>
      <c r="L82" s="30">
        <v>0.33979968759682655</v>
      </c>
      <c r="M82" s="30">
        <v>0.39222005006500132</v>
      </c>
      <c r="N82" s="30">
        <v>0.36210924340923589</v>
      </c>
      <c r="O82" s="30">
        <v>0.36290299514534102</v>
      </c>
      <c r="P82" s="30">
        <v>0.3777298347696173</v>
      </c>
      <c r="Q82" s="30">
        <v>0.38382642045965659</v>
      </c>
      <c r="R82" s="30">
        <v>0.3940970853328315</v>
      </c>
      <c r="S82" s="30">
        <v>0.35657198235120918</v>
      </c>
      <c r="T82" s="30">
        <v>0.35455806262852607</v>
      </c>
      <c r="U82" s="30">
        <v>0.33981953093161665</v>
      </c>
      <c r="V82" s="30">
        <v>0.39379132135771577</v>
      </c>
      <c r="W82" s="30">
        <v>0.36260732041388477</v>
      </c>
      <c r="X82" s="30">
        <v>0.36259076628736492</v>
      </c>
      <c r="Y82" s="30">
        <v>0.38142265649490953</v>
      </c>
      <c r="Z82" s="30">
        <v>0.40365578651913869</v>
      </c>
      <c r="AA82" s="30">
        <v>0.41283822496298478</v>
      </c>
      <c r="AB82" s="30">
        <v>0.38038252922719368</v>
      </c>
      <c r="AC82" s="30">
        <v>0.37561452713377774</v>
      </c>
      <c r="AD82" s="30">
        <v>0.36261268289938731</v>
      </c>
      <c r="AE82" s="30">
        <v>0.41476806412945383</v>
      </c>
    </row>
    <row r="83" spans="1:31" s="28" customFormat="1">
      <c r="A83" s="29" t="s">
        <v>134</v>
      </c>
      <c r="B83" s="29" t="s">
        <v>68</v>
      </c>
      <c r="C83" s="30" t="s">
        <v>169</v>
      </c>
      <c r="D83" s="30" t="s">
        <v>169</v>
      </c>
      <c r="E83" s="30" t="s">
        <v>169</v>
      </c>
      <c r="F83" s="30" t="s">
        <v>169</v>
      </c>
      <c r="G83" s="30" t="s">
        <v>169</v>
      </c>
      <c r="H83" s="30" t="s">
        <v>169</v>
      </c>
      <c r="I83" s="30" t="s">
        <v>169</v>
      </c>
      <c r="J83" s="30" t="s">
        <v>169</v>
      </c>
      <c r="K83" s="30" t="s">
        <v>169</v>
      </c>
      <c r="L83" s="30" t="s">
        <v>169</v>
      </c>
      <c r="M83" s="30" t="s">
        <v>169</v>
      </c>
      <c r="N83" s="30" t="s">
        <v>169</v>
      </c>
      <c r="O83" s="30" t="s">
        <v>169</v>
      </c>
      <c r="P83" s="30" t="s">
        <v>169</v>
      </c>
      <c r="Q83" s="30" t="s">
        <v>169</v>
      </c>
      <c r="R83" s="30" t="s">
        <v>169</v>
      </c>
      <c r="S83" s="30" t="s">
        <v>169</v>
      </c>
      <c r="T83" s="30" t="s">
        <v>169</v>
      </c>
      <c r="U83" s="30" t="s">
        <v>169</v>
      </c>
      <c r="V83" s="30" t="s">
        <v>169</v>
      </c>
      <c r="W83" s="30" t="s">
        <v>169</v>
      </c>
      <c r="X83" s="30" t="s">
        <v>169</v>
      </c>
      <c r="Y83" s="30" t="s">
        <v>169</v>
      </c>
      <c r="Z83" s="30" t="s">
        <v>169</v>
      </c>
      <c r="AA83" s="30" t="s">
        <v>169</v>
      </c>
      <c r="AB83" s="30" t="s">
        <v>169</v>
      </c>
      <c r="AC83" s="30" t="s">
        <v>169</v>
      </c>
      <c r="AD83" s="30" t="s">
        <v>169</v>
      </c>
      <c r="AE83" s="30" t="s">
        <v>169</v>
      </c>
    </row>
    <row r="84" spans="1:31" s="28" customFormat="1">
      <c r="A84" s="29" t="s">
        <v>134</v>
      </c>
      <c r="B84" s="29" t="s">
        <v>36</v>
      </c>
      <c r="C84" s="30" t="s">
        <v>169</v>
      </c>
      <c r="D84" s="30" t="s">
        <v>169</v>
      </c>
      <c r="E84" s="30" t="s">
        <v>169</v>
      </c>
      <c r="F84" s="30" t="s">
        <v>169</v>
      </c>
      <c r="G84" s="30" t="s">
        <v>169</v>
      </c>
      <c r="H84" s="30" t="s">
        <v>169</v>
      </c>
      <c r="I84" s="30" t="s">
        <v>169</v>
      </c>
      <c r="J84" s="30" t="s">
        <v>169</v>
      </c>
      <c r="K84" s="30" t="s">
        <v>169</v>
      </c>
      <c r="L84" s="30" t="s">
        <v>169</v>
      </c>
      <c r="M84" s="30" t="s">
        <v>169</v>
      </c>
      <c r="N84" s="30" t="s">
        <v>169</v>
      </c>
      <c r="O84" s="30" t="s">
        <v>169</v>
      </c>
      <c r="P84" s="30" t="s">
        <v>169</v>
      </c>
      <c r="Q84" s="30" t="s">
        <v>169</v>
      </c>
      <c r="R84" s="30" t="s">
        <v>169</v>
      </c>
      <c r="S84" s="30" t="s">
        <v>169</v>
      </c>
      <c r="T84" s="30" t="s">
        <v>169</v>
      </c>
      <c r="U84" s="30" t="s">
        <v>169</v>
      </c>
      <c r="V84" s="30" t="s">
        <v>169</v>
      </c>
      <c r="W84" s="30" t="s">
        <v>169</v>
      </c>
      <c r="X84" s="30" t="s">
        <v>169</v>
      </c>
      <c r="Y84" s="30" t="s">
        <v>169</v>
      </c>
      <c r="Z84" s="30" t="s">
        <v>169</v>
      </c>
      <c r="AA84" s="30" t="s">
        <v>169</v>
      </c>
      <c r="AB84" s="30" t="s">
        <v>169</v>
      </c>
      <c r="AC84" s="30" t="s">
        <v>169</v>
      </c>
      <c r="AD84" s="30" t="s">
        <v>169</v>
      </c>
      <c r="AE84" s="30" t="s">
        <v>169</v>
      </c>
    </row>
    <row r="85" spans="1:31" s="28" customFormat="1">
      <c r="A85" s="29" t="s">
        <v>134</v>
      </c>
      <c r="B85" s="29" t="s">
        <v>73</v>
      </c>
      <c r="C85" s="30" t="s">
        <v>169</v>
      </c>
      <c r="D85" s="30" t="s">
        <v>169</v>
      </c>
      <c r="E85" s="30" t="s">
        <v>169</v>
      </c>
      <c r="F85" s="30" t="s">
        <v>169</v>
      </c>
      <c r="G85" s="30" t="s">
        <v>169</v>
      </c>
      <c r="H85" s="30" t="s">
        <v>169</v>
      </c>
      <c r="I85" s="30" t="s">
        <v>169</v>
      </c>
      <c r="J85" s="30" t="s">
        <v>169</v>
      </c>
      <c r="K85" s="30" t="s">
        <v>169</v>
      </c>
      <c r="L85" s="30" t="s">
        <v>169</v>
      </c>
      <c r="M85" s="30" t="s">
        <v>169</v>
      </c>
      <c r="N85" s="30" t="s">
        <v>169</v>
      </c>
      <c r="O85" s="30" t="s">
        <v>169</v>
      </c>
      <c r="P85" s="30" t="s">
        <v>169</v>
      </c>
      <c r="Q85" s="30" t="s">
        <v>169</v>
      </c>
      <c r="R85" s="30" t="s">
        <v>169</v>
      </c>
      <c r="S85" s="30" t="s">
        <v>169</v>
      </c>
      <c r="T85" s="30" t="s">
        <v>169</v>
      </c>
      <c r="U85" s="30" t="s">
        <v>169</v>
      </c>
      <c r="V85" s="30" t="s">
        <v>169</v>
      </c>
      <c r="W85" s="30" t="s">
        <v>169</v>
      </c>
      <c r="X85" s="30" t="s">
        <v>169</v>
      </c>
      <c r="Y85" s="30" t="s">
        <v>169</v>
      </c>
      <c r="Z85" s="30" t="s">
        <v>169</v>
      </c>
      <c r="AA85" s="30" t="s">
        <v>169</v>
      </c>
      <c r="AB85" s="30" t="s">
        <v>169</v>
      </c>
      <c r="AC85" s="30" t="s">
        <v>169</v>
      </c>
      <c r="AD85" s="30" t="s">
        <v>169</v>
      </c>
      <c r="AE85" s="30" t="s">
        <v>169</v>
      </c>
    </row>
    <row r="86" spans="1:31" s="28" customFormat="1">
      <c r="A86" s="29" t="s">
        <v>134</v>
      </c>
      <c r="B86" s="29" t="s">
        <v>56</v>
      </c>
      <c r="C86" s="30">
        <v>1.6942909424839905E-2</v>
      </c>
      <c r="D86" s="30">
        <v>3.5912170527941822E-2</v>
      </c>
      <c r="E86" s="30">
        <v>3.1425795703794099E-2</v>
      </c>
      <c r="F86" s="30">
        <v>2.5355993973508201E-2</v>
      </c>
      <c r="G86" s="30">
        <v>2.9581605549966587E-2</v>
      </c>
      <c r="H86" s="30">
        <v>3.0585849406711049E-2</v>
      </c>
      <c r="I86" s="30">
        <v>3.1064584041635094E-2</v>
      </c>
      <c r="J86" s="30">
        <v>3.3292119268371702E-2</v>
      </c>
      <c r="K86" s="30">
        <v>2.5142838563525092E-2</v>
      </c>
      <c r="L86" s="30">
        <v>2.7487420238666495E-2</v>
      </c>
      <c r="M86" s="30">
        <v>3.3597412593733722E-2</v>
      </c>
      <c r="N86" s="30">
        <v>2.5480460952537937E-2</v>
      </c>
      <c r="O86" s="30">
        <v>2.468560755988481E-2</v>
      </c>
      <c r="P86" s="30">
        <v>2.9850820590452132E-2</v>
      </c>
      <c r="Q86" s="30">
        <v>2.6272914751109079E-2</v>
      </c>
      <c r="R86" s="30">
        <v>2.480096768902729E-2</v>
      </c>
      <c r="S86" s="30">
        <v>2.7160598885023191E-2</v>
      </c>
      <c r="T86" s="30">
        <v>1.8536755771545638E-2</v>
      </c>
      <c r="U86" s="30">
        <v>2.0811251629128454E-2</v>
      </c>
      <c r="V86" s="30">
        <v>2.4445231802065447E-2</v>
      </c>
      <c r="W86" s="30">
        <v>2.1002553259887653E-2</v>
      </c>
      <c r="X86" s="30">
        <v>1.6217589772967448E-2</v>
      </c>
      <c r="Y86" s="30">
        <v>1.9863917072645444E-2</v>
      </c>
      <c r="Z86" s="30">
        <v>1.4043087037922739E-2</v>
      </c>
      <c r="AA86" s="30">
        <v>1.7264792133702855E-2</v>
      </c>
      <c r="AB86" s="30">
        <v>1.7087675888668743E-2</v>
      </c>
      <c r="AC86" s="30">
        <v>9.6316260976823821E-3</v>
      </c>
      <c r="AD86" s="30">
        <v>1.2335268630521472E-2</v>
      </c>
      <c r="AE86" s="30">
        <v>1.7889142180905041E-2</v>
      </c>
    </row>
    <row r="88" spans="1:31" s="28" customFormat="1" collapsed="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row>
    <row r="89" spans="1:31" s="28" customForma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row>
    <row r="90" spans="1:31" s="28" customFormat="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row>
    <row r="91" spans="1:31" s="28" customFormat="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row>
    <row r="92" spans="1:31" s="28" customFormat="1">
      <c r="A92" s="29" t="s">
        <v>40</v>
      </c>
      <c r="B92" s="29" t="s">
        <v>70</v>
      </c>
      <c r="C92" s="31">
        <v>7.4517716982280657E-2</v>
      </c>
      <c r="D92" s="31">
        <v>5.116086270744917E-2</v>
      </c>
      <c r="E92" s="31">
        <v>5.7816694790130817E-2</v>
      </c>
      <c r="F92" s="31">
        <v>6.7827001916949306E-2</v>
      </c>
      <c r="G92" s="31">
        <v>6.4321777302818017E-2</v>
      </c>
      <c r="H92" s="31">
        <v>6.6643891774653588E-2</v>
      </c>
      <c r="I92" s="31">
        <v>6.6636871859875213E-2</v>
      </c>
      <c r="J92" s="31">
        <v>6.2795977582981694E-2</v>
      </c>
      <c r="K92" s="31">
        <v>6.009167920139652E-2</v>
      </c>
      <c r="L92" s="31">
        <v>6.4124142589811139E-2</v>
      </c>
      <c r="M92" s="31">
        <v>6.0754690115892386E-2</v>
      </c>
      <c r="N92" s="31">
        <v>0.10030651854509112</v>
      </c>
      <c r="O92" s="31">
        <v>0.12328295957169098</v>
      </c>
      <c r="P92" s="31">
        <v>0.12490398483361348</v>
      </c>
      <c r="Q92" s="31">
        <v>0.13783889934148422</v>
      </c>
      <c r="R92" s="31">
        <v>0.13865822515850226</v>
      </c>
      <c r="S92" s="31">
        <v>0.14114007225995528</v>
      </c>
      <c r="T92" s="31">
        <v>0.1408852577193403</v>
      </c>
      <c r="U92" s="31">
        <v>0.14882011493662756</v>
      </c>
      <c r="V92" s="31">
        <v>0.14858944758313655</v>
      </c>
      <c r="W92" s="31">
        <v>0.18401506240351076</v>
      </c>
      <c r="X92" s="31">
        <v>0.19473701598100848</v>
      </c>
      <c r="Y92" s="31">
        <v>0.18936768514117527</v>
      </c>
      <c r="Z92" s="31">
        <v>0.21425074921742493</v>
      </c>
      <c r="AA92" s="31">
        <v>0.21080642694707755</v>
      </c>
      <c r="AB92" s="31">
        <v>0.18877907416976242</v>
      </c>
      <c r="AC92" s="31">
        <v>0.18976924153500155</v>
      </c>
      <c r="AD92" s="31">
        <v>0.18284196866348748</v>
      </c>
      <c r="AE92" s="31">
        <v>0.17621162101750845</v>
      </c>
    </row>
    <row r="93" spans="1:31" collapsed="1">
      <c r="A93" s="29" t="s">
        <v>40</v>
      </c>
      <c r="B93" s="29" t="s">
        <v>72</v>
      </c>
      <c r="C93" s="31">
        <v>5.8223042194527404E-2</v>
      </c>
      <c r="D93" s="31">
        <v>9.9404892882892171E-2</v>
      </c>
      <c r="E93" s="31">
        <v>0.12339738282366661</v>
      </c>
      <c r="F93" s="31">
        <v>0.26341978455787068</v>
      </c>
      <c r="G93" s="31">
        <v>0.22412861010053392</v>
      </c>
      <c r="H93" s="31">
        <v>0.23815083222311045</v>
      </c>
      <c r="I93" s="31">
        <v>0.30404395773924586</v>
      </c>
      <c r="J93" s="31">
        <v>0.30697887182752409</v>
      </c>
      <c r="K93" s="31">
        <v>0.29196308935891624</v>
      </c>
      <c r="L93" s="31">
        <v>0.30655858243963213</v>
      </c>
      <c r="M93" s="31">
        <v>0.32739137741599827</v>
      </c>
      <c r="N93" s="31">
        <v>0.33067289830328855</v>
      </c>
      <c r="O93" s="31">
        <v>0.32434043140955182</v>
      </c>
      <c r="P93" s="31">
        <v>0.31900749473284717</v>
      </c>
      <c r="Q93" s="31">
        <v>0.34161101982221193</v>
      </c>
      <c r="R93" s="31">
        <v>0.33412001491105242</v>
      </c>
      <c r="S93" s="31">
        <v>0.3301388574287753</v>
      </c>
      <c r="T93" s="31">
        <v>0.32371702307944294</v>
      </c>
      <c r="U93" s="31">
        <v>0.34940586856827344</v>
      </c>
      <c r="V93" s="31">
        <v>0.34934487228143113</v>
      </c>
      <c r="W93" s="31">
        <v>0.34972202077164111</v>
      </c>
      <c r="X93" s="31">
        <v>0.33869347266989225</v>
      </c>
      <c r="Y93" s="31">
        <v>0.31666640384906719</v>
      </c>
      <c r="Z93" s="31">
        <v>0.34225204782448904</v>
      </c>
      <c r="AA93" s="31">
        <v>0.33266184066428139</v>
      </c>
      <c r="AB93" s="31">
        <v>0.3097954167891207</v>
      </c>
      <c r="AC93" s="31">
        <v>0.2996933795090731</v>
      </c>
      <c r="AD93" s="31">
        <v>0.30027553284167346</v>
      </c>
      <c r="AE93" s="31">
        <v>0.28210600757433557</v>
      </c>
    </row>
    <row r="94" spans="1:31">
      <c r="A94" s="29" t="s">
        <v>40</v>
      </c>
      <c r="B94" s="29" t="s">
        <v>76</v>
      </c>
      <c r="C94" s="31">
        <v>5.7465629291622584E-2</v>
      </c>
      <c r="D94" s="31">
        <v>8.1585897885942157E-2</v>
      </c>
      <c r="E94" s="31">
        <v>8.7763768507988324E-2</v>
      </c>
      <c r="F94" s="31">
        <v>0.10123405719670192</v>
      </c>
      <c r="G94" s="31">
        <v>0.10000546053466236</v>
      </c>
      <c r="H94" s="31">
        <v>9.9540174220576941E-2</v>
      </c>
      <c r="I94" s="31">
        <v>9.5427561145177323E-2</v>
      </c>
      <c r="J94" s="31">
        <v>8.814248960714309E-2</v>
      </c>
      <c r="K94" s="31">
        <v>8.301145065861433E-2</v>
      </c>
      <c r="L94" s="31">
        <v>8.1661699859811906E-2</v>
      </c>
      <c r="M94" s="31">
        <v>8.0047417519830757E-2</v>
      </c>
      <c r="N94" s="31">
        <v>7.84497588289957E-2</v>
      </c>
      <c r="O94" s="31">
        <v>7.6731415809379686E-2</v>
      </c>
      <c r="P94" s="31">
        <v>7.5421139336770346E-2</v>
      </c>
      <c r="Q94" s="31">
        <v>7.7822460456008685E-2</v>
      </c>
      <c r="R94" s="31">
        <v>7.6792233352933364E-2</v>
      </c>
      <c r="S94" s="31">
        <v>7.1061396070701291E-2</v>
      </c>
      <c r="T94" s="31">
        <v>6.9859619334220274E-2</v>
      </c>
      <c r="U94" s="31">
        <v>7.0574388920687237E-2</v>
      </c>
      <c r="V94" s="31">
        <v>6.9835625433434093E-2</v>
      </c>
      <c r="W94" s="31">
        <v>7.0501972022500872E-2</v>
      </c>
      <c r="X94" s="31">
        <v>6.6491331656130748E-2</v>
      </c>
      <c r="Y94" s="31">
        <v>5.8557650581868743E-2</v>
      </c>
      <c r="Z94" s="31">
        <v>6.0688910555403444E-2</v>
      </c>
      <c r="AA94" s="31">
        <v>5.6868293573175667E-2</v>
      </c>
      <c r="AB94" s="31">
        <v>5.0803665002708651E-2</v>
      </c>
      <c r="AC94" s="31">
        <v>4.7797575280560084E-2</v>
      </c>
      <c r="AD94" s="31">
        <v>4.3803339021641061E-2</v>
      </c>
      <c r="AE94" s="31">
        <v>4.0892851195580261E-2</v>
      </c>
    </row>
    <row r="95" spans="1:31" collapsed="1"/>
    <row r="96" spans="1:31">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1" t="s">
        <v>169</v>
      </c>
      <c r="D97" s="31" t="s">
        <v>169</v>
      </c>
      <c r="E97" s="31" t="s">
        <v>169</v>
      </c>
      <c r="F97" s="31" t="s">
        <v>169</v>
      </c>
      <c r="G97" s="31" t="s">
        <v>169</v>
      </c>
      <c r="H97" s="31" t="s">
        <v>169</v>
      </c>
      <c r="I97" s="31" t="s">
        <v>169</v>
      </c>
      <c r="J97" s="31" t="s">
        <v>169</v>
      </c>
      <c r="K97" s="31" t="s">
        <v>169</v>
      </c>
      <c r="L97" s="31" t="s">
        <v>169</v>
      </c>
      <c r="M97" s="31" t="s">
        <v>169</v>
      </c>
      <c r="N97" s="31" t="s">
        <v>169</v>
      </c>
      <c r="O97" s="31" t="s">
        <v>169</v>
      </c>
      <c r="P97" s="31" t="s">
        <v>169</v>
      </c>
      <c r="Q97" s="31" t="s">
        <v>169</v>
      </c>
      <c r="R97" s="31" t="s">
        <v>169</v>
      </c>
      <c r="S97" s="31" t="s">
        <v>169</v>
      </c>
      <c r="T97" s="31" t="s">
        <v>169</v>
      </c>
      <c r="U97" s="31">
        <v>0.17313690229544051</v>
      </c>
      <c r="V97" s="31">
        <v>0.17303963304460473</v>
      </c>
      <c r="W97" s="31">
        <v>0.26053711891948284</v>
      </c>
      <c r="X97" s="31">
        <v>0.25825473024893014</v>
      </c>
      <c r="Y97" s="31">
        <v>0.25078797030207917</v>
      </c>
      <c r="Z97" s="31">
        <v>0.28855682093032753</v>
      </c>
      <c r="AA97" s="31">
        <v>0.28494292597731435</v>
      </c>
      <c r="AB97" s="31">
        <v>0.27754326763746129</v>
      </c>
      <c r="AC97" s="31">
        <v>0.27314793429699202</v>
      </c>
      <c r="AD97" s="31">
        <v>0.2799634601092581</v>
      </c>
      <c r="AE97" s="31">
        <v>0.27338167679535802</v>
      </c>
    </row>
    <row r="98" spans="1:31">
      <c r="A98" s="29" t="s">
        <v>130</v>
      </c>
      <c r="B98" s="29" t="s">
        <v>72</v>
      </c>
      <c r="C98" s="31">
        <v>4.9504378669275907E-2</v>
      </c>
      <c r="D98" s="31">
        <v>9.722387828875842E-2</v>
      </c>
      <c r="E98" s="31">
        <v>0.12047468274435078</v>
      </c>
      <c r="F98" s="31">
        <v>0.34289956573024977</v>
      </c>
      <c r="G98" s="31">
        <v>0.23941078012759662</v>
      </c>
      <c r="H98" s="31">
        <v>0.25083915865691198</v>
      </c>
      <c r="I98" s="31">
        <v>0.32323043943557639</v>
      </c>
      <c r="J98" s="31">
        <v>0.32887875451530157</v>
      </c>
      <c r="K98" s="31">
        <v>0.30421132980576904</v>
      </c>
      <c r="L98" s="31">
        <v>0.31866848984204021</v>
      </c>
      <c r="M98" s="31">
        <v>0.34290423244646084</v>
      </c>
      <c r="N98" s="31">
        <v>0.3415963917846811</v>
      </c>
      <c r="O98" s="31">
        <v>0.34209181290233598</v>
      </c>
      <c r="P98" s="31">
        <v>0.33942404123192216</v>
      </c>
      <c r="Q98" s="31">
        <v>0.37090503379831724</v>
      </c>
      <c r="R98" s="31">
        <v>0.35776494226144345</v>
      </c>
      <c r="S98" s="31">
        <v>0.36755815364714284</v>
      </c>
      <c r="T98" s="31">
        <v>0.35312786169667332</v>
      </c>
      <c r="U98" s="31">
        <v>0.38099050777867877</v>
      </c>
      <c r="V98" s="31">
        <v>0.37864097026732968</v>
      </c>
      <c r="W98" s="31">
        <v>0.37210321529397977</v>
      </c>
      <c r="X98" s="31">
        <v>0.37130108273763179</v>
      </c>
      <c r="Y98" s="31">
        <v>0.34940062085666967</v>
      </c>
      <c r="Z98" s="31">
        <v>0.38495530489191376</v>
      </c>
      <c r="AA98" s="31">
        <v>0.3800044692560991</v>
      </c>
      <c r="AB98" s="31">
        <v>0.36496352406354049</v>
      </c>
      <c r="AC98" s="31">
        <v>0.34029057967997195</v>
      </c>
      <c r="AD98" s="31">
        <v>0.35651885573977388</v>
      </c>
      <c r="AE98" s="31">
        <v>0.33372071225352695</v>
      </c>
    </row>
    <row r="99" spans="1:31">
      <c r="A99" s="29" t="s">
        <v>130</v>
      </c>
      <c r="B99" s="29" t="s">
        <v>76</v>
      </c>
      <c r="C99" s="31">
        <v>3.0799054570838053E-2</v>
      </c>
      <c r="D99" s="31">
        <v>7.5045591564655373E-2</v>
      </c>
      <c r="E99" s="31">
        <v>8.2095787076761961E-2</v>
      </c>
      <c r="F99" s="31">
        <v>9.2279754348840559E-2</v>
      </c>
      <c r="G99" s="31">
        <v>9.5364452353968177E-2</v>
      </c>
      <c r="H99" s="31">
        <v>9.6815443677526175E-2</v>
      </c>
      <c r="I99" s="31">
        <v>9.1650674564031184E-2</v>
      </c>
      <c r="J99" s="31">
        <v>8.6442202279434735E-2</v>
      </c>
      <c r="K99" s="31">
        <v>8.2422886155178052E-2</v>
      </c>
      <c r="L99" s="31">
        <v>8.1689638776246201E-2</v>
      </c>
      <c r="M99" s="31">
        <v>7.8893406905345798E-2</v>
      </c>
      <c r="N99" s="31">
        <v>8.0907452476148251E-2</v>
      </c>
      <c r="O99" s="31">
        <v>8.090626343298972E-2</v>
      </c>
      <c r="P99" s="31">
        <v>7.9365295386178134E-2</v>
      </c>
      <c r="Q99" s="31">
        <v>8.1551981757668465E-2</v>
      </c>
      <c r="R99" s="31">
        <v>8.0135071238220973E-2</v>
      </c>
      <c r="S99" s="31">
        <v>7.6618147914663967E-2</v>
      </c>
      <c r="T99" s="31">
        <v>7.4070941407422097E-2</v>
      </c>
      <c r="U99" s="31">
        <v>7.4379908929565156E-2</v>
      </c>
      <c r="V99" s="31">
        <v>7.2933624948026063E-2</v>
      </c>
      <c r="W99" s="31">
        <v>7.3476202063536278E-2</v>
      </c>
      <c r="X99" s="31">
        <v>7.2569480769328981E-2</v>
      </c>
      <c r="Y99" s="31">
        <v>6.4801073133572723E-2</v>
      </c>
      <c r="Z99" s="31">
        <v>6.7927571087533126E-2</v>
      </c>
      <c r="AA99" s="31">
        <v>6.3518442239653194E-2</v>
      </c>
      <c r="AB99" s="31">
        <v>6.0455390671852655E-2</v>
      </c>
      <c r="AC99" s="31">
        <v>5.5498922861795412E-2</v>
      </c>
      <c r="AD99" s="31">
        <v>5.3059843894061161E-2</v>
      </c>
      <c r="AE99" s="31">
        <v>4.9017657706519634E-2</v>
      </c>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1" t="s">
        <v>169</v>
      </c>
      <c r="D102" s="31">
        <v>0.15816174503127853</v>
      </c>
      <c r="E102" s="31">
        <v>0.18143319756484019</v>
      </c>
      <c r="F102" s="31">
        <v>0.20704322479509132</v>
      </c>
      <c r="G102" s="31">
        <v>0.20437552429425801</v>
      </c>
      <c r="H102" s="31">
        <v>0.21004110239452056</v>
      </c>
      <c r="I102" s="31">
        <v>0.20927711481700914</v>
      </c>
      <c r="J102" s="31">
        <v>0.19785610799686051</v>
      </c>
      <c r="K102" s="31">
        <v>0.19344182869621337</v>
      </c>
      <c r="L102" s="31">
        <v>0.19772465409980919</v>
      </c>
      <c r="M102" s="31">
        <v>0.19439022435944944</v>
      </c>
      <c r="N102" s="31">
        <v>0.18965220133586227</v>
      </c>
      <c r="O102" s="31">
        <v>0.18266673019332527</v>
      </c>
      <c r="P102" s="31">
        <v>0.18654883002114891</v>
      </c>
      <c r="Q102" s="31">
        <v>0.18632578020972226</v>
      </c>
      <c r="R102" s="31">
        <v>0.18941828303569438</v>
      </c>
      <c r="S102" s="31">
        <v>0.17260533876795842</v>
      </c>
      <c r="T102" s="31">
        <v>0.17434601330109867</v>
      </c>
      <c r="U102" s="31">
        <v>0.17380173007924546</v>
      </c>
      <c r="V102" s="31">
        <v>0.17590932676546778</v>
      </c>
      <c r="W102" s="31">
        <v>0.17844486167391346</v>
      </c>
      <c r="X102" s="31">
        <v>0.17322037091837636</v>
      </c>
      <c r="Y102" s="31">
        <v>0.17177942125511794</v>
      </c>
      <c r="Z102" s="31">
        <v>0.17130658933593892</v>
      </c>
      <c r="AA102" s="31">
        <v>0.16565893836860887</v>
      </c>
      <c r="AB102" s="31">
        <v>0.15128056160026762</v>
      </c>
      <c r="AC102" s="31">
        <v>0.15718611311710209</v>
      </c>
      <c r="AD102" s="31">
        <v>0.14828932149419172</v>
      </c>
      <c r="AE102" s="31">
        <v>0.14229565735058666</v>
      </c>
    </row>
    <row r="103" spans="1:31">
      <c r="A103" s="29" t="s">
        <v>131</v>
      </c>
      <c r="B103" s="29" t="s">
        <v>72</v>
      </c>
      <c r="C103" s="31">
        <v>7.3169322523529964E-2</v>
      </c>
      <c r="D103" s="31">
        <v>0.10314377504426428</v>
      </c>
      <c r="E103" s="31">
        <v>0.12840766543845053</v>
      </c>
      <c r="F103" s="31">
        <v>0.12716865252049436</v>
      </c>
      <c r="G103" s="31">
        <v>0.13430679509442733</v>
      </c>
      <c r="H103" s="31">
        <v>0.16357443624232224</v>
      </c>
      <c r="I103" s="31">
        <v>0.19127431919240517</v>
      </c>
      <c r="J103" s="31">
        <v>0.1782610899786895</v>
      </c>
      <c r="K103" s="31">
        <v>0.1699805685478136</v>
      </c>
      <c r="L103" s="31">
        <v>0.18595373106128413</v>
      </c>
      <c r="M103" s="31">
        <v>0.17289595110082037</v>
      </c>
      <c r="N103" s="31">
        <v>0.25384689206656047</v>
      </c>
      <c r="O103" s="31">
        <v>0.24608047594138346</v>
      </c>
      <c r="P103" s="31">
        <v>0.24286158204940278</v>
      </c>
      <c r="Q103" s="31">
        <v>0.25305186704066479</v>
      </c>
      <c r="R103" s="31">
        <v>0.25669977490431195</v>
      </c>
      <c r="S103" s="31">
        <v>0.25465156919427173</v>
      </c>
      <c r="T103" s="31">
        <v>0.26289995872638311</v>
      </c>
      <c r="U103" s="31">
        <v>0.28471207009687199</v>
      </c>
      <c r="V103" s="31">
        <v>0.29753439391759773</v>
      </c>
      <c r="W103" s="31">
        <v>0.31802742097717202</v>
      </c>
      <c r="X103" s="31">
        <v>0.30701225234467738</v>
      </c>
      <c r="Y103" s="31">
        <v>0.28400640602141686</v>
      </c>
      <c r="Z103" s="31">
        <v>0.29164413708495052</v>
      </c>
      <c r="AA103" s="31">
        <v>0.26898532126556379</v>
      </c>
      <c r="AB103" s="31">
        <v>0.22713424420128051</v>
      </c>
      <c r="AC103" s="31">
        <v>0.2332559917179266</v>
      </c>
      <c r="AD103" s="31">
        <v>0.20518666132458249</v>
      </c>
      <c r="AE103" s="31">
        <v>0.1909759402704112</v>
      </c>
    </row>
    <row r="104" spans="1:31">
      <c r="A104" s="29" t="s">
        <v>131</v>
      </c>
      <c r="B104" s="29" t="s">
        <v>76</v>
      </c>
      <c r="C104" s="31">
        <v>7.6461764328312309E-2</v>
      </c>
      <c r="D104" s="31">
        <v>9.0974251918752511E-2</v>
      </c>
      <c r="E104" s="31">
        <v>9.5962252215784818E-2</v>
      </c>
      <c r="F104" s="31">
        <v>0.11069855272440836</v>
      </c>
      <c r="G104" s="31">
        <v>0.1081570636213852</v>
      </c>
      <c r="H104" s="31">
        <v>0.10511700465818026</v>
      </c>
      <c r="I104" s="31">
        <v>0.10151314667069508</v>
      </c>
      <c r="J104" s="31">
        <v>9.2155693559850288E-2</v>
      </c>
      <c r="K104" s="31">
        <v>8.5852104615713451E-2</v>
      </c>
      <c r="L104" s="31">
        <v>8.585789750488132E-2</v>
      </c>
      <c r="M104" s="31">
        <v>8.4787956338605197E-2</v>
      </c>
      <c r="N104" s="31">
        <v>8.065239010248848E-2</v>
      </c>
      <c r="O104" s="31">
        <v>7.7279961450055751E-2</v>
      </c>
      <c r="P104" s="31">
        <v>7.7139571600577092E-2</v>
      </c>
      <c r="Q104" s="31">
        <v>7.8541297092617729E-2</v>
      </c>
      <c r="R104" s="31">
        <v>7.6539441665105901E-2</v>
      </c>
      <c r="S104" s="31">
        <v>6.8645383848846497E-2</v>
      </c>
      <c r="T104" s="31">
        <v>7.09203556889898E-2</v>
      </c>
      <c r="U104" s="31">
        <v>6.9532665294844767E-2</v>
      </c>
      <c r="V104" s="31">
        <v>7.2441965044652973E-2</v>
      </c>
      <c r="W104" s="31">
        <v>7.3673782227072354E-2</v>
      </c>
      <c r="X104" s="31">
        <v>6.5824008923216423E-2</v>
      </c>
      <c r="Y104" s="31">
        <v>5.7969382528761659E-2</v>
      </c>
      <c r="Z104" s="31">
        <v>5.5988493992095628E-2</v>
      </c>
      <c r="AA104" s="31">
        <v>4.9297269695101599E-2</v>
      </c>
      <c r="AB104" s="31">
        <v>3.9025620169469671E-2</v>
      </c>
      <c r="AC104" s="31">
        <v>4.0177419107385183E-2</v>
      </c>
      <c r="AD104" s="31">
        <v>2.7666530204518137E-2</v>
      </c>
      <c r="AE104" s="31">
        <v>2.796287071429629E-2</v>
      </c>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1">
        <v>0.1294746907375641</v>
      </c>
      <c r="D107" s="31">
        <v>4.0904732535330252E-2</v>
      </c>
      <c r="E107" s="31">
        <v>4.475419725264379E-2</v>
      </c>
      <c r="F107" s="31">
        <v>6.0339176320234451E-2</v>
      </c>
      <c r="G107" s="31">
        <v>5.7223576822466107E-2</v>
      </c>
      <c r="H107" s="31">
        <v>5.9899335351985182E-2</v>
      </c>
      <c r="I107" s="31">
        <v>6.0175761178457472E-2</v>
      </c>
      <c r="J107" s="31">
        <v>5.6302899447560485E-2</v>
      </c>
      <c r="K107" s="31">
        <v>5.3865933412730896E-2</v>
      </c>
      <c r="L107" s="31">
        <v>5.5475474421591564E-2</v>
      </c>
      <c r="M107" s="31">
        <v>5.2499866749780494E-2</v>
      </c>
      <c r="N107" s="31">
        <v>5.4506299903840379E-2</v>
      </c>
      <c r="O107" s="31">
        <v>4.8960749006228398E-2</v>
      </c>
      <c r="P107" s="31">
        <v>4.579122650926816E-2</v>
      </c>
      <c r="Q107" s="31">
        <v>5.0643050996018735E-2</v>
      </c>
      <c r="R107" s="31">
        <v>5.0575524890187656E-2</v>
      </c>
      <c r="S107" s="31">
        <v>4.7002630622284984E-2</v>
      </c>
      <c r="T107" s="31">
        <v>4.4149193139177673E-2</v>
      </c>
      <c r="U107" s="31">
        <v>4.8850474980682408E-2</v>
      </c>
      <c r="V107" s="31">
        <v>4.7093882282804853E-2</v>
      </c>
      <c r="W107" s="31">
        <v>1.8674931104120034E-2</v>
      </c>
      <c r="X107" s="31" t="s">
        <v>169</v>
      </c>
      <c r="Y107" s="31" t="s">
        <v>169</v>
      </c>
      <c r="Z107" s="31">
        <v>0.16060064626740506</v>
      </c>
      <c r="AA107" s="31">
        <v>0.16046774831046487</v>
      </c>
      <c r="AB107" s="31">
        <v>0.16079111669377122</v>
      </c>
      <c r="AC107" s="31">
        <v>0.16083401408107714</v>
      </c>
      <c r="AD107" s="31">
        <v>0.16200628261783234</v>
      </c>
      <c r="AE107" s="31">
        <v>0.15137087200030466</v>
      </c>
    </row>
    <row r="108" spans="1:31">
      <c r="A108" s="29" t="s">
        <v>132</v>
      </c>
      <c r="B108" s="29" t="s">
        <v>72</v>
      </c>
      <c r="C108" s="31" t="s">
        <v>169</v>
      </c>
      <c r="D108" s="31" t="s">
        <v>169</v>
      </c>
      <c r="E108" s="31" t="s">
        <v>169</v>
      </c>
      <c r="F108" s="31" t="s">
        <v>169</v>
      </c>
      <c r="G108" s="31" t="s">
        <v>169</v>
      </c>
      <c r="H108" s="31" t="s">
        <v>169</v>
      </c>
      <c r="I108" s="31" t="s">
        <v>169</v>
      </c>
      <c r="J108" s="31" t="s">
        <v>169</v>
      </c>
      <c r="K108" s="31" t="s">
        <v>169</v>
      </c>
      <c r="L108" s="31" t="s">
        <v>169</v>
      </c>
      <c r="M108" s="31" t="s">
        <v>169</v>
      </c>
      <c r="N108" s="31">
        <v>0.34100857733157469</v>
      </c>
      <c r="O108" s="31">
        <v>0.32576549349319384</v>
      </c>
      <c r="P108" s="31">
        <v>0.30777916317030268</v>
      </c>
      <c r="Q108" s="31">
        <v>0.31441735267071186</v>
      </c>
      <c r="R108" s="31">
        <v>0.31641432387236484</v>
      </c>
      <c r="S108" s="31">
        <v>0.30801649078574206</v>
      </c>
      <c r="T108" s="31">
        <v>0.30803908776776251</v>
      </c>
      <c r="U108" s="31">
        <v>0.33185743802933459</v>
      </c>
      <c r="V108" s="31">
        <v>0.32363471246628872</v>
      </c>
      <c r="W108" s="31">
        <v>0.32566708047945209</v>
      </c>
      <c r="X108" s="31">
        <v>0.30908744292237439</v>
      </c>
      <c r="Y108" s="31">
        <v>0.28815684455859969</v>
      </c>
      <c r="Z108" s="31">
        <v>0.31638698630136985</v>
      </c>
      <c r="AA108" s="31">
        <v>0.31470351503044136</v>
      </c>
      <c r="AB108" s="31">
        <v>0.30084365487062403</v>
      </c>
      <c r="AC108" s="31">
        <v>0.30104541000761037</v>
      </c>
      <c r="AD108" s="31">
        <v>0.31409034912480976</v>
      </c>
      <c r="AE108" s="31">
        <v>0.3005677796803653</v>
      </c>
    </row>
    <row r="109" spans="1:31">
      <c r="A109" s="29" t="s">
        <v>132</v>
      </c>
      <c r="B109" s="29" t="s">
        <v>76</v>
      </c>
      <c r="C109" s="31">
        <v>4.9490462256181644E-2</v>
      </c>
      <c r="D109" s="31">
        <v>7.0180089678402599E-2</v>
      </c>
      <c r="E109" s="31">
        <v>7.7642468630586547E-2</v>
      </c>
      <c r="F109" s="31">
        <v>0.10609361344313582</v>
      </c>
      <c r="G109" s="31">
        <v>0.10239491639307029</v>
      </c>
      <c r="H109" s="31">
        <v>0.10206073281178929</v>
      </c>
      <c r="I109" s="31">
        <v>9.8267008165899422E-2</v>
      </c>
      <c r="J109" s="31">
        <v>8.9208276338906892E-2</v>
      </c>
      <c r="K109" s="31">
        <v>8.4250842324248842E-2</v>
      </c>
      <c r="L109" s="31">
        <v>8.0650405508301923E-2</v>
      </c>
      <c r="M109" s="31">
        <v>8.0011144901573419E-2</v>
      </c>
      <c r="N109" s="31">
        <v>7.6917847039071424E-2</v>
      </c>
      <c r="O109" s="31">
        <v>7.5138696274574548E-2</v>
      </c>
      <c r="P109" s="31">
        <v>7.2450573464889742E-2</v>
      </c>
      <c r="Q109" s="31">
        <v>7.7339430080179336E-2</v>
      </c>
      <c r="R109" s="31">
        <v>7.7568555728063232E-2</v>
      </c>
      <c r="S109" s="31">
        <v>6.9946822026683675E-2</v>
      </c>
      <c r="T109" s="31">
        <v>6.8187781139349438E-2</v>
      </c>
      <c r="U109" s="31">
        <v>7.0974485554629818E-2</v>
      </c>
      <c r="V109" s="31">
        <v>6.812493909323214E-2</v>
      </c>
      <c r="W109" s="31">
        <v>6.9143397779862933E-2</v>
      </c>
      <c r="X109" s="31">
        <v>6.5047385485735104E-2</v>
      </c>
      <c r="Y109" s="31">
        <v>5.6205860955544522E-2</v>
      </c>
      <c r="Z109" s="31">
        <v>6.0807124629687202E-2</v>
      </c>
      <c r="AA109" s="31">
        <v>5.872105529780882E-2</v>
      </c>
      <c r="AB109" s="31">
        <v>5.3418459552038014E-2</v>
      </c>
      <c r="AC109" s="31">
        <v>4.9433062257593814E-2</v>
      </c>
      <c r="AD109" s="31">
        <v>4.953628378903209E-2</v>
      </c>
      <c r="AE109" s="31">
        <v>4.4617462072632973E-2</v>
      </c>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1">
        <v>5.9684634252670114E-2</v>
      </c>
      <c r="D112" s="31">
        <v>5.9499413402789851E-2</v>
      </c>
      <c r="E112" s="31">
        <v>6.9672325978657981E-2</v>
      </c>
      <c r="F112" s="31">
        <v>6.7954142729576783E-2</v>
      </c>
      <c r="G112" s="31">
        <v>6.3653836886622128E-2</v>
      </c>
      <c r="H112" s="31">
        <v>6.5002275673009244E-2</v>
      </c>
      <c r="I112" s="31">
        <v>6.4550117907239107E-2</v>
      </c>
      <c r="J112" s="31">
        <v>6.1507106127736945E-2</v>
      </c>
      <c r="K112" s="31">
        <v>5.8479948079585703E-2</v>
      </c>
      <c r="L112" s="31">
        <v>6.7404014408917148E-2</v>
      </c>
      <c r="M112" s="31">
        <v>6.3185845908623611E-2</v>
      </c>
      <c r="N112" s="31">
        <v>8.3324168685588992E-2</v>
      </c>
      <c r="O112" s="31">
        <v>8.0909752200254439E-2</v>
      </c>
      <c r="P112" s="31">
        <v>7.8406241068795568E-2</v>
      </c>
      <c r="Q112" s="31">
        <v>0.13996106919771614</v>
      </c>
      <c r="R112" s="31">
        <v>0.13892547564859825</v>
      </c>
      <c r="S112" s="31">
        <v>0.14212442836019124</v>
      </c>
      <c r="T112" s="31">
        <v>0.1403117727117813</v>
      </c>
      <c r="U112" s="31">
        <v>0.14378649797920731</v>
      </c>
      <c r="V112" s="31">
        <v>0.14172251187326823</v>
      </c>
      <c r="W112" s="31">
        <v>0.1458402775830398</v>
      </c>
      <c r="X112" s="31">
        <v>0.14326925083356501</v>
      </c>
      <c r="Y112" s="31">
        <v>0.13494304418978595</v>
      </c>
      <c r="Z112" s="31">
        <v>0.14250941335423206</v>
      </c>
      <c r="AA112" s="31">
        <v>0.14160534411578668</v>
      </c>
      <c r="AB112" s="31">
        <v>0.12874416486969134</v>
      </c>
      <c r="AC112" s="31">
        <v>0.12638542535194941</v>
      </c>
      <c r="AD112" s="31">
        <v>0.12866868415974164</v>
      </c>
      <c r="AE112" s="31">
        <v>0.12402029666796315</v>
      </c>
    </row>
    <row r="113" spans="1:31">
      <c r="A113" s="29" t="s">
        <v>133</v>
      </c>
      <c r="B113" s="29" t="s">
        <v>72</v>
      </c>
      <c r="C113" s="31" t="s">
        <v>169</v>
      </c>
      <c r="D113" s="31" t="s">
        <v>169</v>
      </c>
      <c r="E113" s="31" t="s">
        <v>169</v>
      </c>
      <c r="F113" s="31" t="s">
        <v>169</v>
      </c>
      <c r="G113" s="31" t="s">
        <v>169</v>
      </c>
      <c r="H113" s="31" t="s">
        <v>169</v>
      </c>
      <c r="I113" s="31" t="s">
        <v>169</v>
      </c>
      <c r="J113" s="31" t="s">
        <v>169</v>
      </c>
      <c r="K113" s="31" t="s">
        <v>169</v>
      </c>
      <c r="L113" s="31" t="s">
        <v>169</v>
      </c>
      <c r="M113" s="31" t="s">
        <v>169</v>
      </c>
      <c r="N113" s="31" t="s">
        <v>169</v>
      </c>
      <c r="O113" s="31" t="s">
        <v>169</v>
      </c>
      <c r="P113" s="31" t="s">
        <v>169</v>
      </c>
      <c r="Q113" s="31" t="s">
        <v>169</v>
      </c>
      <c r="R113" s="31" t="s">
        <v>169</v>
      </c>
      <c r="S113" s="31" t="s">
        <v>169</v>
      </c>
      <c r="T113" s="31" t="s">
        <v>169</v>
      </c>
      <c r="U113" s="31" t="s">
        <v>169</v>
      </c>
      <c r="V113" s="31" t="s">
        <v>169</v>
      </c>
      <c r="W113" s="31" t="s">
        <v>169</v>
      </c>
      <c r="X113" s="31" t="s">
        <v>169</v>
      </c>
      <c r="Y113" s="31" t="s">
        <v>169</v>
      </c>
      <c r="Z113" s="31" t="s">
        <v>169</v>
      </c>
      <c r="AA113" s="31" t="s">
        <v>169</v>
      </c>
      <c r="AB113" s="31" t="s">
        <v>169</v>
      </c>
      <c r="AC113" s="31" t="s">
        <v>169</v>
      </c>
      <c r="AD113" s="31" t="s">
        <v>169</v>
      </c>
      <c r="AE113" s="31" t="s">
        <v>169</v>
      </c>
    </row>
    <row r="114" spans="1:31">
      <c r="A114" s="29" t="s">
        <v>133</v>
      </c>
      <c r="B114" s="29" t="s">
        <v>76</v>
      </c>
      <c r="C114" s="31">
        <v>9.9785159842298576E-2</v>
      </c>
      <c r="D114" s="31">
        <v>9.9768557844152617E-2</v>
      </c>
      <c r="E114" s="31">
        <v>0.11502828542148523</v>
      </c>
      <c r="F114" s="31">
        <v>0.10676008960154533</v>
      </c>
      <c r="G114" s="31">
        <v>0.10098218293607777</v>
      </c>
      <c r="H114" s="31">
        <v>9.9634120028862627E-2</v>
      </c>
      <c r="I114" s="31">
        <v>9.524193489046337E-2</v>
      </c>
      <c r="J114" s="31">
        <v>9.0256105489233532E-2</v>
      </c>
      <c r="K114" s="31">
        <v>8.4737323496206926E-2</v>
      </c>
      <c r="L114" s="31">
        <v>8.4648860178985791E-2</v>
      </c>
      <c r="M114" s="31">
        <v>8.0099245098495225E-2</v>
      </c>
      <c r="N114" s="31">
        <v>7.9860685804637968E-2</v>
      </c>
      <c r="O114" s="31">
        <v>7.6556287465891215E-2</v>
      </c>
      <c r="P114" s="31">
        <v>7.5997659279209595E-2</v>
      </c>
      <c r="Q114" s="31">
        <v>7.4400227654923087E-2</v>
      </c>
      <c r="R114" s="31">
        <v>7.3156631254008619E-2</v>
      </c>
      <c r="S114" s="31">
        <v>7.0539835614503318E-2</v>
      </c>
      <c r="T114" s="31">
        <v>6.8438964886135878E-2</v>
      </c>
      <c r="U114" s="31">
        <v>6.8667199157731604E-2</v>
      </c>
      <c r="V114" s="31">
        <v>6.6332281618022931E-2</v>
      </c>
      <c r="W114" s="31">
        <v>6.5698517806687257E-2</v>
      </c>
      <c r="X114" s="31">
        <v>6.1643369338110834E-2</v>
      </c>
      <c r="Y114" s="31">
        <v>5.3149595180704896E-2</v>
      </c>
      <c r="Z114" s="31">
        <v>5.6620523333856969E-2</v>
      </c>
      <c r="AA114" s="31">
        <v>5.5271638238420705E-2</v>
      </c>
      <c r="AB114" s="31">
        <v>4.5473342844219333E-2</v>
      </c>
      <c r="AC114" s="31">
        <v>4.2877045640392748E-2</v>
      </c>
      <c r="AD114" s="31">
        <v>4.1218166241963276E-2</v>
      </c>
      <c r="AE114" s="31">
        <v>3.8390009040467792E-2</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1" t="s">
        <v>169</v>
      </c>
      <c r="D117" s="31" t="s">
        <v>169</v>
      </c>
      <c r="E117" s="31" t="s">
        <v>169</v>
      </c>
      <c r="F117" s="31" t="s">
        <v>169</v>
      </c>
      <c r="G117" s="31" t="s">
        <v>169</v>
      </c>
      <c r="H117" s="31" t="s">
        <v>169</v>
      </c>
      <c r="I117" s="31" t="s">
        <v>169</v>
      </c>
      <c r="J117" s="31" t="s">
        <v>169</v>
      </c>
      <c r="K117" s="31" t="s">
        <v>169</v>
      </c>
      <c r="L117" s="31" t="s">
        <v>169</v>
      </c>
      <c r="M117" s="31" t="s">
        <v>169</v>
      </c>
      <c r="N117" s="31" t="s">
        <v>169</v>
      </c>
      <c r="O117" s="31" t="s">
        <v>169</v>
      </c>
      <c r="P117" s="31" t="s">
        <v>169</v>
      </c>
      <c r="Q117" s="31" t="s">
        <v>169</v>
      </c>
      <c r="R117" s="31" t="s">
        <v>169</v>
      </c>
      <c r="S117" s="31" t="s">
        <v>169</v>
      </c>
      <c r="T117" s="31" t="s">
        <v>169</v>
      </c>
      <c r="U117" s="31" t="s">
        <v>169</v>
      </c>
      <c r="V117" s="31" t="s">
        <v>169</v>
      </c>
      <c r="W117" s="31" t="s">
        <v>169</v>
      </c>
      <c r="X117" s="31" t="s">
        <v>169</v>
      </c>
      <c r="Y117" s="31" t="s">
        <v>169</v>
      </c>
      <c r="Z117" s="31" t="s">
        <v>169</v>
      </c>
      <c r="AA117" s="31" t="s">
        <v>169</v>
      </c>
      <c r="AB117" s="31" t="s">
        <v>169</v>
      </c>
      <c r="AC117" s="31" t="s">
        <v>169</v>
      </c>
      <c r="AD117" s="31" t="s">
        <v>169</v>
      </c>
      <c r="AE117" s="31" t="s">
        <v>169</v>
      </c>
    </row>
    <row r="118" spans="1:31">
      <c r="A118" s="29" t="s">
        <v>134</v>
      </c>
      <c r="B118" s="29" t="s">
        <v>72</v>
      </c>
      <c r="C118" s="31" t="s">
        <v>169</v>
      </c>
      <c r="D118" s="31" t="s">
        <v>169</v>
      </c>
      <c r="E118" s="31" t="s">
        <v>169</v>
      </c>
      <c r="F118" s="31" t="s">
        <v>169</v>
      </c>
      <c r="G118" s="31" t="s">
        <v>169</v>
      </c>
      <c r="H118" s="31" t="s">
        <v>169</v>
      </c>
      <c r="I118" s="31" t="s">
        <v>169</v>
      </c>
      <c r="J118" s="31" t="s">
        <v>169</v>
      </c>
      <c r="K118" s="31" t="s">
        <v>169</v>
      </c>
      <c r="L118" s="31" t="s">
        <v>169</v>
      </c>
      <c r="M118" s="31" t="s">
        <v>169</v>
      </c>
      <c r="N118" s="31" t="s">
        <v>169</v>
      </c>
      <c r="O118" s="31" t="s">
        <v>169</v>
      </c>
      <c r="P118" s="31" t="s">
        <v>169</v>
      </c>
      <c r="Q118" s="31" t="s">
        <v>169</v>
      </c>
      <c r="R118" s="31" t="s">
        <v>169</v>
      </c>
      <c r="S118" s="31" t="s">
        <v>169</v>
      </c>
      <c r="T118" s="31" t="s">
        <v>169</v>
      </c>
      <c r="U118" s="31" t="s">
        <v>169</v>
      </c>
      <c r="V118" s="31" t="s">
        <v>169</v>
      </c>
      <c r="W118" s="31" t="s">
        <v>169</v>
      </c>
      <c r="X118" s="31" t="s">
        <v>169</v>
      </c>
      <c r="Y118" s="31" t="s">
        <v>169</v>
      </c>
      <c r="Z118" s="31" t="s">
        <v>169</v>
      </c>
      <c r="AA118" s="31" t="s">
        <v>169</v>
      </c>
      <c r="AB118" s="31" t="s">
        <v>169</v>
      </c>
      <c r="AC118" s="31" t="s">
        <v>169</v>
      </c>
      <c r="AD118" s="31" t="s">
        <v>169</v>
      </c>
      <c r="AE118" s="31" t="s">
        <v>169</v>
      </c>
    </row>
    <row r="119" spans="1:31">
      <c r="A119" s="29" t="s">
        <v>134</v>
      </c>
      <c r="B119" s="29" t="s">
        <v>76</v>
      </c>
      <c r="C119" s="31">
        <v>2.0335517999779614E-2</v>
      </c>
      <c r="D119" s="31">
        <v>4.3351670731203551E-2</v>
      </c>
      <c r="E119" s="31">
        <v>3.7609755235817763E-2</v>
      </c>
      <c r="F119" s="31">
        <v>3.0663861971356371E-2</v>
      </c>
      <c r="G119" s="31">
        <v>3.535402850296783E-2</v>
      </c>
      <c r="H119" s="31">
        <v>3.6700153405797617E-2</v>
      </c>
      <c r="I119" s="31">
        <v>3.7519275008727142E-2</v>
      </c>
      <c r="J119" s="31">
        <v>3.9777507268975151E-2</v>
      </c>
      <c r="K119" s="31">
        <v>3.0401201984216197E-2</v>
      </c>
      <c r="L119" s="31">
        <v>3.2800313496047312E-2</v>
      </c>
      <c r="M119" s="31">
        <v>4.0324915559963481E-2</v>
      </c>
      <c r="N119" s="31">
        <v>3.058258462388418E-2</v>
      </c>
      <c r="O119" s="31">
        <v>2.9632165710387175E-2</v>
      </c>
      <c r="P119" s="31">
        <v>3.5824886153651009E-2</v>
      </c>
      <c r="Q119" s="31">
        <v>3.153373710755502E-2</v>
      </c>
      <c r="R119" s="31">
        <v>2.9987008442874809E-2</v>
      </c>
      <c r="S119" s="31">
        <v>3.2390359476906543E-2</v>
      </c>
      <c r="T119" s="31">
        <v>2.2254908099708124E-2</v>
      </c>
      <c r="U119" s="31">
        <v>2.4972358837293283E-2</v>
      </c>
      <c r="V119" s="31">
        <v>2.9551470612586776E-2</v>
      </c>
      <c r="W119" s="31">
        <v>2.5008208271759723E-2</v>
      </c>
      <c r="X119" s="31">
        <v>1.9586699204213701E-2</v>
      </c>
      <c r="Y119" s="31">
        <v>2.3723424883408225E-2</v>
      </c>
      <c r="Z119" s="31">
        <v>1.6854988328096666E-2</v>
      </c>
      <c r="AA119" s="31">
        <v>2.0925231632181747E-2</v>
      </c>
      <c r="AB119" s="31">
        <v>2.031388189697236E-2</v>
      </c>
      <c r="AC119" s="31">
        <v>1.1730970189350742E-2</v>
      </c>
      <c r="AD119" s="31">
        <v>1.464082189840347E-2</v>
      </c>
      <c r="AE119" s="31">
        <v>2.1471221914266144E-2</v>
      </c>
    </row>
    <row r="122" spans="1:31">
      <c r="A122" s="26" t="s">
        <v>136</v>
      </c>
    </row>
    <row r="123" spans="1:31">
      <c r="A123" s="19" t="s">
        <v>128</v>
      </c>
      <c r="B123" s="19" t="s">
        <v>129</v>
      </c>
      <c r="C123" s="19" t="s">
        <v>80</v>
      </c>
      <c r="D123" s="19" t="s">
        <v>89</v>
      </c>
      <c r="E123" s="19" t="s">
        <v>90</v>
      </c>
      <c r="F123" s="19" t="s">
        <v>91</v>
      </c>
      <c r="G123" s="19" t="s">
        <v>92</v>
      </c>
      <c r="H123" s="19" t="s">
        <v>93</v>
      </c>
      <c r="I123" s="19" t="s">
        <v>94</v>
      </c>
      <c r="J123" s="19" t="s">
        <v>95</v>
      </c>
      <c r="K123" s="19" t="s">
        <v>96</v>
      </c>
      <c r="L123" s="19" t="s">
        <v>97</v>
      </c>
      <c r="M123" s="19" t="s">
        <v>98</v>
      </c>
      <c r="N123" s="19" t="s">
        <v>99</v>
      </c>
      <c r="O123" s="19" t="s">
        <v>100</v>
      </c>
      <c r="P123" s="19" t="s">
        <v>101</v>
      </c>
      <c r="Q123" s="19" t="s">
        <v>102</v>
      </c>
      <c r="R123" s="19" t="s">
        <v>103</v>
      </c>
      <c r="S123" s="19" t="s">
        <v>104</v>
      </c>
      <c r="T123" s="19" t="s">
        <v>105</v>
      </c>
      <c r="U123" s="19" t="s">
        <v>106</v>
      </c>
      <c r="V123" s="19" t="s">
        <v>107</v>
      </c>
      <c r="W123" s="19" t="s">
        <v>108</v>
      </c>
      <c r="X123" s="19" t="s">
        <v>109</v>
      </c>
      <c r="Y123" s="19" t="s">
        <v>110</v>
      </c>
      <c r="Z123" s="19" t="s">
        <v>111</v>
      </c>
      <c r="AA123" s="19" t="s">
        <v>112</v>
      </c>
      <c r="AB123" s="19" t="s">
        <v>113</v>
      </c>
      <c r="AC123" s="19" t="s">
        <v>114</v>
      </c>
      <c r="AD123" s="19" t="s">
        <v>115</v>
      </c>
      <c r="AE123" s="19" t="s">
        <v>116</v>
      </c>
    </row>
    <row r="124" spans="1:31">
      <c r="A124" s="29" t="s">
        <v>40</v>
      </c>
      <c r="B124" s="29" t="s">
        <v>24</v>
      </c>
      <c r="C124" s="31">
        <v>0.15634902421691538</v>
      </c>
      <c r="D124" s="31">
        <v>0.16081228532845912</v>
      </c>
      <c r="E124" s="31">
        <v>0.16231615993618731</v>
      </c>
      <c r="F124" s="31">
        <v>0.15904553954301739</v>
      </c>
      <c r="G124" s="31">
        <v>0.15508308769043133</v>
      </c>
      <c r="H124" s="31">
        <v>0.16663924356280727</v>
      </c>
      <c r="I124" s="31">
        <v>0.16663887833890928</v>
      </c>
      <c r="J124" s="31">
        <v>0.15034303336436905</v>
      </c>
      <c r="K124" s="31">
        <v>0.15745307380189694</v>
      </c>
      <c r="L124" s="31">
        <v>0.16388582164534374</v>
      </c>
      <c r="M124" s="31">
        <v>0.16641407328880709</v>
      </c>
      <c r="N124" s="31">
        <v>0.16726071289278671</v>
      </c>
      <c r="O124" s="31">
        <v>0.16338449545234771</v>
      </c>
      <c r="P124" s="31">
        <v>0.15939640185578144</v>
      </c>
      <c r="Q124" s="31">
        <v>0.17104390232401392</v>
      </c>
      <c r="R124" s="31">
        <v>0.17142608947612412</v>
      </c>
      <c r="S124" s="31">
        <v>0.15417923401049591</v>
      </c>
      <c r="T124" s="31">
        <v>0.1625278750792741</v>
      </c>
      <c r="U124" s="31">
        <v>0.16936916436982971</v>
      </c>
      <c r="V124" s="31">
        <v>0.17235058373025813</v>
      </c>
      <c r="W124" s="31">
        <v>0.17282412718277712</v>
      </c>
      <c r="X124" s="31">
        <v>0.16835041307097615</v>
      </c>
      <c r="Y124" s="31">
        <v>0.16315811804830868</v>
      </c>
      <c r="Z124" s="31">
        <v>0.17473896705725755</v>
      </c>
      <c r="AA124" s="31">
        <v>0.17427914414561901</v>
      </c>
      <c r="AB124" s="31">
        <v>0.15663164688751624</v>
      </c>
      <c r="AC124" s="31">
        <v>0.16464211355779007</v>
      </c>
      <c r="AD124" s="31">
        <v>0.17171842032550017</v>
      </c>
      <c r="AE124" s="31">
        <v>0.17431937408081816</v>
      </c>
    </row>
    <row r="125" spans="1:31" collapsed="1">
      <c r="A125" s="29" t="s">
        <v>40</v>
      </c>
      <c r="B125" s="29" t="s">
        <v>77</v>
      </c>
      <c r="C125" s="31">
        <v>5.6681069090868376E-2</v>
      </c>
      <c r="D125" s="31">
        <v>5.7056356598319959E-2</v>
      </c>
      <c r="E125" s="31">
        <v>5.711855632789143E-2</v>
      </c>
      <c r="F125" s="31">
        <v>5.6254288154810088E-2</v>
      </c>
      <c r="G125" s="31">
        <v>5.5341630348953147E-2</v>
      </c>
      <c r="H125" s="31">
        <v>5.4318536174275497E-2</v>
      </c>
      <c r="I125" s="31">
        <v>5.3642804483114342E-2</v>
      </c>
      <c r="J125" s="31">
        <v>5.2558332193635281E-2</v>
      </c>
      <c r="K125" s="31">
        <v>5.1651663953361342E-2</v>
      </c>
      <c r="L125" s="31">
        <v>5.0719101260048832E-2</v>
      </c>
      <c r="M125" s="31">
        <v>5.0000849105042718E-2</v>
      </c>
      <c r="N125" s="31">
        <v>4.978259538923243E-2</v>
      </c>
      <c r="O125" s="31">
        <v>5.0121362662392505E-2</v>
      </c>
      <c r="P125" s="31">
        <v>5.0242704932292277E-2</v>
      </c>
      <c r="Q125" s="31">
        <v>5.0377091491509568E-2</v>
      </c>
      <c r="R125" s="31">
        <v>4.956215699886949E-2</v>
      </c>
      <c r="S125" s="31">
        <v>4.9001472608917906E-2</v>
      </c>
      <c r="T125" s="31">
        <v>4.8511306468589518E-2</v>
      </c>
      <c r="U125" s="31">
        <v>4.8265461004889466E-2</v>
      </c>
      <c r="V125" s="31">
        <v>4.7626262638835209E-2</v>
      </c>
      <c r="W125" s="31">
        <v>4.7341099750316563E-2</v>
      </c>
      <c r="X125" s="31">
        <v>4.7046677376025185E-2</v>
      </c>
      <c r="Y125" s="31">
        <v>4.6901188014173756E-2</v>
      </c>
      <c r="Z125" s="31">
        <v>4.6315776697889069E-2</v>
      </c>
      <c r="AA125" s="31">
        <v>4.5849212801055951E-2</v>
      </c>
      <c r="AB125" s="31">
        <v>4.4428344143398947E-2</v>
      </c>
      <c r="AC125" s="31">
        <v>4.330323610714331E-2</v>
      </c>
      <c r="AD125" s="31">
        <v>4.1981485478524538E-2</v>
      </c>
      <c r="AE125" s="31">
        <v>4.0794939881927984E-2</v>
      </c>
    </row>
    <row r="126" spans="1:31" collapsed="1">
      <c r="A126" s="29" t="s">
        <v>40</v>
      </c>
      <c r="B126" s="29" t="s">
        <v>78</v>
      </c>
      <c r="C126" s="31">
        <v>4.8143879384093896E-2</v>
      </c>
      <c r="D126" s="31">
        <v>4.8468945941600325E-2</v>
      </c>
      <c r="E126" s="31">
        <v>4.8512550766415106E-2</v>
      </c>
      <c r="F126" s="31">
        <v>4.7800209172793102E-2</v>
      </c>
      <c r="G126" s="31">
        <v>4.7008805119975162E-2</v>
      </c>
      <c r="H126" s="31">
        <v>4.6138486323723193E-2</v>
      </c>
      <c r="I126" s="31">
        <v>4.5584695325396961E-2</v>
      </c>
      <c r="J126" s="31">
        <v>4.4640929985912618E-2</v>
      </c>
      <c r="K126" s="31">
        <v>4.3868137093950467E-2</v>
      </c>
      <c r="L126" s="31">
        <v>4.3078995261641981E-2</v>
      </c>
      <c r="M126" s="31">
        <v>4.2462958931614905E-2</v>
      </c>
      <c r="N126" s="31">
        <v>4.2287534332448161E-2</v>
      </c>
      <c r="O126" s="31">
        <v>4.2592377906273488E-2</v>
      </c>
      <c r="P126" s="31">
        <v>4.2676597869680588E-2</v>
      </c>
      <c r="Q126" s="31">
        <v>4.2792943875149904E-2</v>
      </c>
      <c r="R126" s="31">
        <v>4.2090435245092893E-2</v>
      </c>
      <c r="S126" s="31">
        <v>4.1622247240600187E-2</v>
      </c>
      <c r="T126" s="31">
        <v>4.1198537811126347E-2</v>
      </c>
      <c r="U126" s="31">
        <v>4.099157188400792E-2</v>
      </c>
      <c r="V126" s="31">
        <v>4.0466902779204283E-2</v>
      </c>
      <c r="W126" s="31">
        <v>4.0217419467913462E-2</v>
      </c>
      <c r="X126" s="31">
        <v>3.9959973231646462E-2</v>
      </c>
      <c r="Y126" s="31">
        <v>3.9849470001453696E-2</v>
      </c>
      <c r="Z126" s="31">
        <v>3.9334460503187424E-2</v>
      </c>
      <c r="AA126" s="31">
        <v>3.8950578602621154E-2</v>
      </c>
      <c r="AB126" s="31">
        <v>3.7748228313275935E-2</v>
      </c>
      <c r="AC126" s="31">
        <v>3.678181391307811E-2</v>
      </c>
      <c r="AD126" s="31">
        <v>3.566596423385985E-2</v>
      </c>
      <c r="AE126" s="31">
        <v>3.4642616604750431E-2</v>
      </c>
    </row>
    <row r="128" spans="1:31">
      <c r="A128" s="19" t="s">
        <v>128</v>
      </c>
      <c r="B128" s="19" t="s">
        <v>129</v>
      </c>
      <c r="C128" s="19" t="s">
        <v>80</v>
      </c>
      <c r="D128" s="19" t="s">
        <v>89</v>
      </c>
      <c r="E128" s="19" t="s">
        <v>90</v>
      </c>
      <c r="F128" s="19" t="s">
        <v>91</v>
      </c>
      <c r="G128" s="19" t="s">
        <v>92</v>
      </c>
      <c r="H128" s="19" t="s">
        <v>93</v>
      </c>
      <c r="I128" s="19" t="s">
        <v>94</v>
      </c>
      <c r="J128" s="19" t="s">
        <v>95</v>
      </c>
      <c r="K128" s="19" t="s">
        <v>96</v>
      </c>
      <c r="L128" s="19" t="s">
        <v>97</v>
      </c>
      <c r="M128" s="19" t="s">
        <v>98</v>
      </c>
      <c r="N128" s="19" t="s">
        <v>99</v>
      </c>
      <c r="O128" s="19" t="s">
        <v>100</v>
      </c>
      <c r="P128" s="19" t="s">
        <v>101</v>
      </c>
      <c r="Q128" s="19" t="s">
        <v>102</v>
      </c>
      <c r="R128" s="19" t="s">
        <v>103</v>
      </c>
      <c r="S128" s="19" t="s">
        <v>104</v>
      </c>
      <c r="T128" s="19" t="s">
        <v>105</v>
      </c>
      <c r="U128" s="19" t="s">
        <v>106</v>
      </c>
      <c r="V128" s="19" t="s">
        <v>107</v>
      </c>
      <c r="W128" s="19" t="s">
        <v>108</v>
      </c>
      <c r="X128" s="19" t="s">
        <v>109</v>
      </c>
      <c r="Y128" s="19" t="s">
        <v>110</v>
      </c>
      <c r="Z128" s="19" t="s">
        <v>111</v>
      </c>
      <c r="AA128" s="19" t="s">
        <v>112</v>
      </c>
      <c r="AB128" s="19" t="s">
        <v>113</v>
      </c>
      <c r="AC128" s="19" t="s">
        <v>114</v>
      </c>
      <c r="AD128" s="19" t="s">
        <v>115</v>
      </c>
      <c r="AE128" s="19" t="s">
        <v>116</v>
      </c>
    </row>
    <row r="129" spans="1:31">
      <c r="A129" s="29" t="s">
        <v>130</v>
      </c>
      <c r="B129" s="29" t="s">
        <v>24</v>
      </c>
      <c r="C129" s="31">
        <v>0.15719199211913648</v>
      </c>
      <c r="D129" s="31">
        <v>0.16594076585495532</v>
      </c>
      <c r="E129" s="31">
        <v>0.16167953080706643</v>
      </c>
      <c r="F129" s="31">
        <v>0.16048653491684814</v>
      </c>
      <c r="G129" s="31">
        <v>0.15529234246286244</v>
      </c>
      <c r="H129" s="31">
        <v>0.17160926830264489</v>
      </c>
      <c r="I129" s="31">
        <v>0.16866549764772307</v>
      </c>
      <c r="J129" s="31">
        <v>0.15012358320727751</v>
      </c>
      <c r="K129" s="31">
        <v>0.15364191730612659</v>
      </c>
      <c r="L129" s="31">
        <v>0.16265560861278411</v>
      </c>
      <c r="M129" s="31">
        <v>0.16944868039941544</v>
      </c>
      <c r="N129" s="31">
        <v>0.16473481990486835</v>
      </c>
      <c r="O129" s="31">
        <v>0.16310945948363331</v>
      </c>
      <c r="P129" s="31">
        <v>0.15849937593178604</v>
      </c>
      <c r="Q129" s="31">
        <v>0.17452519959745366</v>
      </c>
      <c r="R129" s="31">
        <v>0.1722859296277173</v>
      </c>
      <c r="S129" s="31">
        <v>0.15333968931496839</v>
      </c>
      <c r="T129" s="31">
        <v>0.15831692672508177</v>
      </c>
      <c r="U129" s="31">
        <v>0.16772426489994702</v>
      </c>
      <c r="V129" s="31">
        <v>0.17483158970770379</v>
      </c>
      <c r="W129" s="31">
        <v>0.1700208555687811</v>
      </c>
      <c r="X129" s="31">
        <v>0.16770047632575982</v>
      </c>
      <c r="Y129" s="31">
        <v>0.16177374931351268</v>
      </c>
      <c r="Z129" s="31">
        <v>0.17771914066972216</v>
      </c>
      <c r="AA129" s="31">
        <v>0.1748134126165207</v>
      </c>
      <c r="AB129" s="31">
        <v>0.15571751332930381</v>
      </c>
      <c r="AC129" s="31">
        <v>0.16030370762896148</v>
      </c>
      <c r="AD129" s="31">
        <v>0.17005093625121423</v>
      </c>
      <c r="AE129" s="31">
        <v>0.17685851534820179</v>
      </c>
    </row>
    <row r="130" spans="1:31">
      <c r="A130" s="29" t="s">
        <v>130</v>
      </c>
      <c r="B130" s="29" t="s">
        <v>77</v>
      </c>
      <c r="C130" s="31">
        <v>5.6422883280663451E-2</v>
      </c>
      <c r="D130" s="31">
        <v>5.7139423987466131E-2</v>
      </c>
      <c r="E130" s="31">
        <v>5.6805710605198845E-2</v>
      </c>
      <c r="F130" s="31">
        <v>5.5936061537453396E-2</v>
      </c>
      <c r="G130" s="31">
        <v>5.5154790381370632E-2</v>
      </c>
      <c r="H130" s="31">
        <v>5.4273344325988473E-2</v>
      </c>
      <c r="I130" s="31">
        <v>5.3699071515542249E-2</v>
      </c>
      <c r="J130" s="31">
        <v>5.268312390499625E-2</v>
      </c>
      <c r="K130" s="31">
        <v>5.1724355202763944E-2</v>
      </c>
      <c r="L130" s="31">
        <v>5.0879463298495263E-2</v>
      </c>
      <c r="M130" s="31">
        <v>5.0205661713651248E-2</v>
      </c>
      <c r="N130" s="31">
        <v>5.0271409375447051E-2</v>
      </c>
      <c r="O130" s="31">
        <v>5.0349134730757403E-2</v>
      </c>
      <c r="P130" s="31">
        <v>5.0269754845411671E-2</v>
      </c>
      <c r="Q130" s="31">
        <v>5.048084686284883E-2</v>
      </c>
      <c r="R130" s="31">
        <v>4.9592347139422885E-2</v>
      </c>
      <c r="S130" s="31">
        <v>4.9003233697504867E-2</v>
      </c>
      <c r="T130" s="31">
        <v>4.8489255952149674E-2</v>
      </c>
      <c r="U130" s="31">
        <v>4.8323891838625892E-2</v>
      </c>
      <c r="V130" s="31">
        <v>4.767830534287372E-2</v>
      </c>
      <c r="W130" s="31">
        <v>4.749707725828195E-2</v>
      </c>
      <c r="X130" s="31">
        <v>4.7234383423051113E-2</v>
      </c>
      <c r="Y130" s="31">
        <v>4.7032028144309151E-2</v>
      </c>
      <c r="Z130" s="31">
        <v>4.6550986828168148E-2</v>
      </c>
      <c r="AA130" s="31">
        <v>4.6104426905739508E-2</v>
      </c>
      <c r="AB130" s="31">
        <v>4.467409334072453E-2</v>
      </c>
      <c r="AC130" s="31">
        <v>4.3570929177818608E-2</v>
      </c>
      <c r="AD130" s="31">
        <v>4.2235177086411217E-2</v>
      </c>
      <c r="AE130" s="31">
        <v>4.1086624602051786E-2</v>
      </c>
    </row>
    <row r="131" spans="1:31">
      <c r="A131" s="29" t="s">
        <v>130</v>
      </c>
      <c r="B131" s="29" t="s">
        <v>78</v>
      </c>
      <c r="C131" s="31">
        <v>4.7911669528214303E-2</v>
      </c>
      <c r="D131" s="31">
        <v>4.8534270085255245E-2</v>
      </c>
      <c r="E131" s="31">
        <v>4.825627264799516E-2</v>
      </c>
      <c r="F131" s="31">
        <v>4.7544421743212661E-2</v>
      </c>
      <c r="G131" s="31">
        <v>4.687088442253954E-2</v>
      </c>
      <c r="H131" s="31">
        <v>4.6094488650376936E-2</v>
      </c>
      <c r="I131" s="31">
        <v>4.5641948225060243E-2</v>
      </c>
      <c r="J131" s="31">
        <v>4.4750662320892615E-2</v>
      </c>
      <c r="K131" s="31">
        <v>4.3926319663220907E-2</v>
      </c>
      <c r="L131" s="31">
        <v>4.3216769628031497E-2</v>
      </c>
      <c r="M131" s="31">
        <v>4.2624858584596768E-2</v>
      </c>
      <c r="N131" s="31">
        <v>4.2694185625212308E-2</v>
      </c>
      <c r="O131" s="31">
        <v>4.2778036401365169E-2</v>
      </c>
      <c r="P131" s="31">
        <v>4.2709708758661244E-2</v>
      </c>
      <c r="Q131" s="31">
        <v>4.2866231458596263E-2</v>
      </c>
      <c r="R131" s="31">
        <v>4.2119545457553996E-2</v>
      </c>
      <c r="S131" s="31">
        <v>4.1608617128056725E-2</v>
      </c>
      <c r="T131" s="31">
        <v>4.1201989684107959E-2</v>
      </c>
      <c r="U131" s="31">
        <v>4.1032142757266299E-2</v>
      </c>
      <c r="V131" s="31">
        <v>4.0494969319944764E-2</v>
      </c>
      <c r="W131" s="31">
        <v>4.0353164740216121E-2</v>
      </c>
      <c r="X131" s="31">
        <v>4.014724230751212E-2</v>
      </c>
      <c r="Y131" s="31">
        <v>3.9975283542987183E-2</v>
      </c>
      <c r="Z131" s="31">
        <v>3.9519312136387853E-2</v>
      </c>
      <c r="AA131" s="31">
        <v>3.9167120733588613E-2</v>
      </c>
      <c r="AB131" s="31">
        <v>3.796818527329552E-2</v>
      </c>
      <c r="AC131" s="31">
        <v>3.701968334308034E-2</v>
      </c>
      <c r="AD131" s="31">
        <v>3.588492738047519E-2</v>
      </c>
      <c r="AE131" s="31">
        <v>3.4886273979674386E-2</v>
      </c>
    </row>
    <row r="133" spans="1:31">
      <c r="A133" s="19" t="s">
        <v>128</v>
      </c>
      <c r="B133" s="19" t="s">
        <v>129</v>
      </c>
      <c r="C133" s="19" t="s">
        <v>80</v>
      </c>
      <c r="D133" s="19" t="s">
        <v>89</v>
      </c>
      <c r="E133" s="19" t="s">
        <v>90</v>
      </c>
      <c r="F133" s="19" t="s">
        <v>91</v>
      </c>
      <c r="G133" s="19" t="s">
        <v>92</v>
      </c>
      <c r="H133" s="19" t="s">
        <v>93</v>
      </c>
      <c r="I133" s="19" t="s">
        <v>94</v>
      </c>
      <c r="J133" s="19" t="s">
        <v>95</v>
      </c>
      <c r="K133" s="19" t="s">
        <v>96</v>
      </c>
      <c r="L133" s="19" t="s">
        <v>97</v>
      </c>
      <c r="M133" s="19" t="s">
        <v>98</v>
      </c>
      <c r="N133" s="19" t="s">
        <v>99</v>
      </c>
      <c r="O133" s="19" t="s">
        <v>100</v>
      </c>
      <c r="P133" s="19" t="s">
        <v>101</v>
      </c>
      <c r="Q133" s="19" t="s">
        <v>102</v>
      </c>
      <c r="R133" s="19" t="s">
        <v>103</v>
      </c>
      <c r="S133" s="19" t="s">
        <v>104</v>
      </c>
      <c r="T133" s="19" t="s">
        <v>105</v>
      </c>
      <c r="U133" s="19" t="s">
        <v>106</v>
      </c>
      <c r="V133" s="19" t="s">
        <v>107</v>
      </c>
      <c r="W133" s="19" t="s">
        <v>108</v>
      </c>
      <c r="X133" s="19" t="s">
        <v>109</v>
      </c>
      <c r="Y133" s="19" t="s">
        <v>110</v>
      </c>
      <c r="Z133" s="19" t="s">
        <v>111</v>
      </c>
      <c r="AA133" s="19" t="s">
        <v>112</v>
      </c>
      <c r="AB133" s="19" t="s">
        <v>113</v>
      </c>
      <c r="AC133" s="19" t="s">
        <v>114</v>
      </c>
      <c r="AD133" s="19" t="s">
        <v>115</v>
      </c>
      <c r="AE133" s="19" t="s">
        <v>116</v>
      </c>
    </row>
    <row r="134" spans="1:31">
      <c r="A134" s="29" t="s">
        <v>131</v>
      </c>
      <c r="B134" s="29" t="s">
        <v>24</v>
      </c>
      <c r="C134" s="31">
        <v>0.15974639607367028</v>
      </c>
      <c r="D134" s="31">
        <v>0.1701762022025449</v>
      </c>
      <c r="E134" s="31">
        <v>0.16973299122070903</v>
      </c>
      <c r="F134" s="31">
        <v>0.16380109064929474</v>
      </c>
      <c r="G134" s="31">
        <v>0.16636629919666424</v>
      </c>
      <c r="H134" s="31">
        <v>0.17780079438407786</v>
      </c>
      <c r="I134" s="31">
        <v>0.17832841072781211</v>
      </c>
      <c r="J134" s="31">
        <v>0.15026086232908617</v>
      </c>
      <c r="K134" s="31">
        <v>0.16305641268341331</v>
      </c>
      <c r="L134" s="31">
        <v>0.16891517994439925</v>
      </c>
      <c r="M134" s="31">
        <v>0.17737807121595889</v>
      </c>
      <c r="N134" s="31">
        <v>0.17546548777166793</v>
      </c>
      <c r="O134" s="31">
        <v>0.16923008128950287</v>
      </c>
      <c r="P134" s="31">
        <v>0.17187382407476831</v>
      </c>
      <c r="Q134" s="31">
        <v>0.18272753776142298</v>
      </c>
      <c r="R134" s="31">
        <v>0.18349197836076178</v>
      </c>
      <c r="S134" s="31">
        <v>0.15463825362974407</v>
      </c>
      <c r="T134" s="31">
        <v>0.16901830688337624</v>
      </c>
      <c r="U134" s="31">
        <v>0.17524797747870999</v>
      </c>
      <c r="V134" s="31">
        <v>0.18421982713622195</v>
      </c>
      <c r="W134" s="31">
        <v>0.18208715462624664</v>
      </c>
      <c r="X134" s="31">
        <v>0.17505237123917286</v>
      </c>
      <c r="Y134" s="31">
        <v>0.17659315922799981</v>
      </c>
      <c r="Z134" s="31">
        <v>0.18694271857737493</v>
      </c>
      <c r="AA134" s="31">
        <v>0.18704488803668992</v>
      </c>
      <c r="AB134" s="31">
        <v>0.15739527179029697</v>
      </c>
      <c r="AC134" s="31">
        <v>0.17146808944599637</v>
      </c>
      <c r="AD134" s="31">
        <v>0.17775845922969097</v>
      </c>
      <c r="AE134" s="31">
        <v>0.18664629527499718</v>
      </c>
    </row>
    <row r="135" spans="1:31">
      <c r="A135" s="29" t="s">
        <v>131</v>
      </c>
      <c r="B135" s="29" t="s">
        <v>77</v>
      </c>
      <c r="C135" s="31">
        <v>5.6817846702289662E-2</v>
      </c>
      <c r="D135" s="31">
        <v>5.7828364913218251E-2</v>
      </c>
      <c r="E135" s="31">
        <v>5.7378601373581792E-2</v>
      </c>
      <c r="F135" s="31">
        <v>5.6440719405785315E-2</v>
      </c>
      <c r="G135" s="31">
        <v>5.5508932262681027E-2</v>
      </c>
      <c r="H135" s="31">
        <v>5.4366961918436027E-2</v>
      </c>
      <c r="I135" s="31">
        <v>5.3601515731098948E-2</v>
      </c>
      <c r="J135" s="31">
        <v>5.2593627219095468E-2</v>
      </c>
      <c r="K135" s="31">
        <v>5.1673895349962515E-2</v>
      </c>
      <c r="L135" s="31">
        <v>5.0687042318443135E-2</v>
      </c>
      <c r="M135" s="31">
        <v>5.0009155221250462E-2</v>
      </c>
      <c r="N135" s="31">
        <v>5.0101436003267365E-2</v>
      </c>
      <c r="O135" s="31">
        <v>5.0314174328587244E-2</v>
      </c>
      <c r="P135" s="31">
        <v>5.0385639818132821E-2</v>
      </c>
      <c r="Q135" s="31">
        <v>5.0528114075344306E-2</v>
      </c>
      <c r="R135" s="31">
        <v>4.9567429649786776E-2</v>
      </c>
      <c r="S135" s="31">
        <v>4.8968842421525043E-2</v>
      </c>
      <c r="T135" s="31">
        <v>4.8523271392823315E-2</v>
      </c>
      <c r="U135" s="31">
        <v>4.8267633505987374E-2</v>
      </c>
      <c r="V135" s="31">
        <v>4.7731513114430024E-2</v>
      </c>
      <c r="W135" s="31">
        <v>4.7426495429457552E-2</v>
      </c>
      <c r="X135" s="31">
        <v>4.7168397153929606E-2</v>
      </c>
      <c r="Y135" s="31">
        <v>4.7064672275806088E-2</v>
      </c>
      <c r="Z135" s="31">
        <v>4.6480580132312078E-2</v>
      </c>
      <c r="AA135" s="31">
        <v>4.6034755836008828E-2</v>
      </c>
      <c r="AB135" s="31">
        <v>4.4610258704564108E-2</v>
      </c>
      <c r="AC135" s="31">
        <v>4.3418061293406328E-2</v>
      </c>
      <c r="AD135" s="31">
        <v>4.2042872097904513E-2</v>
      </c>
      <c r="AE135" s="31">
        <v>4.0881761036116342E-2</v>
      </c>
    </row>
    <row r="136" spans="1:31">
      <c r="A136" s="29" t="s">
        <v>131</v>
      </c>
      <c r="B136" s="29" t="s">
        <v>78</v>
      </c>
      <c r="C136" s="31">
        <v>4.8281710935553245E-2</v>
      </c>
      <c r="D136" s="31">
        <v>4.9152192939634465E-2</v>
      </c>
      <c r="E136" s="31">
        <v>4.8720318515171404E-2</v>
      </c>
      <c r="F136" s="31">
        <v>4.7966926729309967E-2</v>
      </c>
      <c r="G136" s="31">
        <v>4.7134254488063354E-2</v>
      </c>
      <c r="H136" s="31">
        <v>4.6196077894947049E-2</v>
      </c>
      <c r="I136" s="31">
        <v>4.5542801761801983E-2</v>
      </c>
      <c r="J136" s="31">
        <v>4.468603623151722E-2</v>
      </c>
      <c r="K136" s="31">
        <v>4.3906243035962654E-2</v>
      </c>
      <c r="L136" s="31">
        <v>4.3070985502509956E-2</v>
      </c>
      <c r="M136" s="31">
        <v>4.2460202601809716E-2</v>
      </c>
      <c r="N136" s="31">
        <v>4.2536031147710443E-2</v>
      </c>
      <c r="O136" s="31">
        <v>4.2761138683993886E-2</v>
      </c>
      <c r="P136" s="31">
        <v>4.2806466297542721E-2</v>
      </c>
      <c r="Q136" s="31">
        <v>4.2923179143726085E-2</v>
      </c>
      <c r="R136" s="31">
        <v>4.2082108511766109E-2</v>
      </c>
      <c r="S136" s="31">
        <v>4.1614992526127062E-2</v>
      </c>
      <c r="T136" s="31">
        <v>4.1198259650975962E-2</v>
      </c>
      <c r="U136" s="31">
        <v>4.0994325502073506E-2</v>
      </c>
      <c r="V136" s="31">
        <v>4.0570470942734201E-2</v>
      </c>
      <c r="W136" s="31">
        <v>4.0302100145245191E-2</v>
      </c>
      <c r="X136" s="31">
        <v>4.0051062751834621E-2</v>
      </c>
      <c r="Y136" s="31">
        <v>4.0003608631391012E-2</v>
      </c>
      <c r="Z136" s="31">
        <v>3.9476747079150068E-2</v>
      </c>
      <c r="AA136" s="31">
        <v>3.9114305496499385E-2</v>
      </c>
      <c r="AB136" s="31">
        <v>3.7915861375795862E-2</v>
      </c>
      <c r="AC136" s="31">
        <v>3.6870712884287581E-2</v>
      </c>
      <c r="AD136" s="31">
        <v>3.5729978721358302E-2</v>
      </c>
      <c r="AE136" s="31">
        <v>3.4739320736121106E-2</v>
      </c>
    </row>
    <row r="138" spans="1:31">
      <c r="A138" s="19" t="s">
        <v>128</v>
      </c>
      <c r="B138" s="19" t="s">
        <v>129</v>
      </c>
      <c r="C138" s="19" t="s">
        <v>80</v>
      </c>
      <c r="D138" s="19" t="s">
        <v>89</v>
      </c>
      <c r="E138" s="19" t="s">
        <v>90</v>
      </c>
      <c r="F138" s="19" t="s">
        <v>91</v>
      </c>
      <c r="G138" s="19" t="s">
        <v>92</v>
      </c>
      <c r="H138" s="19" t="s">
        <v>93</v>
      </c>
      <c r="I138" s="19" t="s">
        <v>94</v>
      </c>
      <c r="J138" s="19" t="s">
        <v>95</v>
      </c>
      <c r="K138" s="19" t="s">
        <v>96</v>
      </c>
      <c r="L138" s="19" t="s">
        <v>97</v>
      </c>
      <c r="M138" s="19" t="s">
        <v>98</v>
      </c>
      <c r="N138" s="19" t="s">
        <v>99</v>
      </c>
      <c r="O138" s="19" t="s">
        <v>100</v>
      </c>
      <c r="P138" s="19" t="s">
        <v>101</v>
      </c>
      <c r="Q138" s="19" t="s">
        <v>102</v>
      </c>
      <c r="R138" s="19" t="s">
        <v>103</v>
      </c>
      <c r="S138" s="19" t="s">
        <v>104</v>
      </c>
      <c r="T138" s="19" t="s">
        <v>105</v>
      </c>
      <c r="U138" s="19" t="s">
        <v>106</v>
      </c>
      <c r="V138" s="19" t="s">
        <v>107</v>
      </c>
      <c r="W138" s="19" t="s">
        <v>108</v>
      </c>
      <c r="X138" s="19" t="s">
        <v>109</v>
      </c>
      <c r="Y138" s="19" t="s">
        <v>110</v>
      </c>
      <c r="Z138" s="19" t="s">
        <v>111</v>
      </c>
      <c r="AA138" s="19" t="s">
        <v>112</v>
      </c>
      <c r="AB138" s="19" t="s">
        <v>113</v>
      </c>
      <c r="AC138" s="19" t="s">
        <v>114</v>
      </c>
      <c r="AD138" s="19" t="s">
        <v>115</v>
      </c>
      <c r="AE138" s="19" t="s">
        <v>116</v>
      </c>
    </row>
    <row r="139" spans="1:31">
      <c r="A139" s="29" t="s">
        <v>132</v>
      </c>
      <c r="B139" s="29" t="s">
        <v>24</v>
      </c>
      <c r="C139" s="31">
        <v>0.14656899328843162</v>
      </c>
      <c r="D139" s="31">
        <v>0.14259415897455491</v>
      </c>
      <c r="E139" s="31">
        <v>0.15200699359492181</v>
      </c>
      <c r="F139" s="31">
        <v>0.15025704189057712</v>
      </c>
      <c r="G139" s="31">
        <v>0.14276090165809069</v>
      </c>
      <c r="H139" s="31">
        <v>0.15204283000478097</v>
      </c>
      <c r="I139" s="31">
        <v>0.1529667894503397</v>
      </c>
      <c r="J139" s="31">
        <v>0.14657250067058666</v>
      </c>
      <c r="K139" s="31">
        <v>0.15282796204507232</v>
      </c>
      <c r="L139" s="31">
        <v>0.15886338982806544</v>
      </c>
      <c r="M139" s="31">
        <v>0.15264870454408139</v>
      </c>
      <c r="N139" s="31">
        <v>0.16071028553901781</v>
      </c>
      <c r="O139" s="31">
        <v>0.15701049732484851</v>
      </c>
      <c r="P139" s="31">
        <v>0.14888292871781375</v>
      </c>
      <c r="Q139" s="31">
        <v>0.15835661782827834</v>
      </c>
      <c r="R139" s="31">
        <v>0.15951312817285945</v>
      </c>
      <c r="S139" s="31">
        <v>0.15165825037530184</v>
      </c>
      <c r="T139" s="31">
        <v>0.1586467330823832</v>
      </c>
      <c r="U139" s="31">
        <v>0.16491197512715136</v>
      </c>
      <c r="V139" s="31">
        <v>0.15887388381176043</v>
      </c>
      <c r="W139" s="31">
        <v>0.16642236012352907</v>
      </c>
      <c r="X139" s="31">
        <v>0.16225404046300476</v>
      </c>
      <c r="Y139" s="31">
        <v>0.15280556837130269</v>
      </c>
      <c r="Z139" s="31">
        <v>0.16235803444260341</v>
      </c>
      <c r="AA139" s="31">
        <v>0.16248572124267416</v>
      </c>
      <c r="AB139" s="31">
        <v>0.15437871913289489</v>
      </c>
      <c r="AC139" s="31">
        <v>0.16112626294293875</v>
      </c>
      <c r="AD139" s="31">
        <v>0.16754836306143511</v>
      </c>
      <c r="AE139" s="31">
        <v>0.16076692983684585</v>
      </c>
    </row>
    <row r="140" spans="1:31">
      <c r="A140" s="29" t="s">
        <v>132</v>
      </c>
      <c r="B140" s="29" t="s">
        <v>77</v>
      </c>
      <c r="C140" s="31">
        <v>5.6860162725530253E-2</v>
      </c>
      <c r="D140" s="31">
        <v>5.6127141593377859E-2</v>
      </c>
      <c r="E140" s="31">
        <v>5.7858687287911451E-2</v>
      </c>
      <c r="F140" s="31">
        <v>5.6969082187597775E-2</v>
      </c>
      <c r="G140" s="31">
        <v>5.5917414380251031E-2</v>
      </c>
      <c r="H140" s="31">
        <v>5.4843100445946508E-2</v>
      </c>
      <c r="I140" s="31">
        <v>5.4084937402026037E-2</v>
      </c>
      <c r="J140" s="31">
        <v>5.2787688267861371E-2</v>
      </c>
      <c r="K140" s="31">
        <v>5.1714636216454064E-2</v>
      </c>
      <c r="L140" s="31">
        <v>5.0635714041985733E-2</v>
      </c>
      <c r="M140" s="31">
        <v>4.9778102331191641E-2</v>
      </c>
      <c r="N140" s="31">
        <v>4.8857537694293109E-2</v>
      </c>
      <c r="O140" s="31">
        <v>4.960234888239555E-2</v>
      </c>
      <c r="P140" s="31">
        <v>4.9957366986610525E-2</v>
      </c>
      <c r="Q140" s="31">
        <v>5.01428973153175E-2</v>
      </c>
      <c r="R140" s="31">
        <v>4.9580832220338787E-2</v>
      </c>
      <c r="S140" s="31">
        <v>4.918169496180326E-2</v>
      </c>
      <c r="T140" s="31">
        <v>4.8628626666515851E-2</v>
      </c>
      <c r="U140" s="31">
        <v>4.834862144004845E-2</v>
      </c>
      <c r="V140" s="31">
        <v>4.7645477546676154E-2</v>
      </c>
      <c r="W140" s="31">
        <v>4.7267199847788273E-2</v>
      </c>
      <c r="X140" s="31">
        <v>4.6935486603303815E-2</v>
      </c>
      <c r="Y140" s="31">
        <v>4.6805874128950417E-2</v>
      </c>
      <c r="Z140" s="31">
        <v>4.6184352234847466E-2</v>
      </c>
      <c r="AA140" s="31">
        <v>4.5720625711497931E-2</v>
      </c>
      <c r="AB140" s="31">
        <v>4.4340153750256101E-2</v>
      </c>
      <c r="AC140" s="31">
        <v>4.3222810405959732E-2</v>
      </c>
      <c r="AD140" s="31">
        <v>4.1972651798423619E-2</v>
      </c>
      <c r="AE140" s="31">
        <v>4.0717996784467747E-2</v>
      </c>
    </row>
    <row r="141" spans="1:31">
      <c r="A141" s="29" t="s">
        <v>132</v>
      </c>
      <c r="B141" s="29" t="s">
        <v>78</v>
      </c>
      <c r="C141" s="31">
        <v>4.8299340109606001E-2</v>
      </c>
      <c r="D141" s="31">
        <v>4.7658370719935984E-2</v>
      </c>
      <c r="E141" s="31">
        <v>4.9135874469507283E-2</v>
      </c>
      <c r="F141" s="31">
        <v>4.8396614064780581E-2</v>
      </c>
      <c r="G141" s="31">
        <v>4.7479429609905199E-2</v>
      </c>
      <c r="H141" s="31">
        <v>4.6569561577432889E-2</v>
      </c>
      <c r="I141" s="31">
        <v>4.5963088060817212E-2</v>
      </c>
      <c r="J141" s="31">
        <v>4.4824222623047499E-2</v>
      </c>
      <c r="K141" s="31">
        <v>4.3905926145939432E-2</v>
      </c>
      <c r="L141" s="31">
        <v>4.2995283002933753E-2</v>
      </c>
      <c r="M141" s="31">
        <v>4.2288338480117788E-2</v>
      </c>
      <c r="N141" s="31">
        <v>4.1525580051251176E-2</v>
      </c>
      <c r="O141" s="31">
        <v>4.2153536311350728E-2</v>
      </c>
      <c r="P141" s="31">
        <v>4.2415293175966436E-2</v>
      </c>
      <c r="Q141" s="31">
        <v>4.260986986807673E-2</v>
      </c>
      <c r="R141" s="31">
        <v>4.2104273931482084E-2</v>
      </c>
      <c r="S141" s="31">
        <v>4.177032302169148E-2</v>
      </c>
      <c r="T141" s="31">
        <v>4.1284025938214355E-2</v>
      </c>
      <c r="U141" s="31">
        <v>4.1075413829114622E-2</v>
      </c>
      <c r="V141" s="31">
        <v>4.0493992361762689E-2</v>
      </c>
      <c r="W141" s="31">
        <v>4.0141112396627911E-2</v>
      </c>
      <c r="X141" s="31">
        <v>3.9848205921367744E-2</v>
      </c>
      <c r="Y141" s="31">
        <v>3.9743266220702393E-2</v>
      </c>
      <c r="Z141" s="31">
        <v>3.9237495328020747E-2</v>
      </c>
      <c r="AA141" s="31">
        <v>3.8837354595332461E-2</v>
      </c>
      <c r="AB141" s="31">
        <v>3.7651997218953862E-2</v>
      </c>
      <c r="AC141" s="31">
        <v>3.6705765460456542E-2</v>
      </c>
      <c r="AD141" s="31">
        <v>3.565267862662836E-2</v>
      </c>
      <c r="AE141" s="31">
        <v>3.4567080192757262E-2</v>
      </c>
    </row>
    <row r="143" spans="1:31">
      <c r="A143" s="19" t="s">
        <v>128</v>
      </c>
      <c r="B143" s="19" t="s">
        <v>129</v>
      </c>
      <c r="C143" s="19" t="s">
        <v>80</v>
      </c>
      <c r="D143" s="19" t="s">
        <v>89</v>
      </c>
      <c r="E143" s="19" t="s">
        <v>90</v>
      </c>
      <c r="F143" s="19" t="s">
        <v>91</v>
      </c>
      <c r="G143" s="19" t="s">
        <v>92</v>
      </c>
      <c r="H143" s="19" t="s">
        <v>93</v>
      </c>
      <c r="I143" s="19" t="s">
        <v>94</v>
      </c>
      <c r="J143" s="19" t="s">
        <v>95</v>
      </c>
      <c r="K143" s="19" t="s">
        <v>96</v>
      </c>
      <c r="L143" s="19" t="s">
        <v>97</v>
      </c>
      <c r="M143" s="19" t="s">
        <v>98</v>
      </c>
      <c r="N143" s="19" t="s">
        <v>99</v>
      </c>
      <c r="O143" s="19" t="s">
        <v>100</v>
      </c>
      <c r="P143" s="19" t="s">
        <v>101</v>
      </c>
      <c r="Q143" s="19" t="s">
        <v>102</v>
      </c>
      <c r="R143" s="19" t="s">
        <v>103</v>
      </c>
      <c r="S143" s="19" t="s">
        <v>104</v>
      </c>
      <c r="T143" s="19" t="s">
        <v>105</v>
      </c>
      <c r="U143" s="19" t="s">
        <v>106</v>
      </c>
      <c r="V143" s="19" t="s">
        <v>107</v>
      </c>
      <c r="W143" s="19" t="s">
        <v>108</v>
      </c>
      <c r="X143" s="19" t="s">
        <v>109</v>
      </c>
      <c r="Y143" s="19" t="s">
        <v>110</v>
      </c>
      <c r="Z143" s="19" t="s">
        <v>111</v>
      </c>
      <c r="AA143" s="19" t="s">
        <v>112</v>
      </c>
      <c r="AB143" s="19" t="s">
        <v>113</v>
      </c>
      <c r="AC143" s="19" t="s">
        <v>114</v>
      </c>
      <c r="AD143" s="19" t="s">
        <v>115</v>
      </c>
      <c r="AE143" s="19" t="s">
        <v>116</v>
      </c>
    </row>
    <row r="144" spans="1:31">
      <c r="A144" s="29" t="s">
        <v>133</v>
      </c>
      <c r="B144" s="29" t="s">
        <v>24</v>
      </c>
      <c r="C144" s="31">
        <v>0.16814544730225062</v>
      </c>
      <c r="D144" s="31">
        <v>0.16915387901047488</v>
      </c>
      <c r="E144" s="31">
        <v>0.1729189367021661</v>
      </c>
      <c r="F144" s="31">
        <v>0.16762326204970895</v>
      </c>
      <c r="G144" s="31">
        <v>0.16071727540050706</v>
      </c>
      <c r="H144" s="31">
        <v>0.16714213615769644</v>
      </c>
      <c r="I144" s="31">
        <v>0.17210141199951273</v>
      </c>
      <c r="J144" s="31">
        <v>0.1635358038286843</v>
      </c>
      <c r="K144" s="31">
        <v>0.17015128199693988</v>
      </c>
      <c r="L144" s="31">
        <v>0.17239789762229607</v>
      </c>
      <c r="M144" s="31">
        <v>0.17186542761897497</v>
      </c>
      <c r="N144" s="31">
        <v>0.17622198500708453</v>
      </c>
      <c r="O144" s="31">
        <v>0.17060648721302288</v>
      </c>
      <c r="P144" s="31">
        <v>0.16266669564524744</v>
      </c>
      <c r="Q144" s="31">
        <v>0.16912344019102149</v>
      </c>
      <c r="R144" s="31">
        <v>0.17484506104238406</v>
      </c>
      <c r="S144" s="31">
        <v>0.16619058949716486</v>
      </c>
      <c r="T144" s="31">
        <v>0.17416702840869963</v>
      </c>
      <c r="U144" s="31">
        <v>0.17646090133741574</v>
      </c>
      <c r="V144" s="31">
        <v>0.17640090104907033</v>
      </c>
      <c r="W144" s="31">
        <v>0.18056736369798629</v>
      </c>
      <c r="X144" s="31">
        <v>0.17439591812152511</v>
      </c>
      <c r="Y144" s="31">
        <v>0.16546979182559562</v>
      </c>
      <c r="Z144" s="31">
        <v>0.17195067415443438</v>
      </c>
      <c r="AA144" s="31">
        <v>0.17691692488591917</v>
      </c>
      <c r="AB144" s="31">
        <v>0.16798835761330236</v>
      </c>
      <c r="AC144" s="31">
        <v>0.17568425382627206</v>
      </c>
      <c r="AD144" s="31">
        <v>0.17813813801242964</v>
      </c>
      <c r="AE144" s="31">
        <v>0.17756426535080308</v>
      </c>
    </row>
    <row r="145" spans="1:31">
      <c r="A145" s="29" t="s">
        <v>133</v>
      </c>
      <c r="B145" s="29" t="s">
        <v>77</v>
      </c>
      <c r="C145" s="31">
        <v>5.6866884082273458E-2</v>
      </c>
      <c r="D145" s="31">
        <v>5.6604011120862836E-2</v>
      </c>
      <c r="E145" s="31">
        <v>5.6053703323017748E-2</v>
      </c>
      <c r="F145" s="31">
        <v>5.5084049409349772E-2</v>
      </c>
      <c r="G145" s="31">
        <v>5.397267729307284E-2</v>
      </c>
      <c r="H145" s="31">
        <v>5.2767608252291119E-2</v>
      </c>
      <c r="I145" s="31">
        <v>5.2132826513183302E-2</v>
      </c>
      <c r="J145" s="31">
        <v>5.1268939068907261E-2</v>
      </c>
      <c r="K145" s="31">
        <v>5.1122300598769661E-2</v>
      </c>
      <c r="L145" s="31">
        <v>5.0534635824440684E-2</v>
      </c>
      <c r="M145" s="31">
        <v>4.9995878048739235E-2</v>
      </c>
      <c r="N145" s="31">
        <v>5.028661642724299E-2</v>
      </c>
      <c r="O145" s="31">
        <v>5.0518672718769399E-2</v>
      </c>
      <c r="P145" s="31">
        <v>5.0697070307770334E-2</v>
      </c>
      <c r="Q145" s="31">
        <v>5.0340143527575792E-2</v>
      </c>
      <c r="R145" s="31">
        <v>4.9317061941021631E-2</v>
      </c>
      <c r="S145" s="31">
        <v>4.8352450850610892E-2</v>
      </c>
      <c r="T145" s="31">
        <v>4.8064878006630084E-2</v>
      </c>
      <c r="U145" s="31">
        <v>4.7677193838082263E-2</v>
      </c>
      <c r="V145" s="31">
        <v>4.6952224470551522E-2</v>
      </c>
      <c r="W145" s="31">
        <v>4.6688930187383321E-2</v>
      </c>
      <c r="X145" s="31">
        <v>4.6287199753712406E-2</v>
      </c>
      <c r="Y145" s="31">
        <v>4.6174263469522199E-2</v>
      </c>
      <c r="Z145" s="31">
        <v>4.5297408691099876E-2</v>
      </c>
      <c r="AA145" s="31">
        <v>4.4630323735751085E-2</v>
      </c>
      <c r="AB145" s="31">
        <v>4.3073189118360555E-2</v>
      </c>
      <c r="AC145" s="31">
        <v>4.2035633837055622E-2</v>
      </c>
      <c r="AD145" s="31">
        <v>4.0659609357215763E-2</v>
      </c>
      <c r="AE145" s="31">
        <v>3.949202827054818E-2</v>
      </c>
    </row>
    <row r="146" spans="1:31">
      <c r="A146" s="29" t="s">
        <v>133</v>
      </c>
      <c r="B146" s="29" t="s">
        <v>78</v>
      </c>
      <c r="C146" s="31">
        <v>4.8301891762344527E-2</v>
      </c>
      <c r="D146" s="31">
        <v>4.8073265941016366E-2</v>
      </c>
      <c r="E146" s="31">
        <v>4.761980991254048E-2</v>
      </c>
      <c r="F146" s="31">
        <v>4.6780743478380779E-2</v>
      </c>
      <c r="G146" s="31">
        <v>4.5871955498795101E-2</v>
      </c>
      <c r="H146" s="31">
        <v>4.4838188426414891E-2</v>
      </c>
      <c r="I146" s="31">
        <v>4.4278550097688031E-2</v>
      </c>
      <c r="J146" s="31">
        <v>4.3528978165391405E-2</v>
      </c>
      <c r="K146" s="31">
        <v>4.3432520133007337E-2</v>
      </c>
      <c r="L146" s="31">
        <v>4.2908008822607646E-2</v>
      </c>
      <c r="M146" s="31">
        <v>4.248398487243004E-2</v>
      </c>
      <c r="N146" s="31">
        <v>4.2722411707378102E-2</v>
      </c>
      <c r="O146" s="31">
        <v>4.293957840662882E-2</v>
      </c>
      <c r="P146" s="31">
        <v>4.3067361718710742E-2</v>
      </c>
      <c r="Q146" s="31">
        <v>4.2746536884319675E-2</v>
      </c>
      <c r="R146" s="31">
        <v>4.1918024079964665E-2</v>
      </c>
      <c r="S146" s="31">
        <v>4.1083243761337464E-2</v>
      </c>
      <c r="T146" s="31">
        <v>4.0816406147946384E-2</v>
      </c>
      <c r="U146" s="31">
        <v>4.0478550409647707E-2</v>
      </c>
      <c r="V146" s="31">
        <v>3.9871135587993517E-2</v>
      </c>
      <c r="W146" s="31">
        <v>3.9668159954191179E-2</v>
      </c>
      <c r="X146" s="31">
        <v>3.9309334763915037E-2</v>
      </c>
      <c r="Y146" s="31">
        <v>3.9224802426156412E-2</v>
      </c>
      <c r="Z146" s="31">
        <v>3.8469193993722818E-2</v>
      </c>
      <c r="AA146" s="31">
        <v>3.7912917912779599E-2</v>
      </c>
      <c r="AB146" s="31">
        <v>3.6592686243275517E-2</v>
      </c>
      <c r="AC146" s="31">
        <v>3.5723691665828464E-2</v>
      </c>
      <c r="AD146" s="31">
        <v>3.4516411323957503E-2</v>
      </c>
      <c r="AE146" s="31">
        <v>3.3521103038522834E-2</v>
      </c>
    </row>
    <row r="148" spans="1:31">
      <c r="A148" s="19" t="s">
        <v>128</v>
      </c>
      <c r="B148" s="19" t="s">
        <v>129</v>
      </c>
      <c r="C148" s="19" t="s">
        <v>80</v>
      </c>
      <c r="D148" s="19" t="s">
        <v>89</v>
      </c>
      <c r="E148" s="19" t="s">
        <v>90</v>
      </c>
      <c r="F148" s="19" t="s">
        <v>91</v>
      </c>
      <c r="G148" s="19" t="s">
        <v>92</v>
      </c>
      <c r="H148" s="19" t="s">
        <v>93</v>
      </c>
      <c r="I148" s="19" t="s">
        <v>94</v>
      </c>
      <c r="J148" s="19" t="s">
        <v>95</v>
      </c>
      <c r="K148" s="19" t="s">
        <v>96</v>
      </c>
      <c r="L148" s="19" t="s">
        <v>97</v>
      </c>
      <c r="M148" s="19" t="s">
        <v>98</v>
      </c>
      <c r="N148" s="19" t="s">
        <v>99</v>
      </c>
      <c r="O148" s="19" t="s">
        <v>100</v>
      </c>
      <c r="P148" s="19" t="s">
        <v>101</v>
      </c>
      <c r="Q148" s="19" t="s">
        <v>102</v>
      </c>
      <c r="R148" s="19" t="s">
        <v>103</v>
      </c>
      <c r="S148" s="19" t="s">
        <v>104</v>
      </c>
      <c r="T148" s="19" t="s">
        <v>105</v>
      </c>
      <c r="U148" s="19" t="s">
        <v>106</v>
      </c>
      <c r="V148" s="19" t="s">
        <v>107</v>
      </c>
      <c r="W148" s="19" t="s">
        <v>108</v>
      </c>
      <c r="X148" s="19" t="s">
        <v>109</v>
      </c>
      <c r="Y148" s="19" t="s">
        <v>110</v>
      </c>
      <c r="Z148" s="19" t="s">
        <v>111</v>
      </c>
      <c r="AA148" s="19" t="s">
        <v>112</v>
      </c>
      <c r="AB148" s="19" t="s">
        <v>113</v>
      </c>
      <c r="AC148" s="19" t="s">
        <v>114</v>
      </c>
      <c r="AD148" s="19" t="s">
        <v>115</v>
      </c>
      <c r="AE148" s="19" t="s">
        <v>116</v>
      </c>
    </row>
    <row r="149" spans="1:31">
      <c r="A149" s="29" t="s">
        <v>134</v>
      </c>
      <c r="B149" s="29" t="s">
        <v>24</v>
      </c>
      <c r="C149" s="31">
        <v>0.13534286866612538</v>
      </c>
      <c r="D149" s="31">
        <v>0.13514787235760131</v>
      </c>
      <c r="E149" s="31">
        <v>0.13869170851677259</v>
      </c>
      <c r="F149" s="31">
        <v>0.13972016318682445</v>
      </c>
      <c r="G149" s="31">
        <v>0.1343591609810936</v>
      </c>
      <c r="H149" s="31">
        <v>0.143459665418565</v>
      </c>
      <c r="I149" s="31">
        <v>0.14324319463039725</v>
      </c>
      <c r="J149" s="31">
        <v>0.13941783873239014</v>
      </c>
      <c r="K149" s="31">
        <v>0.13924784726620704</v>
      </c>
      <c r="L149" s="31">
        <v>0.14175280671058749</v>
      </c>
      <c r="M149" s="31">
        <v>0.13974814156357018</v>
      </c>
      <c r="N149" s="31">
        <v>0.14359946192043854</v>
      </c>
      <c r="O149" s="31">
        <v>0.14348357335504228</v>
      </c>
      <c r="P149" s="31">
        <v>0.13765367676411994</v>
      </c>
      <c r="Q149" s="31">
        <v>0.14598513430932675</v>
      </c>
      <c r="R149" s="31">
        <v>0.14689625420629851</v>
      </c>
      <c r="S149" s="31">
        <v>0.14159953302532702</v>
      </c>
      <c r="T149" s="31">
        <v>0.14294648019812753</v>
      </c>
      <c r="U149" s="31">
        <v>0.14590590648206092</v>
      </c>
      <c r="V149" s="31">
        <v>0.14385744774176476</v>
      </c>
      <c r="W149" s="31">
        <v>0.14786746676815582</v>
      </c>
      <c r="X149" s="31">
        <v>0.14715020487444311</v>
      </c>
      <c r="Y149" s="31">
        <v>0.14000731603170247</v>
      </c>
      <c r="Z149" s="31">
        <v>0.14863510514237657</v>
      </c>
      <c r="AA149" s="31">
        <v>0.14849043580021973</v>
      </c>
      <c r="AB149" s="31">
        <v>0.14375999282638457</v>
      </c>
      <c r="AC149" s="31">
        <v>0.14420056557568481</v>
      </c>
      <c r="AD149" s="31">
        <v>0.14772607452383379</v>
      </c>
      <c r="AE149" s="31">
        <v>0.14522793719891286</v>
      </c>
    </row>
    <row r="150" spans="1:31">
      <c r="A150" s="29" t="s">
        <v>134</v>
      </c>
      <c r="B150" s="29" t="s">
        <v>77</v>
      </c>
      <c r="C150" s="31">
        <v>5.6166580304967212E-2</v>
      </c>
      <c r="D150" s="31">
        <v>5.7003547395656433E-2</v>
      </c>
      <c r="E150" s="31">
        <v>5.678052093920892E-2</v>
      </c>
      <c r="F150" s="31">
        <v>5.5863932208032777E-2</v>
      </c>
      <c r="G150" s="31">
        <v>5.494794410371092E-2</v>
      </c>
      <c r="H150" s="31">
        <v>5.3938228676967723E-2</v>
      </c>
      <c r="I150" s="31">
        <v>5.3324576087481028E-2</v>
      </c>
      <c r="J150" s="31">
        <v>5.2395885950198506E-2</v>
      </c>
      <c r="K150" s="31">
        <v>5.1593343964033846E-2</v>
      </c>
      <c r="L150" s="31">
        <v>5.0702095190792044E-2</v>
      </c>
      <c r="M150" s="31">
        <v>5.0149681182366859E-2</v>
      </c>
      <c r="N150" s="31">
        <v>5.0228215680719362E-2</v>
      </c>
      <c r="O150" s="31">
        <v>5.0435638434085404E-2</v>
      </c>
      <c r="P150" s="31">
        <v>5.0568410476815366E-2</v>
      </c>
      <c r="Q150" s="31">
        <v>5.0561515116479057E-2</v>
      </c>
      <c r="R150" s="31">
        <v>4.968039889815181E-2</v>
      </c>
      <c r="S150" s="31">
        <v>4.9128071900910113E-2</v>
      </c>
      <c r="T150" s="31">
        <v>4.8627473874222213E-2</v>
      </c>
      <c r="U150" s="31">
        <v>4.8281852635142605E-2</v>
      </c>
      <c r="V150" s="31">
        <v>4.7742499074895008E-2</v>
      </c>
      <c r="W150" s="31">
        <v>4.7373991647772618E-2</v>
      </c>
      <c r="X150" s="31">
        <v>4.7077282154838161E-2</v>
      </c>
      <c r="Y150" s="31">
        <v>4.6941971226765876E-2</v>
      </c>
      <c r="Z150" s="31">
        <v>4.6292508833182949E-2</v>
      </c>
      <c r="AA150" s="31">
        <v>4.5923932823542797E-2</v>
      </c>
      <c r="AB150" s="31">
        <v>4.4569781785786328E-2</v>
      </c>
      <c r="AC150" s="31">
        <v>4.3477207987070443E-2</v>
      </c>
      <c r="AD150" s="31">
        <v>4.2147516529196592E-2</v>
      </c>
      <c r="AE150" s="31">
        <v>4.0997633889080953E-2</v>
      </c>
    </row>
    <row r="151" spans="1:31">
      <c r="A151" s="29" t="s">
        <v>134</v>
      </c>
      <c r="B151" s="29" t="s">
        <v>78</v>
      </c>
      <c r="C151" s="31">
        <v>4.7689637997083922E-2</v>
      </c>
      <c r="D151" s="31">
        <v>4.8433807337255892E-2</v>
      </c>
      <c r="E151" s="31">
        <v>4.8222446472549342E-2</v>
      </c>
      <c r="F151" s="31">
        <v>4.7446468739639418E-2</v>
      </c>
      <c r="G151" s="31">
        <v>4.6692198402707212E-2</v>
      </c>
      <c r="H151" s="31">
        <v>4.5839130608222839E-2</v>
      </c>
      <c r="I151" s="31">
        <v>4.5316567415223066E-2</v>
      </c>
      <c r="J151" s="31">
        <v>4.451341304594781E-2</v>
      </c>
      <c r="K151" s="31">
        <v>4.3817410894338493E-2</v>
      </c>
      <c r="L151" s="31">
        <v>4.3060740081486248E-2</v>
      </c>
      <c r="M151" s="31">
        <v>4.2570566901630948E-2</v>
      </c>
      <c r="N151" s="31">
        <v>4.2686713272786315E-2</v>
      </c>
      <c r="O151" s="31">
        <v>4.2849124557161944E-2</v>
      </c>
      <c r="P151" s="31">
        <v>4.2957978211161367E-2</v>
      </c>
      <c r="Q151" s="31">
        <v>4.2974362300373305E-2</v>
      </c>
      <c r="R151" s="31">
        <v>4.2188878115021922E-2</v>
      </c>
      <c r="S151" s="31">
        <v>4.1741808501977465E-2</v>
      </c>
      <c r="T151" s="31">
        <v>4.1302885030999312E-2</v>
      </c>
      <c r="U151" s="31">
        <v>4.098845429848981E-2</v>
      </c>
      <c r="V151" s="31">
        <v>4.0569953467075939E-2</v>
      </c>
      <c r="W151" s="31">
        <v>4.0231686983867504E-2</v>
      </c>
      <c r="X151" s="31">
        <v>3.997914548312019E-2</v>
      </c>
      <c r="Y151" s="31">
        <v>3.987173859190718E-2</v>
      </c>
      <c r="Z151" s="31">
        <v>3.9303527742711994E-2</v>
      </c>
      <c r="AA151" s="31">
        <v>3.9011421571482158E-2</v>
      </c>
      <c r="AB151" s="31">
        <v>3.7866873466030966E-2</v>
      </c>
      <c r="AC151" s="31">
        <v>3.6919381572196652E-2</v>
      </c>
      <c r="AD151" s="31">
        <v>3.5790589108921828E-2</v>
      </c>
      <c r="AE151" s="31">
        <v>3.4803665905222353E-2</v>
      </c>
    </row>
  </sheetData>
  <sheetProtection algorithmName="SHA-512" hashValue="2/lEo9z0SNBvrCPH/h5Xkne9RlFhENoeXy9hWG8dbgRE7GxSxiS9eVcu70uT/1DwauCwz6GO0FzP8J/AyB7ABA==" saltValue="WyzJrJcazYr2FjVQsKxYBg==" spinCount="100000"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3">
    <tabColor rgb="FF188736"/>
  </sheetPr>
  <dimension ref="A1:AI151"/>
  <sheetViews>
    <sheetView zoomScale="85" zoomScaleNormal="85" workbookViewId="0"/>
  </sheetViews>
  <sheetFormatPr defaultColWidth="9.140625" defaultRowHeight="15"/>
  <cols>
    <col min="1" max="1" width="16" style="13" customWidth="1"/>
    <col min="2" max="2" width="30.5703125" style="13" customWidth="1"/>
    <col min="3" max="32" width="9.42578125" style="13" customWidth="1"/>
    <col min="33" max="33" width="13.85546875" style="13" bestFit="1" customWidth="1"/>
    <col min="34" max="16384" width="9.140625" style="13"/>
  </cols>
  <sheetData>
    <row r="1" spans="1:35" s="28" customFormat="1" ht="23.25" customHeight="1">
      <c r="A1" s="27" t="s">
        <v>137</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5" s="28" customFormat="1"/>
    <row r="3" spans="1:35" s="28" customFormat="1">
      <c r="AH3" s="13"/>
      <c r="AI3" s="13"/>
    </row>
    <row r="4" spans="1:35">
      <c r="A4" s="18" t="s">
        <v>127</v>
      </c>
      <c r="B4" s="1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5">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c r="AG5" s="32"/>
    </row>
    <row r="6" spans="1:35">
      <c r="A6" s="29" t="s">
        <v>40</v>
      </c>
      <c r="B6" s="29" t="s">
        <v>64</v>
      </c>
      <c r="C6" s="33">
        <v>77509.528609999979</v>
      </c>
      <c r="D6" s="33">
        <v>70012.666059999989</v>
      </c>
      <c r="E6" s="33">
        <v>67069.173390000011</v>
      </c>
      <c r="F6" s="33">
        <v>62196.36963821236</v>
      </c>
      <c r="G6" s="33">
        <v>54269.554153652061</v>
      </c>
      <c r="H6" s="33">
        <v>51023.989101240833</v>
      </c>
      <c r="I6" s="33">
        <v>48049.350075643881</v>
      </c>
      <c r="J6" s="33">
        <v>51302.395932900959</v>
      </c>
      <c r="K6" s="33">
        <v>43767.323538948578</v>
      </c>
      <c r="L6" s="33">
        <v>42829.847672815726</v>
      </c>
      <c r="M6" s="33">
        <v>39603.658189533016</v>
      </c>
      <c r="N6" s="33">
        <v>29924.700194148521</v>
      </c>
      <c r="O6" s="33">
        <v>31048.388984858862</v>
      </c>
      <c r="P6" s="33">
        <v>27453.185217969716</v>
      </c>
      <c r="Q6" s="33">
        <v>22762.118586722667</v>
      </c>
      <c r="R6" s="33">
        <v>22200.856592537697</v>
      </c>
      <c r="S6" s="33">
        <v>23174.290150065957</v>
      </c>
      <c r="T6" s="33">
        <v>22793.639662893798</v>
      </c>
      <c r="U6" s="33">
        <v>21013.79966011674</v>
      </c>
      <c r="V6" s="33">
        <v>20789.241758975069</v>
      </c>
      <c r="W6" s="33">
        <v>16217.483251887967</v>
      </c>
      <c r="X6" s="33">
        <v>10287.823631606099</v>
      </c>
      <c r="Y6" s="33">
        <v>7085.9190186506003</v>
      </c>
      <c r="Z6" s="33">
        <v>6095.0902557509407</v>
      </c>
      <c r="AA6" s="33">
        <v>5702.2457445611099</v>
      </c>
      <c r="AB6" s="33">
        <v>5836.5726599999998</v>
      </c>
      <c r="AC6" s="33">
        <v>5421.4508735163499</v>
      </c>
      <c r="AD6" s="33">
        <v>4953.9349709836997</v>
      </c>
      <c r="AE6" s="33">
        <v>5087.9052324132999</v>
      </c>
      <c r="AG6" s="32"/>
    </row>
    <row r="7" spans="1:35">
      <c r="A7" s="29" t="s">
        <v>40</v>
      </c>
      <c r="B7" s="29" t="s">
        <v>71</v>
      </c>
      <c r="C7" s="33">
        <v>26914.720399999995</v>
      </c>
      <c r="D7" s="33">
        <v>23069.31129999999</v>
      </c>
      <c r="E7" s="33">
        <v>24473.532199999998</v>
      </c>
      <c r="F7" s="33">
        <v>12744.910035351742</v>
      </c>
      <c r="G7" s="33">
        <v>12615.188974306109</v>
      </c>
      <c r="H7" s="33">
        <v>9983.1007612105968</v>
      </c>
      <c r="I7" s="33">
        <v>5.9134854900000002E-3</v>
      </c>
      <c r="J7" s="33">
        <v>4.483569989999988E-3</v>
      </c>
      <c r="K7" s="33">
        <v>4.1647370999999891E-3</v>
      </c>
      <c r="L7" s="33">
        <v>4.1535830299999996E-3</v>
      </c>
      <c r="M7" s="33">
        <v>3.7985119699999992E-3</v>
      </c>
      <c r="N7" s="33">
        <v>3.85098118E-3</v>
      </c>
      <c r="O7" s="33">
        <v>4.0060118499999995E-3</v>
      </c>
      <c r="P7" s="33">
        <v>3.6619654699999982E-3</v>
      </c>
      <c r="Q7" s="33">
        <v>3.6118563199999988E-3</v>
      </c>
      <c r="R7" s="33">
        <v>3.4515053699999891E-3</v>
      </c>
      <c r="S7" s="33">
        <v>2.9656323500000001E-3</v>
      </c>
      <c r="T7" s="33">
        <v>3.3424757049999895E-3</v>
      </c>
      <c r="U7" s="33">
        <v>2.8969974789999991E-3</v>
      </c>
      <c r="V7" s="33">
        <v>2.3785037100000003E-3</v>
      </c>
      <c r="W7" s="33">
        <v>3.0120884699999999E-3</v>
      </c>
      <c r="X7" s="33">
        <v>3.3985111049999995E-3</v>
      </c>
      <c r="Y7" s="33">
        <v>3.5614412299999902E-3</v>
      </c>
      <c r="Z7" s="33">
        <v>3.2650836359999985E-3</v>
      </c>
      <c r="AA7" s="33">
        <v>1.6930919149999986E-3</v>
      </c>
      <c r="AB7" s="33">
        <v>1.9193358449999989E-3</v>
      </c>
      <c r="AC7" s="33">
        <v>4.1565295499999903E-4</v>
      </c>
      <c r="AD7" s="33">
        <v>0</v>
      </c>
      <c r="AE7" s="33">
        <v>0</v>
      </c>
    </row>
    <row r="8" spans="1:35">
      <c r="A8" s="29" t="s">
        <v>40</v>
      </c>
      <c r="B8" s="29" t="s">
        <v>20</v>
      </c>
      <c r="C8" s="33">
        <v>2252.5066463847925</v>
      </c>
      <c r="D8" s="33">
        <v>2252.5066471257533</v>
      </c>
      <c r="E8" s="33">
        <v>1825.8691911628621</v>
      </c>
      <c r="F8" s="33">
        <v>3248.6622147968956</v>
      </c>
      <c r="G8" s="33">
        <v>4025.1707148616374</v>
      </c>
      <c r="H8" s="33">
        <v>3342.0744019668941</v>
      </c>
      <c r="I8" s="33">
        <v>3820.0588670393395</v>
      </c>
      <c r="J8" s="33">
        <v>3921.5360375313735</v>
      </c>
      <c r="K8" s="33">
        <v>3604.0228951610648</v>
      </c>
      <c r="L8" s="33">
        <v>4150.4593977952336</v>
      </c>
      <c r="M8" s="33">
        <v>4957.4025746973693</v>
      </c>
      <c r="N8" s="33">
        <v>5906.0540726586069</v>
      </c>
      <c r="O8" s="33">
        <v>6640.9064358032265</v>
      </c>
      <c r="P8" s="33">
        <v>6366.2707623615615</v>
      </c>
      <c r="Q8" s="33">
        <v>5668.2791569866013</v>
      </c>
      <c r="R8" s="33">
        <v>4752.2208103809689</v>
      </c>
      <c r="S8" s="33">
        <v>4433.7625811773996</v>
      </c>
      <c r="T8" s="33">
        <v>4434.4020963123021</v>
      </c>
      <c r="U8" s="33">
        <v>3761.8429293783793</v>
      </c>
      <c r="V8" s="33">
        <v>3852.5668203107416</v>
      </c>
      <c r="W8" s="33">
        <v>4173.5129240897959</v>
      </c>
      <c r="X8" s="33">
        <v>4642.6877978317061</v>
      </c>
      <c r="Y8" s="33">
        <v>3033.6028915101997</v>
      </c>
      <c r="Z8" s="33">
        <v>2852.9215639449908</v>
      </c>
      <c r="AA8" s="33">
        <v>1374.3920468537137</v>
      </c>
      <c r="AB8" s="33">
        <v>960.52415690900204</v>
      </c>
      <c r="AC8" s="33">
        <v>963.15581297926508</v>
      </c>
      <c r="AD8" s="33">
        <v>960.52418710894108</v>
      </c>
      <c r="AE8" s="33">
        <v>960.524418672514</v>
      </c>
    </row>
    <row r="9" spans="1:35">
      <c r="A9" s="29" t="s">
        <v>40</v>
      </c>
      <c r="B9" s="29" t="s">
        <v>32</v>
      </c>
      <c r="C9" s="33">
        <v>709.81145299999991</v>
      </c>
      <c r="D9" s="33">
        <v>720.04398700000002</v>
      </c>
      <c r="E9" s="33">
        <v>726.32369699999902</v>
      </c>
      <c r="F9" s="33">
        <v>263.5249699999988</v>
      </c>
      <c r="G9" s="33">
        <v>291.44447499999887</v>
      </c>
      <c r="H9" s="33">
        <v>293.20681999999988</v>
      </c>
      <c r="I9" s="33">
        <v>349.56581999999997</v>
      </c>
      <c r="J9" s="33">
        <v>417.67129999999901</v>
      </c>
      <c r="K9" s="33">
        <v>269.3352099999999</v>
      </c>
      <c r="L9" s="33">
        <v>335.31296899999904</v>
      </c>
      <c r="M9" s="33">
        <v>530.12961500000006</v>
      </c>
      <c r="N9" s="33">
        <v>1264.0266099999999</v>
      </c>
      <c r="O9" s="33">
        <v>1236.3104399999991</v>
      </c>
      <c r="P9" s="33">
        <v>1833.6315699999991</v>
      </c>
      <c r="Q9" s="33">
        <v>574.70578</v>
      </c>
      <c r="R9" s="33">
        <v>516.00034000000005</v>
      </c>
      <c r="S9" s="33">
        <v>860.13444000000004</v>
      </c>
      <c r="T9" s="33">
        <v>1161.5803699999999</v>
      </c>
      <c r="U9" s="33">
        <v>159.93947</v>
      </c>
      <c r="V9" s="33">
        <v>182.07863999999901</v>
      </c>
      <c r="W9" s="33">
        <v>233.34482999999901</v>
      </c>
      <c r="X9" s="33">
        <v>247.60375999999999</v>
      </c>
      <c r="Y9" s="33">
        <v>227.30402999999899</v>
      </c>
      <c r="Z9" s="33">
        <v>221.93340000000001</v>
      </c>
      <c r="AA9" s="33">
        <v>192.46316999999999</v>
      </c>
      <c r="AB9" s="33">
        <v>0</v>
      </c>
      <c r="AC9" s="33">
        <v>0</v>
      </c>
      <c r="AD9" s="33">
        <v>0</v>
      </c>
      <c r="AE9" s="33">
        <v>0</v>
      </c>
    </row>
    <row r="10" spans="1:35">
      <c r="A10" s="29" t="s">
        <v>40</v>
      </c>
      <c r="B10" s="29" t="s">
        <v>66</v>
      </c>
      <c r="C10" s="33">
        <v>60.164813417358197</v>
      </c>
      <c r="D10" s="33">
        <v>24.289377987194499</v>
      </c>
      <c r="E10" s="33">
        <v>105.40468036787699</v>
      </c>
      <c r="F10" s="33">
        <v>333.87191520755749</v>
      </c>
      <c r="G10" s="33">
        <v>286.79383634625765</v>
      </c>
      <c r="H10" s="33">
        <v>282.40911308823303</v>
      </c>
      <c r="I10" s="33">
        <v>289.07914667183974</v>
      </c>
      <c r="J10" s="33">
        <v>453.65251779424585</v>
      </c>
      <c r="K10" s="33">
        <v>138.28404550215529</v>
      </c>
      <c r="L10" s="33">
        <v>386.91249111611035</v>
      </c>
      <c r="M10" s="33">
        <v>712.19690068271302</v>
      </c>
      <c r="N10" s="33">
        <v>1665.542669413624</v>
      </c>
      <c r="O10" s="33">
        <v>1287.147101365696</v>
      </c>
      <c r="P10" s="33">
        <v>1964.6063878547741</v>
      </c>
      <c r="Q10" s="33">
        <v>1741.2861199893964</v>
      </c>
      <c r="R10" s="33">
        <v>2038.8860375347381</v>
      </c>
      <c r="S10" s="33">
        <v>4311.2870541675111</v>
      </c>
      <c r="T10" s="33">
        <v>4165.6101416348083</v>
      </c>
      <c r="U10" s="33">
        <v>6877.1907426154457</v>
      </c>
      <c r="V10" s="33">
        <v>8271.3713960827772</v>
      </c>
      <c r="W10" s="33">
        <v>8385.7583987260005</v>
      </c>
      <c r="X10" s="33">
        <v>10681.737490823889</v>
      </c>
      <c r="Y10" s="33">
        <v>14210.187656233424</v>
      </c>
      <c r="Z10" s="33">
        <v>10146.216072888432</v>
      </c>
      <c r="AA10" s="33">
        <v>10596.942079232842</v>
      </c>
      <c r="AB10" s="33">
        <v>15979.36318055632</v>
      </c>
      <c r="AC10" s="33">
        <v>16507.218896500202</v>
      </c>
      <c r="AD10" s="33">
        <v>18780.840421030854</v>
      </c>
      <c r="AE10" s="33">
        <v>20259.830454218463</v>
      </c>
    </row>
    <row r="11" spans="1:35">
      <c r="A11" s="29" t="s">
        <v>40</v>
      </c>
      <c r="B11" s="29" t="s">
        <v>65</v>
      </c>
      <c r="C11" s="33">
        <v>13505.010505999997</v>
      </c>
      <c r="D11" s="33">
        <v>13921.840170999998</v>
      </c>
      <c r="E11" s="33">
        <v>13557.954293999985</v>
      </c>
      <c r="F11" s="33">
        <v>15928.973760000001</v>
      </c>
      <c r="G11" s="33">
        <v>16440.635854999997</v>
      </c>
      <c r="H11" s="33">
        <v>15570.377807999997</v>
      </c>
      <c r="I11" s="33">
        <v>15840.743704999997</v>
      </c>
      <c r="J11" s="33">
        <v>17972.11568699999</v>
      </c>
      <c r="K11" s="33">
        <v>15896.393047999998</v>
      </c>
      <c r="L11" s="33">
        <v>15284.728699999996</v>
      </c>
      <c r="M11" s="33">
        <v>14941.378613000001</v>
      </c>
      <c r="N11" s="33">
        <v>14925.960964999995</v>
      </c>
      <c r="O11" s="33">
        <v>16123.006399</v>
      </c>
      <c r="P11" s="33">
        <v>16875.022424999996</v>
      </c>
      <c r="Q11" s="33">
        <v>16337.726247999997</v>
      </c>
      <c r="R11" s="33">
        <v>16078.582568999998</v>
      </c>
      <c r="S11" s="33">
        <v>17778.544291999999</v>
      </c>
      <c r="T11" s="33">
        <v>16339.487996999998</v>
      </c>
      <c r="U11" s="33">
        <v>15480.631657</v>
      </c>
      <c r="V11" s="33">
        <v>14575.217085999995</v>
      </c>
      <c r="W11" s="33">
        <v>14378.347359999998</v>
      </c>
      <c r="X11" s="33">
        <v>15941.136186999998</v>
      </c>
      <c r="Y11" s="33">
        <v>15808.342516999986</v>
      </c>
      <c r="Z11" s="33">
        <v>15242.811021000001</v>
      </c>
      <c r="AA11" s="33">
        <v>15819.170244999999</v>
      </c>
      <c r="AB11" s="33">
        <v>18560.113125999997</v>
      </c>
      <c r="AC11" s="33">
        <v>16427.359023999998</v>
      </c>
      <c r="AD11" s="33">
        <v>15529.745561999996</v>
      </c>
      <c r="AE11" s="33">
        <v>15185.799119999996</v>
      </c>
    </row>
    <row r="12" spans="1:35">
      <c r="A12" s="29" t="s">
        <v>40</v>
      </c>
      <c r="B12" s="29" t="s">
        <v>69</v>
      </c>
      <c r="C12" s="33">
        <v>47406.812176257663</v>
      </c>
      <c r="D12" s="33">
        <v>53664.951590357283</v>
      </c>
      <c r="E12" s="33">
        <v>54029.540460323726</v>
      </c>
      <c r="F12" s="33">
        <v>67700.436246073019</v>
      </c>
      <c r="G12" s="33">
        <v>73838.944756844387</v>
      </c>
      <c r="H12" s="33">
        <v>78215.488287581466</v>
      </c>
      <c r="I12" s="33">
        <v>90039.767424250589</v>
      </c>
      <c r="J12" s="33">
        <v>91228.312815265264</v>
      </c>
      <c r="K12" s="33">
        <v>94066.758071882286</v>
      </c>
      <c r="L12" s="33">
        <v>94493.468523862</v>
      </c>
      <c r="M12" s="33">
        <v>98969.452317174946</v>
      </c>
      <c r="N12" s="33">
        <v>102991.58055789686</v>
      </c>
      <c r="O12" s="33">
        <v>104092.76395907612</v>
      </c>
      <c r="P12" s="33">
        <v>111441.87885126116</v>
      </c>
      <c r="Q12" s="33">
        <v>117342.24877532532</v>
      </c>
      <c r="R12" s="33">
        <v>123094.72652402201</v>
      </c>
      <c r="S12" s="33">
        <v>123493.0630567862</v>
      </c>
      <c r="T12" s="33">
        <v>124366.7435262307</v>
      </c>
      <c r="U12" s="33">
        <v>123744.68001046205</v>
      </c>
      <c r="V12" s="33">
        <v>121400.59117612772</v>
      </c>
      <c r="W12" s="33">
        <v>121573.36629652088</v>
      </c>
      <c r="X12" s="33">
        <v>120858.6468934458</v>
      </c>
      <c r="Y12" s="33">
        <v>128543.31627196961</v>
      </c>
      <c r="Z12" s="33">
        <v>132899.07357433534</v>
      </c>
      <c r="AA12" s="33">
        <v>138977.90066437717</v>
      </c>
      <c r="AB12" s="33">
        <v>143091.62687293382</v>
      </c>
      <c r="AC12" s="33">
        <v>144450.29568560701</v>
      </c>
      <c r="AD12" s="33">
        <v>144634.23897290719</v>
      </c>
      <c r="AE12" s="33">
        <v>146889.84335485619</v>
      </c>
    </row>
    <row r="13" spans="1:35">
      <c r="A13" s="29" t="s">
        <v>40</v>
      </c>
      <c r="B13" s="29" t="s">
        <v>68</v>
      </c>
      <c r="C13" s="33">
        <v>14501.045859514683</v>
      </c>
      <c r="D13" s="33">
        <v>17775.903896528544</v>
      </c>
      <c r="E13" s="33">
        <v>18051.499722684286</v>
      </c>
      <c r="F13" s="33">
        <v>17335.543171942722</v>
      </c>
      <c r="G13" s="33">
        <v>17831.20810421243</v>
      </c>
      <c r="H13" s="33">
        <v>18902.221441311016</v>
      </c>
      <c r="I13" s="33">
        <v>20076.532274380475</v>
      </c>
      <c r="J13" s="33">
        <v>18360.418090314837</v>
      </c>
      <c r="K13" s="33">
        <v>26689.230419210413</v>
      </c>
      <c r="L13" s="33">
        <v>28698.170416663415</v>
      </c>
      <c r="M13" s="33">
        <v>29952.542777215396</v>
      </c>
      <c r="N13" s="33">
        <v>36684.58186702901</v>
      </c>
      <c r="O13" s="33">
        <v>37978.920595509888</v>
      </c>
      <c r="P13" s="33">
        <v>37515.417625386013</v>
      </c>
      <c r="Q13" s="33">
        <v>39762.705159394347</v>
      </c>
      <c r="R13" s="33">
        <v>39770.768736460617</v>
      </c>
      <c r="S13" s="33">
        <v>45924.276897967968</v>
      </c>
      <c r="T13" s="33">
        <v>47829.247826973711</v>
      </c>
      <c r="U13" s="33">
        <v>52643.325537908131</v>
      </c>
      <c r="V13" s="33">
        <v>57765.116919938286</v>
      </c>
      <c r="W13" s="33">
        <v>67672.594211966672</v>
      </c>
      <c r="X13" s="33">
        <v>77828.56282827002</v>
      </c>
      <c r="Y13" s="33">
        <v>77885.860861298483</v>
      </c>
      <c r="Z13" s="33">
        <v>80575.823033658409</v>
      </c>
      <c r="AA13" s="33">
        <v>80364.508608828866</v>
      </c>
      <c r="AB13" s="33">
        <v>82367.767868516908</v>
      </c>
      <c r="AC13" s="33">
        <v>83474.691042251419</v>
      </c>
      <c r="AD13" s="33">
        <v>83612.370788802931</v>
      </c>
      <c r="AE13" s="33">
        <v>82660.048169464033</v>
      </c>
    </row>
    <row r="14" spans="1:35">
      <c r="A14" s="29" t="s">
        <v>40</v>
      </c>
      <c r="B14" s="29" t="s">
        <v>36</v>
      </c>
      <c r="C14" s="33">
        <v>138.26830274066299</v>
      </c>
      <c r="D14" s="33">
        <v>217.285926195386</v>
      </c>
      <c r="E14" s="33">
        <v>247.00597785600979</v>
      </c>
      <c r="F14" s="33">
        <v>288.18902519189703</v>
      </c>
      <c r="G14" s="33">
        <v>274.28955806927598</v>
      </c>
      <c r="H14" s="33">
        <v>284.31889091359585</v>
      </c>
      <c r="I14" s="33">
        <v>283.12911359487697</v>
      </c>
      <c r="J14" s="33">
        <v>268.21636549543598</v>
      </c>
      <c r="K14" s="33">
        <v>255.73385161879995</v>
      </c>
      <c r="L14" s="33">
        <v>259.73899087051001</v>
      </c>
      <c r="M14" s="33">
        <v>245.30731164474898</v>
      </c>
      <c r="N14" s="33">
        <v>601.31914294919488</v>
      </c>
      <c r="O14" s="33">
        <v>986.347203770379</v>
      </c>
      <c r="P14" s="33">
        <v>976.77794561823987</v>
      </c>
      <c r="Q14" s="33">
        <v>1423.40536159518</v>
      </c>
      <c r="R14" s="33">
        <v>1432.6651168110097</v>
      </c>
      <c r="S14" s="33">
        <v>2007.59744388026</v>
      </c>
      <c r="T14" s="33">
        <v>2008.5344457425099</v>
      </c>
      <c r="U14" s="33">
        <v>2667.2812763148504</v>
      </c>
      <c r="V14" s="33">
        <v>2634.2680369967597</v>
      </c>
      <c r="W14" s="33">
        <v>4440.1639698991503</v>
      </c>
      <c r="X14" s="33">
        <v>4802.7021631391608</v>
      </c>
      <c r="Y14" s="33">
        <v>4676.1494190913299</v>
      </c>
      <c r="Z14" s="33">
        <v>6701.3987846481496</v>
      </c>
      <c r="AA14" s="33">
        <v>6580.6501104693107</v>
      </c>
      <c r="AB14" s="33">
        <v>7792.3217921637997</v>
      </c>
      <c r="AC14" s="33">
        <v>7820.6747956301606</v>
      </c>
      <c r="AD14" s="33">
        <v>8727.7087131760691</v>
      </c>
      <c r="AE14" s="33">
        <v>8563.8991637334602</v>
      </c>
      <c r="AH14" s="28"/>
      <c r="AI14" s="28"/>
    </row>
    <row r="15" spans="1:35">
      <c r="A15" s="29" t="s">
        <v>40</v>
      </c>
      <c r="B15" s="29" t="s">
        <v>73</v>
      </c>
      <c r="C15" s="33">
        <v>293.67816499999901</v>
      </c>
      <c r="D15" s="33">
        <v>436.57413499999899</v>
      </c>
      <c r="E15" s="33">
        <v>557.68976964225999</v>
      </c>
      <c r="F15" s="33">
        <v>1280.3433390963648</v>
      </c>
      <c r="G15" s="33">
        <v>4854.0584082543055</v>
      </c>
      <c r="H15" s="33">
        <v>4725.8579358392544</v>
      </c>
      <c r="I15" s="33">
        <v>5707.6988181280622</v>
      </c>
      <c r="J15" s="33">
        <v>5970.2630009585237</v>
      </c>
      <c r="K15" s="33">
        <v>9565.6861482049317</v>
      </c>
      <c r="L15" s="33">
        <v>10345.790936368619</v>
      </c>
      <c r="M15" s="33">
        <v>10453.208290175322</v>
      </c>
      <c r="N15" s="33">
        <v>14448.196980346083</v>
      </c>
      <c r="O15" s="33">
        <v>14324.449995477316</v>
      </c>
      <c r="P15" s="33">
        <v>14417.929501281416</v>
      </c>
      <c r="Q15" s="33">
        <v>15996.469533916537</v>
      </c>
      <c r="R15" s="33">
        <v>15570.328042660678</v>
      </c>
      <c r="S15" s="33">
        <v>17511.30742982473</v>
      </c>
      <c r="T15" s="33">
        <v>17078.794879405552</v>
      </c>
      <c r="U15" s="33">
        <v>18509.950068255283</v>
      </c>
      <c r="V15" s="33">
        <v>18325.106383837392</v>
      </c>
      <c r="W15" s="33">
        <v>22253.70159083814</v>
      </c>
      <c r="X15" s="33">
        <v>24482.233308422401</v>
      </c>
      <c r="Y15" s="33">
        <v>23234.163970611258</v>
      </c>
      <c r="Z15" s="33">
        <v>24622.477847736463</v>
      </c>
      <c r="AA15" s="33">
        <v>23661.790005629307</v>
      </c>
      <c r="AB15" s="33">
        <v>22327.220714630821</v>
      </c>
      <c r="AC15" s="33">
        <v>21762.250219369675</v>
      </c>
      <c r="AD15" s="33">
        <v>22107.008609616747</v>
      </c>
      <c r="AE15" s="33">
        <v>21170.211539379619</v>
      </c>
      <c r="AH15" s="28"/>
      <c r="AI15" s="28"/>
    </row>
    <row r="16" spans="1:35">
      <c r="A16" s="29" t="s">
        <v>40</v>
      </c>
      <c r="B16" s="29" t="s">
        <v>56</v>
      </c>
      <c r="C16" s="33">
        <v>40.081494239999998</v>
      </c>
      <c r="D16" s="33">
        <v>132.07278968999998</v>
      </c>
      <c r="E16" s="33">
        <v>303.10087793999986</v>
      </c>
      <c r="F16" s="33">
        <v>610.41900559999897</v>
      </c>
      <c r="G16" s="33">
        <v>930.71308079999892</v>
      </c>
      <c r="H16" s="33">
        <v>1305.9467823</v>
      </c>
      <c r="I16" s="33">
        <v>1695.1300014999997</v>
      </c>
      <c r="J16" s="33">
        <v>2051.7610776000001</v>
      </c>
      <c r="K16" s="33">
        <v>2448.6019027999992</v>
      </c>
      <c r="L16" s="33">
        <v>2812.9541543999999</v>
      </c>
      <c r="M16" s="33">
        <v>3184.3214113999979</v>
      </c>
      <c r="N16" s="33">
        <v>3591.5181185000001</v>
      </c>
      <c r="O16" s="33">
        <v>3981.3757919999998</v>
      </c>
      <c r="P16" s="33">
        <v>4348.0412349999997</v>
      </c>
      <c r="Q16" s="33">
        <v>4961.7118959999989</v>
      </c>
      <c r="R16" s="33">
        <v>5136.1035276999992</v>
      </c>
      <c r="S16" s="33">
        <v>4979.9748529999997</v>
      </c>
      <c r="T16" s="33">
        <v>5136.4091116999998</v>
      </c>
      <c r="U16" s="33">
        <v>5454.5329306999993</v>
      </c>
      <c r="V16" s="33">
        <v>5625.1117195999996</v>
      </c>
      <c r="W16" s="33">
        <v>5971.1394820000005</v>
      </c>
      <c r="X16" s="33">
        <v>5861.9932130000007</v>
      </c>
      <c r="Y16" s="33">
        <v>5409.0240609999992</v>
      </c>
      <c r="Z16" s="33">
        <v>5849.6671699999997</v>
      </c>
      <c r="AA16" s="33">
        <v>5707.6103119999998</v>
      </c>
      <c r="AB16" s="33">
        <v>5343.4051496000002</v>
      </c>
      <c r="AC16" s="33">
        <v>5217.0800738999997</v>
      </c>
      <c r="AD16" s="33">
        <v>5001.0433130000001</v>
      </c>
      <c r="AE16" s="33">
        <v>4845.6311573000003</v>
      </c>
      <c r="AH16" s="28"/>
      <c r="AI16" s="28"/>
    </row>
    <row r="17" spans="1:35">
      <c r="A17" s="34" t="s">
        <v>138</v>
      </c>
      <c r="B17" s="34"/>
      <c r="C17" s="35">
        <v>182859.60046457447</v>
      </c>
      <c r="D17" s="35">
        <v>181441.51302999875</v>
      </c>
      <c r="E17" s="35">
        <v>179839.29763553877</v>
      </c>
      <c r="F17" s="35">
        <v>179752.29195158431</v>
      </c>
      <c r="G17" s="35">
        <v>179598.94087022287</v>
      </c>
      <c r="H17" s="35">
        <v>177612.86773439904</v>
      </c>
      <c r="I17" s="35">
        <v>178465.10322647161</v>
      </c>
      <c r="J17" s="35">
        <v>183656.10686437666</v>
      </c>
      <c r="K17" s="35">
        <v>184431.35139344161</v>
      </c>
      <c r="L17" s="35">
        <v>186178.90432483552</v>
      </c>
      <c r="M17" s="35">
        <v>189666.76478581541</v>
      </c>
      <c r="N17" s="35">
        <v>193362.4507871278</v>
      </c>
      <c r="O17" s="35">
        <v>198407.44792162563</v>
      </c>
      <c r="P17" s="35">
        <v>203450.01650179867</v>
      </c>
      <c r="Q17" s="35">
        <v>204189.07343827467</v>
      </c>
      <c r="R17" s="35">
        <v>208452.0450614414</v>
      </c>
      <c r="S17" s="35">
        <v>219975.36143779737</v>
      </c>
      <c r="T17" s="35">
        <v>221090.71496352102</v>
      </c>
      <c r="U17" s="35">
        <v>223681.4129044782</v>
      </c>
      <c r="V17" s="35">
        <v>226836.18617593829</v>
      </c>
      <c r="W17" s="35">
        <v>232634.4102852798</v>
      </c>
      <c r="X17" s="35">
        <v>240488.2019874886</v>
      </c>
      <c r="Y17" s="35">
        <v>246794.53680810353</v>
      </c>
      <c r="Z17" s="35">
        <v>248033.87218666176</v>
      </c>
      <c r="AA17" s="35">
        <v>253027.62425194564</v>
      </c>
      <c r="AB17" s="35">
        <v>266795.96978425188</v>
      </c>
      <c r="AC17" s="35">
        <v>267244.1717505072</v>
      </c>
      <c r="AD17" s="35">
        <v>268471.65490283363</v>
      </c>
      <c r="AE17" s="35">
        <v>271043.95074962452</v>
      </c>
      <c r="AF17" s="28"/>
      <c r="AG17" s="28"/>
      <c r="AH17" s="28"/>
      <c r="AI17" s="28"/>
    </row>
    <row r="18" spans="1:35">
      <c r="AF18" s="28"/>
      <c r="AG18" s="28"/>
      <c r="AH18" s="28"/>
      <c r="AI18" s="28"/>
    </row>
    <row r="19" spans="1:35">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c r="AF19" s="28"/>
      <c r="AG19" s="28"/>
      <c r="AH19" s="28"/>
      <c r="AI19" s="28"/>
    </row>
    <row r="20" spans="1:35">
      <c r="A20" s="29" t="s">
        <v>130</v>
      </c>
      <c r="B20" s="29" t="s">
        <v>64</v>
      </c>
      <c r="C20" s="33">
        <v>43248.060899999997</v>
      </c>
      <c r="D20" s="33">
        <v>38192.346299999997</v>
      </c>
      <c r="E20" s="33">
        <v>33801.33140000001</v>
      </c>
      <c r="F20" s="33">
        <v>36339.091731456996</v>
      </c>
      <c r="G20" s="33">
        <v>29657.373899852439</v>
      </c>
      <c r="H20" s="33">
        <v>26569.405703885303</v>
      </c>
      <c r="I20" s="33">
        <v>25808.595333349193</v>
      </c>
      <c r="J20" s="33">
        <v>27830.467793006166</v>
      </c>
      <c r="K20" s="33">
        <v>21243.3613231901</v>
      </c>
      <c r="L20" s="33">
        <v>21147.028562584488</v>
      </c>
      <c r="M20" s="33">
        <v>18915.7705348446</v>
      </c>
      <c r="N20" s="33">
        <v>8575.3607145415899</v>
      </c>
      <c r="O20" s="33">
        <v>10695.707054865401</v>
      </c>
      <c r="P20" s="33">
        <v>9309.4248260941004</v>
      </c>
      <c r="Q20" s="33">
        <v>5138.1016</v>
      </c>
      <c r="R20" s="33">
        <v>6349.8027999999995</v>
      </c>
      <c r="S20" s="33">
        <v>7119.7438000000002</v>
      </c>
      <c r="T20" s="33">
        <v>6927.4336999999996</v>
      </c>
      <c r="U20" s="33">
        <v>6407.3824999999997</v>
      </c>
      <c r="V20" s="33">
        <v>5640.6211000000003</v>
      </c>
      <c r="W20" s="33">
        <v>3211.25547238337</v>
      </c>
      <c r="X20" s="33">
        <v>0</v>
      </c>
      <c r="Y20" s="33">
        <v>0</v>
      </c>
      <c r="Z20" s="33">
        <v>0</v>
      </c>
      <c r="AA20" s="33">
        <v>0</v>
      </c>
      <c r="AB20" s="33">
        <v>0</v>
      </c>
      <c r="AC20" s="33">
        <v>0</v>
      </c>
      <c r="AD20" s="33">
        <v>0</v>
      </c>
      <c r="AE20" s="33">
        <v>0</v>
      </c>
      <c r="AF20" s="28"/>
      <c r="AG20" s="28"/>
      <c r="AH20" s="28"/>
      <c r="AI20" s="28"/>
    </row>
    <row r="21" spans="1:35" s="28" customFormat="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5" s="28" customFormat="1">
      <c r="A22" s="29" t="s">
        <v>130</v>
      </c>
      <c r="B22" s="29" t="s">
        <v>20</v>
      </c>
      <c r="C22" s="33">
        <v>33.648939164036001</v>
      </c>
      <c r="D22" s="33">
        <v>33.6489401797594</v>
      </c>
      <c r="E22" s="33">
        <v>101.22333340744299</v>
      </c>
      <c r="F22" s="33">
        <v>257.41138908753999</v>
      </c>
      <c r="G22" s="33">
        <v>343.28491700333296</v>
      </c>
      <c r="H22" s="33">
        <v>184.286374342686</v>
      </c>
      <c r="I22" s="33">
        <v>393.40094393628402</v>
      </c>
      <c r="J22" s="33">
        <v>574.77993546872995</v>
      </c>
      <c r="K22" s="33">
        <v>550.85444083256698</v>
      </c>
      <c r="L22" s="33">
        <v>613.70131423369594</v>
      </c>
      <c r="M22" s="33">
        <v>719.59454560568668</v>
      </c>
      <c r="N22" s="33">
        <v>1213.50232052361</v>
      </c>
      <c r="O22" s="33">
        <v>1240.6827710837449</v>
      </c>
      <c r="P22" s="33">
        <v>1450.517861211056</v>
      </c>
      <c r="Q22" s="33">
        <v>1245.6767527265499</v>
      </c>
      <c r="R22" s="33">
        <v>1006.37106557998</v>
      </c>
      <c r="S22" s="33">
        <v>1409.81613617328</v>
      </c>
      <c r="T22" s="33">
        <v>1565.915336764439</v>
      </c>
      <c r="U22" s="33">
        <v>1388.947290602066</v>
      </c>
      <c r="V22" s="33">
        <v>1237.7643837358851</v>
      </c>
      <c r="W22" s="33">
        <v>1294.6861271491102</v>
      </c>
      <c r="X22" s="33">
        <v>1498.6198768714501</v>
      </c>
      <c r="Y22" s="33">
        <v>44.140328359199998</v>
      </c>
      <c r="Z22" s="33">
        <v>1.5605710999999999E-4</v>
      </c>
      <c r="AA22" s="33">
        <v>1.5878664E-4</v>
      </c>
      <c r="AB22" s="33">
        <v>1.6758655999999999E-4</v>
      </c>
      <c r="AC22" s="33">
        <v>1.6551726999999901E-4</v>
      </c>
      <c r="AD22" s="33">
        <v>1.6295513999999901E-4</v>
      </c>
      <c r="AE22" s="33">
        <v>1.60798419999999E-4</v>
      </c>
    </row>
    <row r="23" spans="1:35" s="28" customFormat="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5" s="28" customFormat="1">
      <c r="A24" s="29" t="s">
        <v>130</v>
      </c>
      <c r="B24" s="29" t="s">
        <v>66</v>
      </c>
      <c r="C24" s="33">
        <v>1.9556282800000001E-5</v>
      </c>
      <c r="D24" s="33">
        <v>2.0499677500000001E-5</v>
      </c>
      <c r="E24" s="33">
        <v>12.100262624899198</v>
      </c>
      <c r="F24" s="33">
        <v>61.557504393764496</v>
      </c>
      <c r="G24" s="33">
        <v>10.7192476104665</v>
      </c>
      <c r="H24" s="33">
        <v>21.360294737399588</v>
      </c>
      <c r="I24" s="33">
        <v>17.160548888575388</v>
      </c>
      <c r="J24" s="33">
        <v>51.589403452670396</v>
      </c>
      <c r="K24" s="33">
        <v>1.0353808506875</v>
      </c>
      <c r="L24" s="33">
        <v>10.351322091779389</v>
      </c>
      <c r="M24" s="33">
        <v>24.227413129390801</v>
      </c>
      <c r="N24" s="33">
        <v>360.403558863488</v>
      </c>
      <c r="O24" s="33">
        <v>149.50834630056198</v>
      </c>
      <c r="P24" s="33">
        <v>499.73105561408607</v>
      </c>
      <c r="Q24" s="33">
        <v>421.84851394044199</v>
      </c>
      <c r="R24" s="33">
        <v>540.47130407048292</v>
      </c>
      <c r="S24" s="33">
        <v>1354.294826290854</v>
      </c>
      <c r="T24" s="33">
        <v>1674.13032382138</v>
      </c>
      <c r="U24" s="33">
        <v>2200.6408714212903</v>
      </c>
      <c r="V24" s="33">
        <v>3070.9845765499699</v>
      </c>
      <c r="W24" s="33">
        <v>1843.7653619947989</v>
      </c>
      <c r="X24" s="33">
        <v>2684.5382310452501</v>
      </c>
      <c r="Y24" s="33">
        <v>4633.63172591702</v>
      </c>
      <c r="Z24" s="33">
        <v>2615.9043897800598</v>
      </c>
      <c r="AA24" s="33">
        <v>2410.01658216844</v>
      </c>
      <c r="AB24" s="33">
        <v>3476.6748310972503</v>
      </c>
      <c r="AC24" s="33">
        <v>4771.6918155235189</v>
      </c>
      <c r="AD24" s="33">
        <v>4970.0674890522496</v>
      </c>
      <c r="AE24" s="33">
        <v>4649.5493540406405</v>
      </c>
    </row>
    <row r="25" spans="1:35" s="28" customFormat="1">
      <c r="A25" s="29" t="s">
        <v>130</v>
      </c>
      <c r="B25" s="29" t="s">
        <v>65</v>
      </c>
      <c r="C25" s="33">
        <v>2181.9669949999998</v>
      </c>
      <c r="D25" s="33">
        <v>2333.7018839999992</v>
      </c>
      <c r="E25" s="33">
        <v>2186.9238059999989</v>
      </c>
      <c r="F25" s="33">
        <v>2940.9320199999997</v>
      </c>
      <c r="G25" s="33">
        <v>2824.0605400000004</v>
      </c>
      <c r="H25" s="33">
        <v>2748.8801439999997</v>
      </c>
      <c r="I25" s="33">
        <v>3063.4125349999999</v>
      </c>
      <c r="J25" s="33">
        <v>3972.3789899999902</v>
      </c>
      <c r="K25" s="33">
        <v>3128.9573459999992</v>
      </c>
      <c r="L25" s="33">
        <v>2916.1991799999987</v>
      </c>
      <c r="M25" s="33">
        <v>3031.4362860000001</v>
      </c>
      <c r="N25" s="33">
        <v>3047.3010899999999</v>
      </c>
      <c r="O25" s="33">
        <v>3542.114685</v>
      </c>
      <c r="P25" s="33">
        <v>3793.853779999999</v>
      </c>
      <c r="Q25" s="33">
        <v>3815.154469999999</v>
      </c>
      <c r="R25" s="33">
        <v>3611.2849649999989</v>
      </c>
      <c r="S25" s="33">
        <v>4619.3798299999989</v>
      </c>
      <c r="T25" s="33">
        <v>3892.1985299999978</v>
      </c>
      <c r="U25" s="33">
        <v>3714.1739750000002</v>
      </c>
      <c r="V25" s="33">
        <v>3396.00209</v>
      </c>
      <c r="W25" s="33">
        <v>3293.5412259999998</v>
      </c>
      <c r="X25" s="33">
        <v>3815.5938100000003</v>
      </c>
      <c r="Y25" s="33">
        <v>3729.4305719999979</v>
      </c>
      <c r="Z25" s="33">
        <v>3913.4498279999998</v>
      </c>
      <c r="AA25" s="33">
        <v>3871.7754249999989</v>
      </c>
      <c r="AB25" s="33">
        <v>4640.1218150000004</v>
      </c>
      <c r="AC25" s="33">
        <v>3721.76485</v>
      </c>
      <c r="AD25" s="33">
        <v>3399.2449799999999</v>
      </c>
      <c r="AE25" s="33">
        <v>3013.1377999999991</v>
      </c>
    </row>
    <row r="26" spans="1:35" s="28" customFormat="1">
      <c r="A26" s="29" t="s">
        <v>130</v>
      </c>
      <c r="B26" s="29" t="s">
        <v>69</v>
      </c>
      <c r="C26" s="33">
        <v>10304.448045783316</v>
      </c>
      <c r="D26" s="33">
        <v>11747.871784053261</v>
      </c>
      <c r="E26" s="33">
        <v>15866.258960772486</v>
      </c>
      <c r="F26" s="33">
        <v>20548.974385435209</v>
      </c>
      <c r="G26" s="33">
        <v>22848.109037635022</v>
      </c>
      <c r="H26" s="33">
        <v>24844.31047821149</v>
      </c>
      <c r="I26" s="33">
        <v>27644.998457694608</v>
      </c>
      <c r="J26" s="33">
        <v>24937.963155140722</v>
      </c>
      <c r="K26" s="33">
        <v>27613.852186778</v>
      </c>
      <c r="L26" s="33">
        <v>29468.04947001411</v>
      </c>
      <c r="M26" s="33">
        <v>30594.812178820954</v>
      </c>
      <c r="N26" s="33">
        <v>37908.413226255041</v>
      </c>
      <c r="O26" s="33">
        <v>36401.065954713005</v>
      </c>
      <c r="P26" s="33">
        <v>38405.186205786318</v>
      </c>
      <c r="Q26" s="33">
        <v>40620.087209188459</v>
      </c>
      <c r="R26" s="33">
        <v>41862.859746023292</v>
      </c>
      <c r="S26" s="33">
        <v>36427.116860848575</v>
      </c>
      <c r="T26" s="33">
        <v>35822.721867502682</v>
      </c>
      <c r="U26" s="33">
        <v>37823.061187843545</v>
      </c>
      <c r="V26" s="33">
        <v>37176.079941723532</v>
      </c>
      <c r="W26" s="33">
        <v>39810.687650503816</v>
      </c>
      <c r="X26" s="33">
        <v>39111.489568339464</v>
      </c>
      <c r="Y26" s="33">
        <v>40048.479204579518</v>
      </c>
      <c r="Z26" s="33">
        <v>41983.982210810907</v>
      </c>
      <c r="AA26" s="33">
        <v>46519.856158959432</v>
      </c>
      <c r="AB26" s="33">
        <v>45631.999211587761</v>
      </c>
      <c r="AC26" s="33">
        <v>45715.742496106679</v>
      </c>
      <c r="AD26" s="33">
        <v>47046.890432321554</v>
      </c>
      <c r="AE26" s="33">
        <v>48389.827327578525</v>
      </c>
    </row>
    <row r="27" spans="1:35" s="28" customFormat="1">
      <c r="A27" s="29" t="s">
        <v>130</v>
      </c>
      <c r="B27" s="29" t="s">
        <v>68</v>
      </c>
      <c r="C27" s="33">
        <v>5342.8110647158001</v>
      </c>
      <c r="D27" s="33">
        <v>6499.5895223190282</v>
      </c>
      <c r="E27" s="33">
        <v>6543.0152665558444</v>
      </c>
      <c r="F27" s="33">
        <v>6299.1526939402047</v>
      </c>
      <c r="G27" s="33">
        <v>6848.3797170420467</v>
      </c>
      <c r="H27" s="33">
        <v>7406.1141204860969</v>
      </c>
      <c r="I27" s="33">
        <v>7441.0331399224087</v>
      </c>
      <c r="J27" s="33">
        <v>7331.8652085090889</v>
      </c>
      <c r="K27" s="33">
        <v>14995.1435339237</v>
      </c>
      <c r="L27" s="33">
        <v>15838.822800560725</v>
      </c>
      <c r="M27" s="33">
        <v>16140.599495042567</v>
      </c>
      <c r="N27" s="33">
        <v>18526.073376691726</v>
      </c>
      <c r="O27" s="33">
        <v>19717.693247176197</v>
      </c>
      <c r="P27" s="33">
        <v>18905.276231690434</v>
      </c>
      <c r="Q27" s="33">
        <v>20334.93922718359</v>
      </c>
      <c r="R27" s="33">
        <v>20365.724391354554</v>
      </c>
      <c r="S27" s="33">
        <v>24085.379159183536</v>
      </c>
      <c r="T27" s="33">
        <v>25103.593395723547</v>
      </c>
      <c r="U27" s="33">
        <v>28751.436540828036</v>
      </c>
      <c r="V27" s="33">
        <v>31337.75622675761</v>
      </c>
      <c r="W27" s="33">
        <v>35239.747744466149</v>
      </c>
      <c r="X27" s="33">
        <v>40061.918922397483</v>
      </c>
      <c r="Y27" s="33">
        <v>39523.901173324382</v>
      </c>
      <c r="Z27" s="33">
        <v>42415.558925876991</v>
      </c>
      <c r="AA27" s="33">
        <v>42011.635505903585</v>
      </c>
      <c r="AB27" s="33">
        <v>41568.889788238754</v>
      </c>
      <c r="AC27" s="33">
        <v>41531.781135003854</v>
      </c>
      <c r="AD27" s="33">
        <v>42968.73714870304</v>
      </c>
      <c r="AE27" s="33">
        <v>41944.401818388949</v>
      </c>
    </row>
    <row r="28" spans="1:35" s="28" customFormat="1">
      <c r="A28" s="29" t="s">
        <v>130</v>
      </c>
      <c r="B28" s="29" t="s">
        <v>36</v>
      </c>
      <c r="C28" s="33">
        <v>3.9376079E-5</v>
      </c>
      <c r="D28" s="33">
        <v>5.6692383E-5</v>
      </c>
      <c r="E28" s="33">
        <v>5.7215299000000005E-5</v>
      </c>
      <c r="F28" s="33">
        <v>8.3060002E-5</v>
      </c>
      <c r="G28" s="33">
        <v>8.9900720999999901E-5</v>
      </c>
      <c r="H28" s="33">
        <v>9.7634171999999998E-5</v>
      </c>
      <c r="I28" s="33">
        <v>1.3786320799999991E-4</v>
      </c>
      <c r="J28" s="33">
        <v>1.5725395099999999E-4</v>
      </c>
      <c r="K28" s="33">
        <v>5.9322729000000002E-4</v>
      </c>
      <c r="L28" s="33">
        <v>6.3483626E-4</v>
      </c>
      <c r="M28" s="33">
        <v>6.4273546999999993E-4</v>
      </c>
      <c r="N28" s="33">
        <v>1.209451099999999E-3</v>
      </c>
      <c r="O28" s="33">
        <v>1.206058059999999E-3</v>
      </c>
      <c r="P28" s="33">
        <v>1.2674817E-3</v>
      </c>
      <c r="Q28" s="33">
        <v>1.8795729499999901E-3</v>
      </c>
      <c r="R28" s="33">
        <v>1.81707865E-3</v>
      </c>
      <c r="S28" s="33">
        <v>1.879584399999999E-3</v>
      </c>
      <c r="T28" s="33">
        <v>1.8901930999999999E-3</v>
      </c>
      <c r="U28" s="33">
        <v>633.31428100660003</v>
      </c>
      <c r="V28" s="33">
        <v>631.22929493439995</v>
      </c>
      <c r="W28" s="33">
        <v>2212.6316000000002</v>
      </c>
      <c r="X28" s="33">
        <v>2193.3075399999902</v>
      </c>
      <c r="Y28" s="33">
        <v>2129.6876000000002</v>
      </c>
      <c r="Z28" s="33">
        <v>3791.4151000000002</v>
      </c>
      <c r="AA28" s="33">
        <v>3734.6161000000002</v>
      </c>
      <c r="AB28" s="33">
        <v>3658.4549999999999</v>
      </c>
      <c r="AC28" s="33">
        <v>3579.0785400000004</v>
      </c>
      <c r="AD28" s="33">
        <v>3690.3395300000002</v>
      </c>
      <c r="AE28" s="33">
        <v>3593.1856600000001</v>
      </c>
    </row>
    <row r="29" spans="1:35" s="28" customFormat="1">
      <c r="A29" s="29" t="s">
        <v>130</v>
      </c>
      <c r="B29" s="29" t="s">
        <v>73</v>
      </c>
      <c r="C29" s="33">
        <v>74.172884999999994</v>
      </c>
      <c r="D29" s="33">
        <v>129.254955</v>
      </c>
      <c r="E29" s="33">
        <v>173.43267233993797</v>
      </c>
      <c r="F29" s="33">
        <v>902.21974242229999</v>
      </c>
      <c r="G29" s="33">
        <v>4453.4357602357131</v>
      </c>
      <c r="H29" s="33">
        <v>4235.1042692598949</v>
      </c>
      <c r="I29" s="33">
        <v>5136.4182279638799</v>
      </c>
      <c r="J29" s="33">
        <v>5437.8489569135481</v>
      </c>
      <c r="K29" s="33">
        <v>9058.0035440513493</v>
      </c>
      <c r="L29" s="33">
        <v>9790.4009916088889</v>
      </c>
      <c r="M29" s="33">
        <v>9939.0226218387652</v>
      </c>
      <c r="N29" s="33">
        <v>10092.254180990249</v>
      </c>
      <c r="O29" s="33">
        <v>9668.2266925016102</v>
      </c>
      <c r="P29" s="33">
        <v>9928.1365535040295</v>
      </c>
      <c r="Q29" s="33">
        <v>10564.087990978249</v>
      </c>
      <c r="R29" s="33">
        <v>10095.762764751898</v>
      </c>
      <c r="S29" s="33">
        <v>10519.680247114829</v>
      </c>
      <c r="T29" s="33">
        <v>9957.8697086535194</v>
      </c>
      <c r="U29" s="33">
        <v>10800.9902274222</v>
      </c>
      <c r="V29" s="33">
        <v>10595.34404804706</v>
      </c>
      <c r="W29" s="33">
        <v>12254.735496903759</v>
      </c>
      <c r="X29" s="33">
        <v>12044.081537251441</v>
      </c>
      <c r="Y29" s="33">
        <v>11646.695470938099</v>
      </c>
      <c r="Z29" s="33">
        <v>12396.622121625827</v>
      </c>
      <c r="AA29" s="33">
        <v>12039.260208314799</v>
      </c>
      <c r="AB29" s="33">
        <v>11873.7995822013</v>
      </c>
      <c r="AC29" s="33">
        <v>11176.363085251551</v>
      </c>
      <c r="AD29" s="33">
        <v>11687.585599467198</v>
      </c>
      <c r="AE29" s="33">
        <v>11296.90792504485</v>
      </c>
    </row>
    <row r="30" spans="1:35" s="28" customFormat="1">
      <c r="A30" s="36" t="s">
        <v>130</v>
      </c>
      <c r="B30" s="36" t="s">
        <v>56</v>
      </c>
      <c r="C30" s="25">
        <v>7.5998772999999993</v>
      </c>
      <c r="D30" s="25">
        <v>45.150945700000001</v>
      </c>
      <c r="E30" s="25">
        <v>94.078939999999989</v>
      </c>
      <c r="F30" s="25">
        <v>177.32683799999998</v>
      </c>
      <c r="G30" s="25">
        <v>282.32660799999996</v>
      </c>
      <c r="H30" s="25">
        <v>400.69254000000001</v>
      </c>
      <c r="I30" s="25">
        <v>513.49617999999998</v>
      </c>
      <c r="J30" s="25">
        <v>638.60261000000003</v>
      </c>
      <c r="K30" s="25">
        <v>774.72685000000001</v>
      </c>
      <c r="L30" s="25">
        <v>902.07645000000002</v>
      </c>
      <c r="M30" s="25">
        <v>1009.42881</v>
      </c>
      <c r="N30" s="25">
        <v>1197.28926</v>
      </c>
      <c r="O30" s="25">
        <v>1360.42129</v>
      </c>
      <c r="P30" s="25">
        <v>1485.2636199999999</v>
      </c>
      <c r="Q30" s="25">
        <v>1697.48487</v>
      </c>
      <c r="R30" s="25">
        <v>1750.75054</v>
      </c>
      <c r="S30" s="25">
        <v>1756.2709799999998</v>
      </c>
      <c r="T30" s="25">
        <v>1787.1033199999999</v>
      </c>
      <c r="U30" s="25">
        <v>1890.3892299999991</v>
      </c>
      <c r="V30" s="25">
        <v>1933.3081</v>
      </c>
      <c r="W30" s="25">
        <v>2051.8519999999999</v>
      </c>
      <c r="X30" s="25">
        <v>2114.9968600000002</v>
      </c>
      <c r="Y30" s="25">
        <v>1974.9527399999999</v>
      </c>
      <c r="Z30" s="25">
        <v>2163.9414000000002</v>
      </c>
      <c r="AA30" s="25">
        <v>2106.1250399999999</v>
      </c>
      <c r="AB30" s="25">
        <v>2102.7546600000001</v>
      </c>
      <c r="AC30" s="25">
        <v>1995.7617599999999</v>
      </c>
      <c r="AD30" s="25">
        <v>1997.9432300000001</v>
      </c>
      <c r="AE30" s="25">
        <v>1909.9682</v>
      </c>
    </row>
    <row r="31" spans="1:35" s="28" customFormat="1">
      <c r="A31" s="34" t="s">
        <v>138</v>
      </c>
      <c r="B31" s="34"/>
      <c r="C31" s="35">
        <v>61110.935964219432</v>
      </c>
      <c r="D31" s="35">
        <v>58807.158451051728</v>
      </c>
      <c r="E31" s="35">
        <v>58510.853029360682</v>
      </c>
      <c r="F31" s="35">
        <v>66447.119724313714</v>
      </c>
      <c r="G31" s="35">
        <v>62531.927359143301</v>
      </c>
      <c r="H31" s="35">
        <v>61774.35711566297</v>
      </c>
      <c r="I31" s="35">
        <v>64368.600958791067</v>
      </c>
      <c r="J31" s="35">
        <v>64699.044485577368</v>
      </c>
      <c r="K31" s="35">
        <v>67533.204211575052</v>
      </c>
      <c r="L31" s="35">
        <v>69994.152649484793</v>
      </c>
      <c r="M31" s="35">
        <v>69426.440453443196</v>
      </c>
      <c r="N31" s="35">
        <v>69631.054286875456</v>
      </c>
      <c r="O31" s="35">
        <v>71746.772059138908</v>
      </c>
      <c r="P31" s="35">
        <v>72363.989960395993</v>
      </c>
      <c r="Q31" s="35">
        <v>71575.807773039036</v>
      </c>
      <c r="R31" s="35">
        <v>73736.514272028304</v>
      </c>
      <c r="S31" s="35">
        <v>75015.730612496249</v>
      </c>
      <c r="T31" s="35">
        <v>74985.993153812044</v>
      </c>
      <c r="U31" s="35">
        <v>80285.642365694934</v>
      </c>
      <c r="V31" s="35">
        <v>81859.208318766992</v>
      </c>
      <c r="W31" s="35">
        <v>84693.683582497237</v>
      </c>
      <c r="X31" s="35">
        <v>87172.160408653639</v>
      </c>
      <c r="Y31" s="35">
        <v>87979.583004180109</v>
      </c>
      <c r="Z31" s="35">
        <v>90928.895510525064</v>
      </c>
      <c r="AA31" s="35">
        <v>94813.283830818094</v>
      </c>
      <c r="AB31" s="35">
        <v>95317.685813510325</v>
      </c>
      <c r="AC31" s="35">
        <v>95740.980462151318</v>
      </c>
      <c r="AD31" s="35">
        <v>98384.94021303198</v>
      </c>
      <c r="AE31" s="35">
        <v>97996.916460806533</v>
      </c>
    </row>
    <row r="32" spans="1:35" s="28" customFormat="1"/>
    <row r="33" spans="1:31" s="28" customFormat="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s="28" customFormat="1">
      <c r="A34" s="29" t="s">
        <v>131</v>
      </c>
      <c r="B34" s="29" t="s">
        <v>64</v>
      </c>
      <c r="C34" s="33">
        <v>34261.467709999983</v>
      </c>
      <c r="D34" s="33">
        <v>31820.319759999998</v>
      </c>
      <c r="E34" s="33">
        <v>33267.841989999994</v>
      </c>
      <c r="F34" s="33">
        <v>25857.277906755367</v>
      </c>
      <c r="G34" s="33">
        <v>24612.180253799623</v>
      </c>
      <c r="H34" s="33">
        <v>24454.583397355527</v>
      </c>
      <c r="I34" s="33">
        <v>22240.754742294688</v>
      </c>
      <c r="J34" s="33">
        <v>23471.928139894793</v>
      </c>
      <c r="K34" s="33">
        <v>22523.962215758482</v>
      </c>
      <c r="L34" s="33">
        <v>21682.819110231234</v>
      </c>
      <c r="M34" s="33">
        <v>20687.887654688417</v>
      </c>
      <c r="N34" s="33">
        <v>21349.33947960693</v>
      </c>
      <c r="O34" s="33">
        <v>20352.681929993461</v>
      </c>
      <c r="P34" s="33">
        <v>18143.760391875618</v>
      </c>
      <c r="Q34" s="33">
        <v>17624.016986722669</v>
      </c>
      <c r="R34" s="33">
        <v>15851.053792537699</v>
      </c>
      <c r="S34" s="33">
        <v>16054.546350065959</v>
      </c>
      <c r="T34" s="33">
        <v>15866.205962893799</v>
      </c>
      <c r="U34" s="33">
        <v>14606.41716011674</v>
      </c>
      <c r="V34" s="33">
        <v>15148.620658975071</v>
      </c>
      <c r="W34" s="33">
        <v>13006.227779504597</v>
      </c>
      <c r="X34" s="33">
        <v>10287.823631606099</v>
      </c>
      <c r="Y34" s="33">
        <v>7085.9190186506003</v>
      </c>
      <c r="Z34" s="33">
        <v>6095.0902557509407</v>
      </c>
      <c r="AA34" s="33">
        <v>5702.2457445611099</v>
      </c>
      <c r="AB34" s="33">
        <v>5836.5726599999998</v>
      </c>
      <c r="AC34" s="33">
        <v>5421.4508735163499</v>
      </c>
      <c r="AD34" s="33">
        <v>4953.9349709836997</v>
      </c>
      <c r="AE34" s="33">
        <v>5087.9052324132999</v>
      </c>
    </row>
    <row r="35" spans="1:31" s="28" customFormat="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s="28" customFormat="1">
      <c r="A36" s="29" t="s">
        <v>131</v>
      </c>
      <c r="B36" s="29" t="s">
        <v>20</v>
      </c>
      <c r="C36" s="33">
        <v>1104.0250366323539</v>
      </c>
      <c r="D36" s="33">
        <v>1104.0250372568389</v>
      </c>
      <c r="E36" s="33">
        <v>1232.2761899190059</v>
      </c>
      <c r="F36" s="33">
        <v>2241.489136295354</v>
      </c>
      <c r="G36" s="33">
        <v>2717.6317068293301</v>
      </c>
      <c r="H36" s="33">
        <v>2317.6133767025017</v>
      </c>
      <c r="I36" s="33">
        <v>2768.4017288244936</v>
      </c>
      <c r="J36" s="33">
        <v>2787.8238017075464</v>
      </c>
      <c r="K36" s="33">
        <v>2603.666492421823</v>
      </c>
      <c r="L36" s="33">
        <v>2797.5766757198212</v>
      </c>
      <c r="M36" s="33">
        <v>3317.936885362275</v>
      </c>
      <c r="N36" s="33">
        <v>3612.6879930776095</v>
      </c>
      <c r="O36" s="33">
        <v>4185.4364046624705</v>
      </c>
      <c r="P36" s="33">
        <v>3624.38004255436</v>
      </c>
      <c r="Q36" s="33">
        <v>3381.1897415509147</v>
      </c>
      <c r="R36" s="33">
        <v>2720.8790820515287</v>
      </c>
      <c r="S36" s="33">
        <v>3023.9462105692496</v>
      </c>
      <c r="T36" s="33">
        <v>2868.4865204145804</v>
      </c>
      <c r="U36" s="33">
        <v>2372.8954000474</v>
      </c>
      <c r="V36" s="33">
        <v>2614.8022010945797</v>
      </c>
      <c r="W36" s="33">
        <v>2878.8264823014702</v>
      </c>
      <c r="X36" s="33">
        <v>3144.0675952015699</v>
      </c>
      <c r="Y36" s="33">
        <v>2989.4621435439158</v>
      </c>
      <c r="Z36" s="33">
        <v>2852.921002317466</v>
      </c>
      <c r="AA36" s="33">
        <v>1374.391471886664</v>
      </c>
      <c r="AB36" s="33">
        <v>960.52355307193</v>
      </c>
      <c r="AC36" s="33">
        <v>963.15521341097997</v>
      </c>
      <c r="AD36" s="33">
        <v>960.5235498855651</v>
      </c>
      <c r="AE36" s="33">
        <v>960.52354972263402</v>
      </c>
    </row>
    <row r="37" spans="1:31" s="28" customFormat="1">
      <c r="A37" s="29" t="s">
        <v>131</v>
      </c>
      <c r="B37" s="29" t="s">
        <v>32</v>
      </c>
      <c r="C37" s="33">
        <v>37.115769999999998</v>
      </c>
      <c r="D37" s="33">
        <v>37.115769999999998</v>
      </c>
      <c r="E37" s="33">
        <v>73.719189999999998</v>
      </c>
      <c r="F37" s="33">
        <v>72.804009999999906</v>
      </c>
      <c r="G37" s="33">
        <v>72.804009999999906</v>
      </c>
      <c r="H37" s="33">
        <v>72.804009999999906</v>
      </c>
      <c r="I37" s="33">
        <v>129.74825999999999</v>
      </c>
      <c r="J37" s="33">
        <v>148.81366</v>
      </c>
      <c r="K37" s="33">
        <v>150.8186</v>
      </c>
      <c r="L37" s="33">
        <v>111.648963999999</v>
      </c>
      <c r="M37" s="33">
        <v>104.26636499999999</v>
      </c>
      <c r="N37" s="33">
        <v>129.01204999999999</v>
      </c>
      <c r="O37" s="33">
        <v>195.33252999999999</v>
      </c>
      <c r="P37" s="33">
        <v>167.38416999999899</v>
      </c>
      <c r="Q37" s="33">
        <v>148.10791</v>
      </c>
      <c r="R37" s="33">
        <v>174.58913999999999</v>
      </c>
      <c r="S37" s="33">
        <v>199.62791000000001</v>
      </c>
      <c r="T37" s="33">
        <v>185.01902999999999</v>
      </c>
      <c r="U37" s="33">
        <v>159.93947</v>
      </c>
      <c r="V37" s="33">
        <v>182.07863999999901</v>
      </c>
      <c r="W37" s="33">
        <v>233.34482999999901</v>
      </c>
      <c r="X37" s="33">
        <v>247.60375999999999</v>
      </c>
      <c r="Y37" s="33">
        <v>227.30402999999899</v>
      </c>
      <c r="Z37" s="33">
        <v>221.93340000000001</v>
      </c>
      <c r="AA37" s="33">
        <v>192.46316999999999</v>
      </c>
      <c r="AB37" s="33">
        <v>0</v>
      </c>
      <c r="AC37" s="33">
        <v>0</v>
      </c>
      <c r="AD37" s="33">
        <v>0</v>
      </c>
      <c r="AE37" s="33">
        <v>0</v>
      </c>
    </row>
    <row r="38" spans="1:31" s="28" customFormat="1">
      <c r="A38" s="29" t="s">
        <v>131</v>
      </c>
      <c r="B38" s="29" t="s">
        <v>66</v>
      </c>
      <c r="C38" s="33">
        <v>3.289243649999998E-5</v>
      </c>
      <c r="D38" s="33">
        <v>3.427907769999998E-5</v>
      </c>
      <c r="E38" s="33">
        <v>3.66960291E-5</v>
      </c>
      <c r="F38" s="33">
        <v>108.787343305341</v>
      </c>
      <c r="G38" s="33">
        <v>55.223792725643897</v>
      </c>
      <c r="H38" s="33">
        <v>63.200908907964504</v>
      </c>
      <c r="I38" s="33">
        <v>127.8432488307329</v>
      </c>
      <c r="J38" s="33">
        <v>206.62374041115316</v>
      </c>
      <c r="K38" s="33">
        <v>107.374836181082</v>
      </c>
      <c r="L38" s="33">
        <v>208.63883769486546</v>
      </c>
      <c r="M38" s="33">
        <v>405.36509944889991</v>
      </c>
      <c r="N38" s="33">
        <v>629.70296443816505</v>
      </c>
      <c r="O38" s="33">
        <v>627.29422908843276</v>
      </c>
      <c r="P38" s="33">
        <v>462.32696773807692</v>
      </c>
      <c r="Q38" s="33">
        <v>501.42913162369382</v>
      </c>
      <c r="R38" s="33">
        <v>744.79755347039816</v>
      </c>
      <c r="S38" s="33">
        <v>1122.1454050973516</v>
      </c>
      <c r="T38" s="33">
        <v>688.26841351175244</v>
      </c>
      <c r="U38" s="33">
        <v>1468.0468439079302</v>
      </c>
      <c r="V38" s="33">
        <v>1690.2286815482762</v>
      </c>
      <c r="W38" s="33">
        <v>2054.735662995286</v>
      </c>
      <c r="X38" s="33">
        <v>2426.9376712981762</v>
      </c>
      <c r="Y38" s="33">
        <v>2157.4043559964348</v>
      </c>
      <c r="Z38" s="33">
        <v>2496.2783813483602</v>
      </c>
      <c r="AA38" s="33">
        <v>2726.8425947486799</v>
      </c>
      <c r="AB38" s="33">
        <v>5218.4786775125895</v>
      </c>
      <c r="AC38" s="33">
        <v>4165.0627933758897</v>
      </c>
      <c r="AD38" s="33">
        <v>4226.5747619426847</v>
      </c>
      <c r="AE38" s="33">
        <v>3900.7504386363698</v>
      </c>
    </row>
    <row r="39" spans="1:31" s="28" customFormat="1">
      <c r="A39" s="29" t="s">
        <v>131</v>
      </c>
      <c r="B39" s="29" t="s">
        <v>65</v>
      </c>
      <c r="C39" s="33">
        <v>698.90613000000008</v>
      </c>
      <c r="D39" s="33">
        <v>697.59740999999997</v>
      </c>
      <c r="E39" s="33">
        <v>700.34429999999998</v>
      </c>
      <c r="F39" s="33">
        <v>696.84078999999997</v>
      </c>
      <c r="G39" s="33">
        <v>695.68169999999895</v>
      </c>
      <c r="H39" s="33">
        <v>694.52697999999896</v>
      </c>
      <c r="I39" s="33">
        <v>695.70929999999998</v>
      </c>
      <c r="J39" s="33">
        <v>691.46450000000004</v>
      </c>
      <c r="K39" s="33">
        <v>691.81439</v>
      </c>
      <c r="L39" s="33">
        <v>670.32475999999895</v>
      </c>
      <c r="M39" s="33">
        <v>693.91296</v>
      </c>
      <c r="N39" s="33">
        <v>686.255619999999</v>
      </c>
      <c r="O39" s="33">
        <v>686.90271000000007</v>
      </c>
      <c r="P39" s="33">
        <v>677.27292</v>
      </c>
      <c r="Q39" s="33">
        <v>660.48977999999897</v>
      </c>
      <c r="R39" s="33">
        <v>658.82995999999901</v>
      </c>
      <c r="S39" s="33">
        <v>230.84665000000001</v>
      </c>
      <c r="T39" s="33">
        <v>230.81956</v>
      </c>
      <c r="U39" s="33">
        <v>217.90495000000001</v>
      </c>
      <c r="V39" s="33">
        <v>211.42318999999901</v>
      </c>
      <c r="W39" s="33">
        <v>217.28842</v>
      </c>
      <c r="X39" s="33">
        <v>0</v>
      </c>
      <c r="Y39" s="33">
        <v>0</v>
      </c>
      <c r="Z39" s="33">
        <v>0</v>
      </c>
      <c r="AA39" s="33">
        <v>0</v>
      </c>
      <c r="AB39" s="33">
        <v>0</v>
      </c>
      <c r="AC39" s="33">
        <v>0</v>
      </c>
      <c r="AD39" s="33">
        <v>0</v>
      </c>
      <c r="AE39" s="33">
        <v>0</v>
      </c>
    </row>
    <row r="40" spans="1:31" s="28" customFormat="1">
      <c r="A40" s="29" t="s">
        <v>131</v>
      </c>
      <c r="B40" s="29" t="s">
        <v>69</v>
      </c>
      <c r="C40" s="33">
        <v>16411.941029973172</v>
      </c>
      <c r="D40" s="33">
        <v>17151.551630165384</v>
      </c>
      <c r="E40" s="33">
        <v>16072.943461061173</v>
      </c>
      <c r="F40" s="33">
        <v>18801.861657226313</v>
      </c>
      <c r="G40" s="33">
        <v>22020.997483618776</v>
      </c>
      <c r="H40" s="33">
        <v>21580.10002984104</v>
      </c>
      <c r="I40" s="33">
        <v>23356.20397465922</v>
      </c>
      <c r="J40" s="33">
        <v>25825.604128973453</v>
      </c>
      <c r="K40" s="33">
        <v>25336.887088050578</v>
      </c>
      <c r="L40" s="33">
        <v>25943.182644330245</v>
      </c>
      <c r="M40" s="33">
        <v>25509.712971850211</v>
      </c>
      <c r="N40" s="33">
        <v>25743.750750452677</v>
      </c>
      <c r="O40" s="33">
        <v>26569.7455307772</v>
      </c>
      <c r="P40" s="33">
        <v>31010.084162910054</v>
      </c>
      <c r="Q40" s="33">
        <v>31272.380721206569</v>
      </c>
      <c r="R40" s="33">
        <v>34528.621140148156</v>
      </c>
      <c r="S40" s="33">
        <v>37416.731625011649</v>
      </c>
      <c r="T40" s="33">
        <v>37328.207766266351</v>
      </c>
      <c r="U40" s="33">
        <v>37430.379385092237</v>
      </c>
      <c r="V40" s="33">
        <v>33836.516538687065</v>
      </c>
      <c r="W40" s="33">
        <v>34960.80039579665</v>
      </c>
      <c r="X40" s="33">
        <v>35023.603624905561</v>
      </c>
      <c r="Y40" s="33">
        <v>40710.231354624906</v>
      </c>
      <c r="Z40" s="33">
        <v>40982.550988440024</v>
      </c>
      <c r="AA40" s="33">
        <v>44594.438499066695</v>
      </c>
      <c r="AB40" s="33">
        <v>47619.480996138045</v>
      </c>
      <c r="AC40" s="33">
        <v>47727.271747270272</v>
      </c>
      <c r="AD40" s="33">
        <v>49054.855630684113</v>
      </c>
      <c r="AE40" s="33">
        <v>49197.832172964016</v>
      </c>
    </row>
    <row r="41" spans="1:31" s="28" customFormat="1">
      <c r="A41" s="29" t="s">
        <v>131</v>
      </c>
      <c r="B41" s="29" t="s">
        <v>68</v>
      </c>
      <c r="C41" s="33">
        <v>5555.0960403551089</v>
      </c>
      <c r="D41" s="33">
        <v>7538.3542768096186</v>
      </c>
      <c r="E41" s="33">
        <v>7676.8677509366062</v>
      </c>
      <c r="F41" s="33">
        <v>7343.9827719245204</v>
      </c>
      <c r="G41" s="33">
        <v>7448.1626392193093</v>
      </c>
      <c r="H41" s="33">
        <v>7800.5680551594796</v>
      </c>
      <c r="I41" s="33">
        <v>7893.2071045481935</v>
      </c>
      <c r="J41" s="33">
        <v>6593.1205121167022</v>
      </c>
      <c r="K41" s="33">
        <v>7142.0032339782929</v>
      </c>
      <c r="L41" s="33">
        <v>7427.2478318990079</v>
      </c>
      <c r="M41" s="33">
        <v>7787.1587214042847</v>
      </c>
      <c r="N41" s="33">
        <v>8773.8297435348559</v>
      </c>
      <c r="O41" s="33">
        <v>9475.6748029167156</v>
      </c>
      <c r="P41" s="33">
        <v>9552.5308768553932</v>
      </c>
      <c r="Q41" s="33">
        <v>9938.1578638108913</v>
      </c>
      <c r="R41" s="33">
        <v>9667.9192948379441</v>
      </c>
      <c r="S41" s="33">
        <v>11641.283582677792</v>
      </c>
      <c r="T41" s="33">
        <v>12462.732150326137</v>
      </c>
      <c r="U41" s="33">
        <v>13615.576545590931</v>
      </c>
      <c r="V41" s="33">
        <v>15942.736748416626</v>
      </c>
      <c r="W41" s="33">
        <v>17810.786143565336</v>
      </c>
      <c r="X41" s="33">
        <v>23768.38010499813</v>
      </c>
      <c r="Y41" s="33">
        <v>23003.35365959895</v>
      </c>
      <c r="Z41" s="33">
        <v>22547.140025164241</v>
      </c>
      <c r="AA41" s="33">
        <v>21776.704607698368</v>
      </c>
      <c r="AB41" s="33">
        <v>23004.044504962396</v>
      </c>
      <c r="AC41" s="33">
        <v>23937.789777942911</v>
      </c>
      <c r="AD41" s="33">
        <v>23048.286863935784</v>
      </c>
      <c r="AE41" s="33">
        <v>22668.80006197876</v>
      </c>
    </row>
    <row r="42" spans="1:31" s="28" customFormat="1">
      <c r="A42" s="29" t="s">
        <v>131</v>
      </c>
      <c r="B42" s="29" t="s">
        <v>36</v>
      </c>
      <c r="C42" s="33">
        <v>2.7621408999999899E-5</v>
      </c>
      <c r="D42" s="33">
        <v>22.525051862920002</v>
      </c>
      <c r="E42" s="33">
        <v>25.747549291793998</v>
      </c>
      <c r="F42" s="33">
        <v>29.345720505416999</v>
      </c>
      <c r="G42" s="33">
        <v>28.959542453464902</v>
      </c>
      <c r="H42" s="33">
        <v>29.887357475949898</v>
      </c>
      <c r="I42" s="33">
        <v>29.698941172470001</v>
      </c>
      <c r="J42" s="33">
        <v>28.078498617139999</v>
      </c>
      <c r="K42" s="33">
        <v>27.452049493600001</v>
      </c>
      <c r="L42" s="33">
        <v>28.05984194082</v>
      </c>
      <c r="M42" s="33">
        <v>27.506641247800001</v>
      </c>
      <c r="N42" s="33">
        <v>327.6085609999999</v>
      </c>
      <c r="O42" s="33">
        <v>750.24204899999995</v>
      </c>
      <c r="P42" s="33">
        <v>765.95520999999997</v>
      </c>
      <c r="Q42" s="33">
        <v>764.94247800000005</v>
      </c>
      <c r="R42" s="33">
        <v>778.53619099999992</v>
      </c>
      <c r="S42" s="33">
        <v>1199.1375399999999</v>
      </c>
      <c r="T42" s="33">
        <v>1217.840512</v>
      </c>
      <c r="U42" s="33">
        <v>1210.7229139999999</v>
      </c>
      <c r="V42" s="33">
        <v>1198.6266000000001</v>
      </c>
      <c r="W42" s="33">
        <v>1219.6866</v>
      </c>
      <c r="X42" s="33">
        <v>1661.8933999999999</v>
      </c>
      <c r="Y42" s="33">
        <v>1651.3597</v>
      </c>
      <c r="Z42" s="33">
        <v>1647.2922000000001</v>
      </c>
      <c r="AA42" s="33">
        <v>1592.8567</v>
      </c>
      <c r="AB42" s="33">
        <v>2957.9602</v>
      </c>
      <c r="AC42" s="33">
        <v>3088.9072000000001</v>
      </c>
      <c r="AD42" s="33">
        <v>3859.6907000000001</v>
      </c>
      <c r="AE42" s="33">
        <v>3711.3719999999998</v>
      </c>
    </row>
    <row r="43" spans="1:31" s="28" customFormat="1">
      <c r="A43" s="29" t="s">
        <v>131</v>
      </c>
      <c r="B43" s="29" t="s">
        <v>73</v>
      </c>
      <c r="C43" s="33">
        <v>219.505279999999</v>
      </c>
      <c r="D43" s="33">
        <v>307.31917999999899</v>
      </c>
      <c r="E43" s="33">
        <v>384.25689046754002</v>
      </c>
      <c r="F43" s="33">
        <v>378.12332717654999</v>
      </c>
      <c r="G43" s="33">
        <v>400.62236972974</v>
      </c>
      <c r="H43" s="33">
        <v>490.75328824606601</v>
      </c>
      <c r="I43" s="33">
        <v>571.28020205924997</v>
      </c>
      <c r="J43" s="33">
        <v>532.41359186328009</v>
      </c>
      <c r="K43" s="33">
        <v>507.68212739059999</v>
      </c>
      <c r="L43" s="33">
        <v>555.38929156161998</v>
      </c>
      <c r="M43" s="33">
        <v>514.18492292786993</v>
      </c>
      <c r="N43" s="33">
        <v>1448.7570000000001</v>
      </c>
      <c r="O43" s="33">
        <v>1888.143</v>
      </c>
      <c r="P43" s="33">
        <v>1862.5136</v>
      </c>
      <c r="Q43" s="33">
        <v>1945.1771699999999</v>
      </c>
      <c r="R43" s="33">
        <v>1971.1264000000001</v>
      </c>
      <c r="S43" s="33">
        <v>3376.0842299999999</v>
      </c>
      <c r="T43" s="33">
        <v>3521.3437399999998</v>
      </c>
      <c r="U43" s="33">
        <v>3795.8370699999996</v>
      </c>
      <c r="V43" s="33">
        <v>3950.5150200000003</v>
      </c>
      <c r="W43" s="33">
        <v>4501.4035599999997</v>
      </c>
      <c r="X43" s="33">
        <v>7248.9906499999997</v>
      </c>
      <c r="Y43" s="33">
        <v>6731.4575999999997</v>
      </c>
      <c r="Z43" s="33">
        <v>6906.1859800000002</v>
      </c>
      <c r="AA43" s="33">
        <v>6356.5607500000006</v>
      </c>
      <c r="AB43" s="33">
        <v>5364.6708799999997</v>
      </c>
      <c r="AC43" s="33">
        <v>5551.3433999999997</v>
      </c>
      <c r="AD43" s="33">
        <v>5107.8732499999996</v>
      </c>
      <c r="AE43" s="33">
        <v>4817.9926800000003</v>
      </c>
    </row>
    <row r="44" spans="1:31" s="28" customFormat="1">
      <c r="A44" s="29" t="s">
        <v>131</v>
      </c>
      <c r="B44" s="29" t="s">
        <v>56</v>
      </c>
      <c r="C44" s="25">
        <v>10.4870704</v>
      </c>
      <c r="D44" s="25">
        <v>37.800412399999999</v>
      </c>
      <c r="E44" s="25">
        <v>81.463263999999995</v>
      </c>
      <c r="F44" s="25">
        <v>164.296887</v>
      </c>
      <c r="G44" s="25">
        <v>249.72760399999999</v>
      </c>
      <c r="H44" s="25">
        <v>339.29501700000003</v>
      </c>
      <c r="I44" s="25">
        <v>443.12963300000001</v>
      </c>
      <c r="J44" s="25">
        <v>530.23878000000002</v>
      </c>
      <c r="K44" s="25">
        <v>631.10527999999999</v>
      </c>
      <c r="L44" s="25">
        <v>740.47996999999998</v>
      </c>
      <c r="M44" s="25">
        <v>848.98059000000001</v>
      </c>
      <c r="N44" s="25">
        <v>932.88885999999991</v>
      </c>
      <c r="O44" s="25">
        <v>1015.01176</v>
      </c>
      <c r="P44" s="25">
        <v>1127.81233</v>
      </c>
      <c r="Q44" s="25">
        <v>1269.28772</v>
      </c>
      <c r="R44" s="25">
        <v>1297.3698299999999</v>
      </c>
      <c r="S44" s="25">
        <v>1214.3878299999999</v>
      </c>
      <c r="T44" s="25">
        <v>1320.59051</v>
      </c>
      <c r="U44" s="25">
        <v>1351.3475899999999</v>
      </c>
      <c r="V44" s="25">
        <v>1470.5559599999999</v>
      </c>
      <c r="W44" s="25">
        <v>1566.9827599999999</v>
      </c>
      <c r="X44" s="25">
        <v>1457.40642</v>
      </c>
      <c r="Y44" s="25">
        <v>1343.0949499999999</v>
      </c>
      <c r="Z44" s="25">
        <v>1356.71819</v>
      </c>
      <c r="AA44" s="25">
        <v>1247.4572799999999</v>
      </c>
      <c r="AB44" s="25">
        <v>1026.48993</v>
      </c>
      <c r="AC44" s="25">
        <v>1111.02856</v>
      </c>
      <c r="AD44" s="25">
        <v>791.53670999999997</v>
      </c>
      <c r="AE44" s="25">
        <v>838.96127000000001</v>
      </c>
    </row>
    <row r="45" spans="1:31" s="28" customFormat="1">
      <c r="A45" s="34" t="s">
        <v>138</v>
      </c>
      <c r="B45" s="34"/>
      <c r="C45" s="35">
        <v>58068.551749853046</v>
      </c>
      <c r="D45" s="35">
        <v>58348.963918510919</v>
      </c>
      <c r="E45" s="35">
        <v>59023.992918612814</v>
      </c>
      <c r="F45" s="35">
        <v>55123.043615506896</v>
      </c>
      <c r="G45" s="35">
        <v>57622.681586192681</v>
      </c>
      <c r="H45" s="35">
        <v>56983.396757966511</v>
      </c>
      <c r="I45" s="35">
        <v>57211.868359157328</v>
      </c>
      <c r="J45" s="35">
        <v>59725.378483103646</v>
      </c>
      <c r="K45" s="35">
        <v>58556.526856390257</v>
      </c>
      <c r="L45" s="35">
        <v>58841.438823875178</v>
      </c>
      <c r="M45" s="35">
        <v>58506.240657754082</v>
      </c>
      <c r="N45" s="35">
        <v>60924.578601110239</v>
      </c>
      <c r="O45" s="35">
        <v>62093.068137438277</v>
      </c>
      <c r="P45" s="35">
        <v>63637.739531933505</v>
      </c>
      <c r="Q45" s="35">
        <v>63525.772134914732</v>
      </c>
      <c r="R45" s="35">
        <v>64346.689963045726</v>
      </c>
      <c r="S45" s="35">
        <v>69689.127733421992</v>
      </c>
      <c r="T45" s="35">
        <v>69629.739403412619</v>
      </c>
      <c r="U45" s="35">
        <v>69871.159754755237</v>
      </c>
      <c r="V45" s="35">
        <v>69626.406658721622</v>
      </c>
      <c r="W45" s="35">
        <v>71162.009714163331</v>
      </c>
      <c r="X45" s="35">
        <v>74898.416388009529</v>
      </c>
      <c r="Y45" s="35">
        <v>76173.674562414817</v>
      </c>
      <c r="Z45" s="35">
        <v>75195.914053021028</v>
      </c>
      <c r="AA45" s="35">
        <v>76367.086087961521</v>
      </c>
      <c r="AB45" s="35">
        <v>82639.100391684959</v>
      </c>
      <c r="AC45" s="35">
        <v>82214.730405516399</v>
      </c>
      <c r="AD45" s="35">
        <v>82244.175777431839</v>
      </c>
      <c r="AE45" s="35">
        <v>81815.811455715084</v>
      </c>
    </row>
    <row r="46" spans="1:31" s="28" customFormat="1"/>
    <row r="47" spans="1:31" s="28" customFormat="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s="28" customFormat="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s="28" customFormat="1">
      <c r="A49" s="29" t="s">
        <v>132</v>
      </c>
      <c r="B49" s="29" t="s">
        <v>71</v>
      </c>
      <c r="C49" s="33">
        <v>26914.720399999995</v>
      </c>
      <c r="D49" s="33">
        <v>23069.31129999999</v>
      </c>
      <c r="E49" s="33">
        <v>24473.532199999998</v>
      </c>
      <c r="F49" s="33">
        <v>12744.910035351742</v>
      </c>
      <c r="G49" s="33">
        <v>12615.188974306109</v>
      </c>
      <c r="H49" s="33">
        <v>9983.1007612105968</v>
      </c>
      <c r="I49" s="33">
        <v>5.9134854900000002E-3</v>
      </c>
      <c r="J49" s="33">
        <v>4.483569989999988E-3</v>
      </c>
      <c r="K49" s="33">
        <v>4.1647370999999891E-3</v>
      </c>
      <c r="L49" s="33">
        <v>4.1535830299999996E-3</v>
      </c>
      <c r="M49" s="33">
        <v>3.7985119699999992E-3</v>
      </c>
      <c r="N49" s="33">
        <v>3.85098118E-3</v>
      </c>
      <c r="O49" s="33">
        <v>4.0060118499999995E-3</v>
      </c>
      <c r="P49" s="33">
        <v>3.6619654699999982E-3</v>
      </c>
      <c r="Q49" s="33">
        <v>3.6118563199999988E-3</v>
      </c>
      <c r="R49" s="33">
        <v>3.4515053699999891E-3</v>
      </c>
      <c r="S49" s="33">
        <v>2.9656323500000001E-3</v>
      </c>
      <c r="T49" s="33">
        <v>3.3424757049999895E-3</v>
      </c>
      <c r="U49" s="33">
        <v>2.8969974789999991E-3</v>
      </c>
      <c r="V49" s="33">
        <v>2.3785037100000003E-3</v>
      </c>
      <c r="W49" s="33">
        <v>3.0120884699999999E-3</v>
      </c>
      <c r="X49" s="33">
        <v>3.3985111049999995E-3</v>
      </c>
      <c r="Y49" s="33">
        <v>3.5614412299999902E-3</v>
      </c>
      <c r="Z49" s="33">
        <v>3.2650836359999985E-3</v>
      </c>
      <c r="AA49" s="33">
        <v>1.6930919149999986E-3</v>
      </c>
      <c r="AB49" s="33">
        <v>1.9193358449999989E-3</v>
      </c>
      <c r="AC49" s="33">
        <v>4.1565295499999903E-4</v>
      </c>
      <c r="AD49" s="33">
        <v>0</v>
      </c>
      <c r="AE49" s="33">
        <v>0</v>
      </c>
    </row>
    <row r="50" spans="1:31" s="28" customFormat="1">
      <c r="A50" s="29" t="s">
        <v>132</v>
      </c>
      <c r="B50" s="29" t="s">
        <v>20</v>
      </c>
      <c r="C50" s="33">
        <v>2.1761247E-5</v>
      </c>
      <c r="D50" s="33">
        <v>2.1427713E-5</v>
      </c>
      <c r="E50" s="33">
        <v>2.2539076E-5</v>
      </c>
      <c r="F50" s="33">
        <v>3.8972076999999901E-5</v>
      </c>
      <c r="G50" s="33">
        <v>3.98986499999999E-5</v>
      </c>
      <c r="H50" s="33">
        <v>3.9796231999999998E-5</v>
      </c>
      <c r="I50" s="33">
        <v>4.1632396E-5</v>
      </c>
      <c r="J50" s="33">
        <v>4.680282E-5</v>
      </c>
      <c r="K50" s="33">
        <v>4.6412329999999998E-5</v>
      </c>
      <c r="L50" s="33">
        <v>4.930399E-5</v>
      </c>
      <c r="M50" s="33">
        <v>5.4239902999999997E-5</v>
      </c>
      <c r="N50" s="33">
        <v>7.9682023999999999E-5</v>
      </c>
      <c r="O50" s="33">
        <v>8.0187616000000002E-5</v>
      </c>
      <c r="P50" s="33">
        <v>7.9559990000000003E-5</v>
      </c>
      <c r="Q50" s="33">
        <v>7.7348384000000003E-5</v>
      </c>
      <c r="R50" s="33">
        <v>7.6958843999999898E-5</v>
      </c>
      <c r="S50" s="33">
        <v>1.1638888E-4</v>
      </c>
      <c r="T50" s="33">
        <v>1.1805925999999999E-4</v>
      </c>
      <c r="U50" s="33">
        <v>1.17214135E-4</v>
      </c>
      <c r="V50" s="33">
        <v>1.15884824E-4</v>
      </c>
      <c r="W50" s="33">
        <v>1.7366825000000001E-4</v>
      </c>
      <c r="X50" s="33">
        <v>1.8133206000000001E-4</v>
      </c>
      <c r="Y50" s="33">
        <v>2.749874E-4</v>
      </c>
      <c r="Z50" s="33">
        <v>2.65557299999999E-4</v>
      </c>
      <c r="AA50" s="33">
        <v>2.7205145999999999E-4</v>
      </c>
      <c r="AB50" s="33">
        <v>2.8816512000000001E-4</v>
      </c>
      <c r="AC50" s="33">
        <v>2.8496447999999902E-4</v>
      </c>
      <c r="AD50" s="33">
        <v>3.2499537E-4</v>
      </c>
      <c r="AE50" s="33">
        <v>5.6282299999999995E-4</v>
      </c>
    </row>
    <row r="51" spans="1:31" s="28" customFormat="1">
      <c r="A51" s="29" t="s">
        <v>132</v>
      </c>
      <c r="B51" s="29" t="s">
        <v>32</v>
      </c>
      <c r="C51" s="33">
        <v>10.940083</v>
      </c>
      <c r="D51" s="33">
        <v>5.2244769999999896</v>
      </c>
      <c r="E51" s="33">
        <v>9.6337469999999996</v>
      </c>
      <c r="F51" s="33">
        <v>64.238469999999893</v>
      </c>
      <c r="G51" s="33">
        <v>63.609825000000001</v>
      </c>
      <c r="H51" s="33">
        <v>64.265450000000001</v>
      </c>
      <c r="I51" s="33">
        <v>98.004909999999995</v>
      </c>
      <c r="J51" s="33">
        <v>136.98734999999999</v>
      </c>
      <c r="K51" s="33">
        <v>36.943489999999997</v>
      </c>
      <c r="L51" s="33">
        <v>121.518845</v>
      </c>
      <c r="M51" s="33">
        <v>215.10512</v>
      </c>
      <c r="N51" s="33">
        <v>682.95263999999997</v>
      </c>
      <c r="O51" s="33">
        <v>539.23395000000005</v>
      </c>
      <c r="P51" s="33">
        <v>785.79409999999996</v>
      </c>
      <c r="Q51" s="33">
        <v>426.59787</v>
      </c>
      <c r="R51" s="33">
        <v>341.41120000000001</v>
      </c>
      <c r="S51" s="33">
        <v>660.50653</v>
      </c>
      <c r="T51" s="33">
        <v>976.56133999999997</v>
      </c>
      <c r="U51" s="33">
        <v>0</v>
      </c>
      <c r="V51" s="33">
        <v>0</v>
      </c>
      <c r="W51" s="33">
        <v>0</v>
      </c>
      <c r="X51" s="33">
        <v>0</v>
      </c>
      <c r="Y51" s="33">
        <v>0</v>
      </c>
      <c r="Z51" s="33">
        <v>0</v>
      </c>
      <c r="AA51" s="33">
        <v>0</v>
      </c>
      <c r="AB51" s="33">
        <v>0</v>
      </c>
      <c r="AC51" s="33">
        <v>0</v>
      </c>
      <c r="AD51" s="33">
        <v>0</v>
      </c>
      <c r="AE51" s="33">
        <v>0</v>
      </c>
    </row>
    <row r="52" spans="1:31" s="28" customFormat="1">
      <c r="A52" s="29" t="s">
        <v>132</v>
      </c>
      <c r="B52" s="29" t="s">
        <v>66</v>
      </c>
      <c r="C52" s="33">
        <v>11.107495606588799</v>
      </c>
      <c r="D52" s="33">
        <v>0.30939578045179983</v>
      </c>
      <c r="E52" s="33">
        <v>9.4082077457980002</v>
      </c>
      <c r="F52" s="33">
        <v>40.352259425589381</v>
      </c>
      <c r="G52" s="33">
        <v>27.623321025589799</v>
      </c>
      <c r="H52" s="33">
        <v>67.936749321509993</v>
      </c>
      <c r="I52" s="33">
        <v>59.822364870055502</v>
      </c>
      <c r="J52" s="33">
        <v>92.26764046265032</v>
      </c>
      <c r="K52" s="33">
        <v>14.543193181189499</v>
      </c>
      <c r="L52" s="33">
        <v>57.500369877895999</v>
      </c>
      <c r="M52" s="33">
        <v>92.693702369970794</v>
      </c>
      <c r="N52" s="33">
        <v>342.53679394110799</v>
      </c>
      <c r="O52" s="33">
        <v>186.71475074258808</v>
      </c>
      <c r="P52" s="33">
        <v>534.63437540177188</v>
      </c>
      <c r="Q52" s="33">
        <v>439.82139298173593</v>
      </c>
      <c r="R52" s="33">
        <v>409.1903721115209</v>
      </c>
      <c r="S52" s="33">
        <v>929.05837723772402</v>
      </c>
      <c r="T52" s="33">
        <v>884.50940415449088</v>
      </c>
      <c r="U52" s="33">
        <v>2102.4622231773164</v>
      </c>
      <c r="V52" s="33">
        <v>2355.4949236031939</v>
      </c>
      <c r="W52" s="33">
        <v>3360.1393208284189</v>
      </c>
      <c r="X52" s="33">
        <v>4258.038722189026</v>
      </c>
      <c r="Y52" s="33">
        <v>5653.9913859630597</v>
      </c>
      <c r="Z52" s="33">
        <v>4267.1803890358806</v>
      </c>
      <c r="AA52" s="33">
        <v>4681.2936289628597</v>
      </c>
      <c r="AB52" s="33">
        <v>6491.732342214741</v>
      </c>
      <c r="AC52" s="33">
        <v>6828.8944871826998</v>
      </c>
      <c r="AD52" s="33">
        <v>8609.2060566898999</v>
      </c>
      <c r="AE52" s="33">
        <v>10856.848118</v>
      </c>
    </row>
    <row r="53" spans="1:31" s="28" customFormat="1">
      <c r="A53" s="29" t="s">
        <v>132</v>
      </c>
      <c r="B53" s="29" t="s">
        <v>65</v>
      </c>
      <c r="C53" s="33">
        <v>2782.0847559999997</v>
      </c>
      <c r="D53" s="33">
        <v>2809.7201169999989</v>
      </c>
      <c r="E53" s="33">
        <v>2555.6856179999891</v>
      </c>
      <c r="F53" s="33">
        <v>3150.2307100000003</v>
      </c>
      <c r="G53" s="33">
        <v>3232.9474249999989</v>
      </c>
      <c r="H53" s="33">
        <v>3062.1409139999996</v>
      </c>
      <c r="I53" s="33">
        <v>3095.5203599999986</v>
      </c>
      <c r="J53" s="33">
        <v>3900.2365869999999</v>
      </c>
      <c r="K53" s="33">
        <v>3241.9241619999998</v>
      </c>
      <c r="L53" s="33">
        <v>2775.9209999999998</v>
      </c>
      <c r="M53" s="33">
        <v>2799.5746970000005</v>
      </c>
      <c r="N53" s="33">
        <v>2525.8335649999999</v>
      </c>
      <c r="O53" s="33">
        <v>3113.9449140000002</v>
      </c>
      <c r="P53" s="33">
        <v>3213.3936049999988</v>
      </c>
      <c r="Q53" s="33">
        <v>3047.8080579999992</v>
      </c>
      <c r="R53" s="33">
        <v>3066.1472039999999</v>
      </c>
      <c r="S53" s="33">
        <v>3873.5412319999996</v>
      </c>
      <c r="T53" s="33">
        <v>3219.4338869999988</v>
      </c>
      <c r="U53" s="33">
        <v>2769.9190119999998</v>
      </c>
      <c r="V53" s="33">
        <v>2768.1763359999995</v>
      </c>
      <c r="W53" s="33">
        <v>2512.264643999999</v>
      </c>
      <c r="X53" s="33">
        <v>3090.9404069999987</v>
      </c>
      <c r="Y53" s="33">
        <v>3201.1536849999902</v>
      </c>
      <c r="Z53" s="33">
        <v>3024.2739330000004</v>
      </c>
      <c r="AA53" s="33">
        <v>3047.8657399999997</v>
      </c>
      <c r="AB53" s="33">
        <v>3842.1855609999989</v>
      </c>
      <c r="AC53" s="33">
        <v>3192.8413339999993</v>
      </c>
      <c r="AD53" s="33">
        <v>2736.6700319999973</v>
      </c>
      <c r="AE53" s="33">
        <v>2747.03791</v>
      </c>
    </row>
    <row r="54" spans="1:31" s="28" customFormat="1">
      <c r="A54" s="29" t="s">
        <v>132</v>
      </c>
      <c r="B54" s="29" t="s">
        <v>69</v>
      </c>
      <c r="C54" s="33">
        <v>10716.484736083037</v>
      </c>
      <c r="D54" s="33">
        <v>13595.759944414875</v>
      </c>
      <c r="E54" s="33">
        <v>11522.84222893792</v>
      </c>
      <c r="F54" s="33">
        <v>15232.176156162577</v>
      </c>
      <c r="G54" s="33">
        <v>15945.298654091206</v>
      </c>
      <c r="H54" s="33">
        <v>17746.440440867973</v>
      </c>
      <c r="I54" s="33">
        <v>24944.015602720214</v>
      </c>
      <c r="J54" s="33">
        <v>25034.661375493539</v>
      </c>
      <c r="K54" s="33">
        <v>25878.108895083824</v>
      </c>
      <c r="L54" s="33">
        <v>24433.008903245805</v>
      </c>
      <c r="M54" s="33">
        <v>27197.681717479634</v>
      </c>
      <c r="N54" s="33">
        <v>23616.364050185435</v>
      </c>
      <c r="O54" s="33">
        <v>25754.192947738487</v>
      </c>
      <c r="P54" s="33">
        <v>27265.275827333768</v>
      </c>
      <c r="Q54" s="33">
        <v>29228.949987701606</v>
      </c>
      <c r="R54" s="33">
        <v>30627.820668529457</v>
      </c>
      <c r="S54" s="33">
        <v>34648.476728826012</v>
      </c>
      <c r="T54" s="33">
        <v>35693.78203040723</v>
      </c>
      <c r="U54" s="33">
        <v>33297.425252467481</v>
      </c>
      <c r="V54" s="33">
        <v>34192.718469525622</v>
      </c>
      <c r="W54" s="33">
        <v>31271.965693012342</v>
      </c>
      <c r="X54" s="33">
        <v>31060.934411162791</v>
      </c>
      <c r="Y54" s="33">
        <v>31866.068152124291</v>
      </c>
      <c r="Z54" s="33">
        <v>32809.111585993516</v>
      </c>
      <c r="AA54" s="33">
        <v>30820.596842358205</v>
      </c>
      <c r="AB54" s="33">
        <v>30451.064985574609</v>
      </c>
      <c r="AC54" s="33">
        <v>31226.717894147234</v>
      </c>
      <c r="AD54" s="33">
        <v>29515.289592037916</v>
      </c>
      <c r="AE54" s="33">
        <v>29145.464586945298</v>
      </c>
    </row>
    <row r="55" spans="1:31" s="28" customFormat="1">
      <c r="A55" s="29" t="s">
        <v>132</v>
      </c>
      <c r="B55" s="29" t="s">
        <v>68</v>
      </c>
      <c r="C55" s="33">
        <v>2656.0009904019462</v>
      </c>
      <c r="D55" s="33">
        <v>2636.7223863031559</v>
      </c>
      <c r="E55" s="33">
        <v>2731.7130689857918</v>
      </c>
      <c r="F55" s="33">
        <v>2624.9482445902654</v>
      </c>
      <c r="G55" s="33">
        <v>2493.1717612410885</v>
      </c>
      <c r="H55" s="33">
        <v>2629.2611298757743</v>
      </c>
      <c r="I55" s="33">
        <v>3643.0210084644486</v>
      </c>
      <c r="J55" s="33">
        <v>3390.2252087989987</v>
      </c>
      <c r="K55" s="33">
        <v>3462.8295275747732</v>
      </c>
      <c r="L55" s="33">
        <v>4333.1687315550589</v>
      </c>
      <c r="M55" s="33">
        <v>4702.3961035307684</v>
      </c>
      <c r="N55" s="33">
        <v>8056.9293066804585</v>
      </c>
      <c r="O55" s="33">
        <v>7528.3586422753087</v>
      </c>
      <c r="P55" s="33">
        <v>7564.9782804516672</v>
      </c>
      <c r="Q55" s="33">
        <v>7957.7212799207282</v>
      </c>
      <c r="R55" s="33">
        <v>8149.0176646646978</v>
      </c>
      <c r="S55" s="33">
        <v>7338.1249351460383</v>
      </c>
      <c r="T55" s="33">
        <v>7455.3182644309982</v>
      </c>
      <c r="U55" s="33">
        <v>7570.177013427794</v>
      </c>
      <c r="V55" s="33">
        <v>7684.2385415560393</v>
      </c>
      <c r="W55" s="33">
        <v>11880.792285999998</v>
      </c>
      <c r="X55" s="33">
        <v>11338.397829999989</v>
      </c>
      <c r="Y55" s="33">
        <v>12117.825299999999</v>
      </c>
      <c r="Z55" s="33">
        <v>12649.756139999998</v>
      </c>
      <c r="AA55" s="33">
        <v>13539.866379999999</v>
      </c>
      <c r="AB55" s="33">
        <v>15106.159819999999</v>
      </c>
      <c r="AC55" s="33">
        <v>15331.680379999998</v>
      </c>
      <c r="AD55" s="33">
        <v>15031.066069999999</v>
      </c>
      <c r="AE55" s="33">
        <v>15119.141499999998</v>
      </c>
    </row>
    <row r="56" spans="1:31" s="28" customFormat="1">
      <c r="A56" s="29" t="s">
        <v>132</v>
      </c>
      <c r="B56" s="29" t="s">
        <v>36</v>
      </c>
      <c r="C56" s="33">
        <v>51.204056492561989</v>
      </c>
      <c r="D56" s="33">
        <v>108.46004815665799</v>
      </c>
      <c r="E56" s="33">
        <v>119.66610373944681</v>
      </c>
      <c r="F56" s="33">
        <v>160.21771074306801</v>
      </c>
      <c r="G56" s="33">
        <v>152.51863316039001</v>
      </c>
      <c r="H56" s="33">
        <v>159.87919239639399</v>
      </c>
      <c r="I56" s="33">
        <v>159.78248205105896</v>
      </c>
      <c r="J56" s="33">
        <v>150.42250929803998</v>
      </c>
      <c r="K56" s="33">
        <v>143.45529701603996</v>
      </c>
      <c r="L56" s="33">
        <v>147.74182526439003</v>
      </c>
      <c r="M56" s="33">
        <v>139.34015324580901</v>
      </c>
      <c r="N56" s="33">
        <v>145.63842257260001</v>
      </c>
      <c r="O56" s="33">
        <v>111.170434118399</v>
      </c>
      <c r="P56" s="33">
        <v>103.85648196459999</v>
      </c>
      <c r="Q56" s="33">
        <v>115.107527201</v>
      </c>
      <c r="R56" s="33">
        <v>114.83696094619999</v>
      </c>
      <c r="S56" s="33">
        <v>106.72434639539999</v>
      </c>
      <c r="T56" s="33">
        <v>99.848218597299905</v>
      </c>
      <c r="U56" s="33">
        <v>111.31716237730001</v>
      </c>
      <c r="V56" s="33">
        <v>106.5544535726</v>
      </c>
      <c r="W56" s="33">
        <v>40.130354470600004</v>
      </c>
      <c r="X56" s="33">
        <v>2.4443958000000001E-3</v>
      </c>
      <c r="Y56" s="33">
        <v>2.664732E-3</v>
      </c>
      <c r="Z56" s="33">
        <v>317.11200000000002</v>
      </c>
      <c r="AA56" s="33">
        <v>315.91617000000002</v>
      </c>
      <c r="AB56" s="33">
        <v>318.42153999999999</v>
      </c>
      <c r="AC56" s="33">
        <v>316.63936999999999</v>
      </c>
      <c r="AD56" s="33">
        <v>320.82089999999999</v>
      </c>
      <c r="AE56" s="33">
        <v>436.13632000000001</v>
      </c>
    </row>
    <row r="57" spans="1:31" s="28" customFormat="1">
      <c r="A57" s="29" t="s">
        <v>132</v>
      </c>
      <c r="B57" s="29" t="s">
        <v>73</v>
      </c>
      <c r="C57" s="33">
        <v>0</v>
      </c>
      <c r="D57" s="33">
        <v>0</v>
      </c>
      <c r="E57" s="33">
        <v>5.6448305E-5</v>
      </c>
      <c r="F57" s="33">
        <v>1.1426787E-4</v>
      </c>
      <c r="G57" s="33">
        <v>1.1197867E-4</v>
      </c>
      <c r="H57" s="33">
        <v>1.9690442E-4</v>
      </c>
      <c r="I57" s="33">
        <v>1.9869848999999999E-4</v>
      </c>
      <c r="J57" s="33">
        <v>2.5230700000000001E-4</v>
      </c>
      <c r="K57" s="33">
        <v>2.8334112999999899E-4</v>
      </c>
      <c r="L57" s="33">
        <v>4.3862194000000003E-4</v>
      </c>
      <c r="M57" s="33">
        <v>5.0949275999999995E-4</v>
      </c>
      <c r="N57" s="33">
        <v>2907.1855</v>
      </c>
      <c r="O57" s="33">
        <v>2768.08</v>
      </c>
      <c r="P57" s="33">
        <v>2627.279</v>
      </c>
      <c r="Q57" s="33">
        <v>3487.2040000000002</v>
      </c>
      <c r="R57" s="33">
        <v>3503.4385000000002</v>
      </c>
      <c r="S57" s="33">
        <v>3615.5425</v>
      </c>
      <c r="T57" s="33">
        <v>3599.5809999999901</v>
      </c>
      <c r="U57" s="33">
        <v>3913.1223</v>
      </c>
      <c r="V57" s="33">
        <v>3779.2467999999999</v>
      </c>
      <c r="W57" s="33">
        <v>5497.5619999999999</v>
      </c>
      <c r="X57" s="33">
        <v>5189.1606000000002</v>
      </c>
      <c r="Y57" s="33">
        <v>4856.0102999999999</v>
      </c>
      <c r="Z57" s="33">
        <v>5319.6689999999999</v>
      </c>
      <c r="AA57" s="33">
        <v>5265.9683000000005</v>
      </c>
      <c r="AB57" s="33">
        <v>5088.7494999999999</v>
      </c>
      <c r="AC57" s="33">
        <v>5034.5429999999997</v>
      </c>
      <c r="AD57" s="33">
        <v>5311.549</v>
      </c>
      <c r="AE57" s="33">
        <v>5055.3100000000004</v>
      </c>
    </row>
    <row r="58" spans="1:31" s="28" customFormat="1">
      <c r="A58" s="29" t="s">
        <v>132</v>
      </c>
      <c r="B58" s="29" t="s">
        <v>56</v>
      </c>
      <c r="C58" s="25">
        <v>7.7027788999999993</v>
      </c>
      <c r="D58" s="25">
        <v>20.0760383</v>
      </c>
      <c r="E58" s="25">
        <v>70.708936999999906</v>
      </c>
      <c r="F58" s="25">
        <v>186.23566699999901</v>
      </c>
      <c r="G58" s="25">
        <v>288.983172999999</v>
      </c>
      <c r="H58" s="25">
        <v>424.03536999999989</v>
      </c>
      <c r="I58" s="25">
        <v>563.04407999999989</v>
      </c>
      <c r="J58" s="25">
        <v>668.63198</v>
      </c>
      <c r="K58" s="25">
        <v>797.661059999999</v>
      </c>
      <c r="L58" s="25">
        <v>887.87747999999999</v>
      </c>
      <c r="M58" s="25">
        <v>1014.326819999999</v>
      </c>
      <c r="N58" s="25">
        <v>1119.9891</v>
      </c>
      <c r="O58" s="25">
        <v>1236.7170999999998</v>
      </c>
      <c r="P58" s="25">
        <v>1327.9864599999999</v>
      </c>
      <c r="Q58" s="25">
        <v>1566.0756099999999</v>
      </c>
      <c r="R58" s="25">
        <v>1649.1886999999999</v>
      </c>
      <c r="S58" s="25">
        <v>1561.4337099999998</v>
      </c>
      <c r="T58" s="25">
        <v>1591.1253999999999</v>
      </c>
      <c r="U58" s="25">
        <v>1747.7613699999999</v>
      </c>
      <c r="V58" s="25">
        <v>1746.4911500000001</v>
      </c>
      <c r="W58" s="25">
        <v>1866.53224</v>
      </c>
      <c r="X58" s="25">
        <v>1824.5051000000001</v>
      </c>
      <c r="Y58" s="25">
        <v>1658.8095000000001</v>
      </c>
      <c r="Z58" s="25">
        <v>1868.0226000000002</v>
      </c>
      <c r="AA58" s="25">
        <v>1877.6800400000002</v>
      </c>
      <c r="AB58" s="25">
        <v>1796.0348399999998</v>
      </c>
      <c r="AC58" s="25">
        <v>1721.3362999999999</v>
      </c>
      <c r="AD58" s="25">
        <v>1810.9493199999999</v>
      </c>
      <c r="AE58" s="25">
        <v>1691.8461499999999</v>
      </c>
    </row>
    <row r="59" spans="1:31" s="28" customFormat="1">
      <c r="A59" s="34" t="s">
        <v>138</v>
      </c>
      <c r="B59" s="34"/>
      <c r="C59" s="35">
        <v>43091.338482852814</v>
      </c>
      <c r="D59" s="35">
        <v>42117.047641926183</v>
      </c>
      <c r="E59" s="35">
        <v>41302.815093208577</v>
      </c>
      <c r="F59" s="35">
        <v>33856.855914502252</v>
      </c>
      <c r="G59" s="35">
        <v>34377.840000562639</v>
      </c>
      <c r="H59" s="35">
        <v>33553.145485072091</v>
      </c>
      <c r="I59" s="35">
        <v>31840.390201172602</v>
      </c>
      <c r="J59" s="35">
        <v>32554.382692127998</v>
      </c>
      <c r="K59" s="35">
        <v>32634.353478989215</v>
      </c>
      <c r="L59" s="35">
        <v>31721.122052565781</v>
      </c>
      <c r="M59" s="35">
        <v>35007.455193132242</v>
      </c>
      <c r="N59" s="35">
        <v>35224.620286470206</v>
      </c>
      <c r="O59" s="35">
        <v>37122.449290955847</v>
      </c>
      <c r="P59" s="35">
        <v>39364.079929712665</v>
      </c>
      <c r="Q59" s="35">
        <v>41100.902277808775</v>
      </c>
      <c r="R59" s="35">
        <v>42593.590637769885</v>
      </c>
      <c r="S59" s="35">
        <v>47449.710885230998</v>
      </c>
      <c r="T59" s="35">
        <v>48229.608386527689</v>
      </c>
      <c r="U59" s="35">
        <v>45739.98651528421</v>
      </c>
      <c r="V59" s="35">
        <v>47000.630765073394</v>
      </c>
      <c r="W59" s="35">
        <v>49025.165129597473</v>
      </c>
      <c r="X59" s="35">
        <v>49748.314950194967</v>
      </c>
      <c r="Y59" s="35">
        <v>52839.042359515966</v>
      </c>
      <c r="Z59" s="35">
        <v>52750.32557867033</v>
      </c>
      <c r="AA59" s="35">
        <v>52089.624556464441</v>
      </c>
      <c r="AB59" s="35">
        <v>55891.144916290315</v>
      </c>
      <c r="AC59" s="35">
        <v>56580.134795947364</v>
      </c>
      <c r="AD59" s="35">
        <v>55892.232075723179</v>
      </c>
      <c r="AE59" s="35">
        <v>57868.492677768299</v>
      </c>
    </row>
    <row r="60" spans="1:31" s="28" customFormat="1"/>
    <row r="61" spans="1:31" s="28" customFormat="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s="28" customFormat="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s="28" customFormat="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s="28" customFormat="1">
      <c r="A64" s="29" t="s">
        <v>133</v>
      </c>
      <c r="B64" s="29" t="s">
        <v>20</v>
      </c>
      <c r="C64" s="33">
        <v>1114.832631368361</v>
      </c>
      <c r="D64" s="33">
        <v>1114.8326311435371</v>
      </c>
      <c r="E64" s="33">
        <v>492.369627079483</v>
      </c>
      <c r="F64" s="33">
        <v>749.76163215863403</v>
      </c>
      <c r="G64" s="33">
        <v>964.25403289354495</v>
      </c>
      <c r="H64" s="33">
        <v>840.17459239937602</v>
      </c>
      <c r="I64" s="33">
        <v>658.25613260781995</v>
      </c>
      <c r="J64" s="33">
        <v>558.93223259230001</v>
      </c>
      <c r="K64" s="33">
        <v>449.50189232062502</v>
      </c>
      <c r="L64" s="33">
        <v>739.18133500917997</v>
      </c>
      <c r="M64" s="33">
        <v>919.87106605860197</v>
      </c>
      <c r="N64" s="33">
        <v>1079.8636538999669</v>
      </c>
      <c r="O64" s="33">
        <v>1214.787154433825</v>
      </c>
      <c r="P64" s="33">
        <v>1291.37275468795</v>
      </c>
      <c r="Q64" s="33">
        <v>1041.4125606369898</v>
      </c>
      <c r="R64" s="33">
        <v>1024.9705607799699</v>
      </c>
      <c r="S64" s="33">
        <v>9.2503809999999994E-5</v>
      </c>
      <c r="T64" s="33">
        <v>9.3144629999999896E-5</v>
      </c>
      <c r="U64" s="33">
        <v>9.2597310000000003E-5</v>
      </c>
      <c r="V64" s="33">
        <v>9.1181000000000007E-5</v>
      </c>
      <c r="W64" s="33">
        <v>1.0882923E-4</v>
      </c>
      <c r="X64" s="33">
        <v>1.12069596E-4</v>
      </c>
      <c r="Y64" s="33">
        <v>1.1292705E-4</v>
      </c>
      <c r="Z64" s="33">
        <v>1.0735426999999999E-4</v>
      </c>
      <c r="AA64" s="33">
        <v>1.09612919999999E-4</v>
      </c>
      <c r="AB64" s="33">
        <v>1.1261093000000001E-4</v>
      </c>
      <c r="AC64" s="33">
        <v>1.1098002E-4</v>
      </c>
      <c r="AD64" s="33">
        <v>1.1036174999999999E-4</v>
      </c>
      <c r="AE64" s="33">
        <v>1.08689839999999E-4</v>
      </c>
    </row>
    <row r="65" spans="1:31" s="28" customFormat="1">
      <c r="A65" s="29" t="s">
        <v>133</v>
      </c>
      <c r="B65" s="29" t="s">
        <v>32</v>
      </c>
      <c r="C65" s="33">
        <v>661.75559999999996</v>
      </c>
      <c r="D65" s="33">
        <v>677.70374000000004</v>
      </c>
      <c r="E65" s="33">
        <v>642.97075999999902</v>
      </c>
      <c r="F65" s="33">
        <v>126.482489999999</v>
      </c>
      <c r="G65" s="33">
        <v>155.03063999999901</v>
      </c>
      <c r="H65" s="33">
        <v>156.13736</v>
      </c>
      <c r="I65" s="33">
        <v>121.81265</v>
      </c>
      <c r="J65" s="33">
        <v>131.87028999999899</v>
      </c>
      <c r="K65" s="33">
        <v>81.573119999999903</v>
      </c>
      <c r="L65" s="33">
        <v>102.14516</v>
      </c>
      <c r="M65" s="33">
        <v>210.75812999999999</v>
      </c>
      <c r="N65" s="33">
        <v>452.06191999999999</v>
      </c>
      <c r="O65" s="33">
        <v>501.74395999999899</v>
      </c>
      <c r="P65" s="33">
        <v>880.45330000000001</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s="28" customFormat="1">
      <c r="A66" s="29" t="s">
        <v>133</v>
      </c>
      <c r="B66" s="29" t="s">
        <v>66</v>
      </c>
      <c r="C66" s="33">
        <v>49.057252367590799</v>
      </c>
      <c r="D66" s="33">
        <v>23.979915120989997</v>
      </c>
      <c r="E66" s="33">
        <v>83.896159981734101</v>
      </c>
      <c r="F66" s="33">
        <v>123.1747944439702</v>
      </c>
      <c r="G66" s="33">
        <v>193.22746129218984</v>
      </c>
      <c r="H66" s="33">
        <v>129.91114557531674</v>
      </c>
      <c r="I66" s="33">
        <v>84.252968819032034</v>
      </c>
      <c r="J66" s="33">
        <v>103.17171745779351</v>
      </c>
      <c r="K66" s="33">
        <v>15.330617920095701</v>
      </c>
      <c r="L66" s="33">
        <v>110.4219436108034</v>
      </c>
      <c r="M66" s="33">
        <v>189.91066814070635</v>
      </c>
      <c r="N66" s="33">
        <v>332.64013695199145</v>
      </c>
      <c r="O66" s="33">
        <v>323.62975516513154</v>
      </c>
      <c r="P66" s="33">
        <v>467.91397192706995</v>
      </c>
      <c r="Q66" s="33">
        <v>378.18706315715701</v>
      </c>
      <c r="R66" s="33">
        <v>344.42678866562943</v>
      </c>
      <c r="S66" s="33">
        <v>905.78842554488995</v>
      </c>
      <c r="T66" s="33">
        <v>918.70197918764882</v>
      </c>
      <c r="U66" s="33">
        <v>1106.040781855103</v>
      </c>
      <c r="V66" s="33">
        <v>1154.4040542292989</v>
      </c>
      <c r="W66" s="33">
        <v>1126.2649094759738</v>
      </c>
      <c r="X66" s="33">
        <v>1312.2228459692878</v>
      </c>
      <c r="Y66" s="33">
        <v>1765.1601692161</v>
      </c>
      <c r="Z66" s="33">
        <v>766.62375381548986</v>
      </c>
      <c r="AA66" s="33">
        <v>778.78925228137996</v>
      </c>
      <c r="AB66" s="33">
        <v>792.47730792394907</v>
      </c>
      <c r="AC66" s="33">
        <v>741.56977688292784</v>
      </c>
      <c r="AD66" s="33">
        <v>973.66299600644982</v>
      </c>
      <c r="AE66" s="33">
        <v>852.68252292986892</v>
      </c>
    </row>
    <row r="67" spans="1:31" s="28" customFormat="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s="28" customFormat="1">
      <c r="A68" s="29" t="s">
        <v>133</v>
      </c>
      <c r="B68" s="29" t="s">
        <v>69</v>
      </c>
      <c r="C68" s="33">
        <v>6963.9714390132767</v>
      </c>
      <c r="D68" s="33">
        <v>7730.0637715322528</v>
      </c>
      <c r="E68" s="33">
        <v>7041.5413414415216</v>
      </c>
      <c r="F68" s="33">
        <v>9605.0124637774952</v>
      </c>
      <c r="G68" s="33">
        <v>9342.2876746443653</v>
      </c>
      <c r="H68" s="33">
        <v>10319.170791255094</v>
      </c>
      <c r="I68" s="33">
        <v>10304.912295843069</v>
      </c>
      <c r="J68" s="33">
        <v>12001.437692131611</v>
      </c>
      <c r="K68" s="33">
        <v>11848.94230511235</v>
      </c>
      <c r="L68" s="33">
        <v>11405.212863679582</v>
      </c>
      <c r="M68" s="33">
        <v>11922.781778295472</v>
      </c>
      <c r="N68" s="33">
        <v>12266.052037121584</v>
      </c>
      <c r="O68" s="33">
        <v>11903.181207874015</v>
      </c>
      <c r="P68" s="33">
        <v>11155.204810867384</v>
      </c>
      <c r="Q68" s="33">
        <v>12556.49985973516</v>
      </c>
      <c r="R68" s="33">
        <v>12313.041535471541</v>
      </c>
      <c r="S68" s="33">
        <v>11596.600716229139</v>
      </c>
      <c r="T68" s="33">
        <v>12137.121313742242</v>
      </c>
      <c r="U68" s="33">
        <v>11949.610101042359</v>
      </c>
      <c r="V68" s="33">
        <v>12435.811873051494</v>
      </c>
      <c r="W68" s="33">
        <v>12068.156999075874</v>
      </c>
      <c r="X68" s="33">
        <v>12201.021707010335</v>
      </c>
      <c r="Y68" s="33">
        <v>12277.15485534035</v>
      </c>
      <c r="Z68" s="33">
        <v>13794.535966475582</v>
      </c>
      <c r="AA68" s="33">
        <v>13576.021840261168</v>
      </c>
      <c r="AB68" s="33">
        <v>16128.506900898432</v>
      </c>
      <c r="AC68" s="33">
        <v>16560.859146830877</v>
      </c>
      <c r="AD68" s="33">
        <v>15908.948532666871</v>
      </c>
      <c r="AE68" s="33">
        <v>16601.39734704699</v>
      </c>
    </row>
    <row r="69" spans="1:31" s="28" customFormat="1">
      <c r="A69" s="29" t="s">
        <v>133</v>
      </c>
      <c r="B69" s="29" t="s">
        <v>68</v>
      </c>
      <c r="C69" s="33">
        <v>947.13776080618049</v>
      </c>
      <c r="D69" s="33">
        <v>1101.2377051388528</v>
      </c>
      <c r="E69" s="33">
        <v>1099.9036283832133</v>
      </c>
      <c r="F69" s="33">
        <v>1067.4594468583612</v>
      </c>
      <c r="G69" s="33">
        <v>1041.4939742222291</v>
      </c>
      <c r="H69" s="33">
        <v>1066.2781184967159</v>
      </c>
      <c r="I69" s="33">
        <v>1099.2710003383288</v>
      </c>
      <c r="J69" s="33">
        <v>1045.2071365960492</v>
      </c>
      <c r="K69" s="33">
        <v>1089.2540730975961</v>
      </c>
      <c r="L69" s="33">
        <v>1098.931003151602</v>
      </c>
      <c r="M69" s="33">
        <v>1322.3884099472748</v>
      </c>
      <c r="N69" s="33">
        <v>1327.749391810823</v>
      </c>
      <c r="O69" s="33">
        <v>1257.1938536619512</v>
      </c>
      <c r="P69" s="33">
        <v>1492.6321962366451</v>
      </c>
      <c r="Q69" s="33">
        <v>1531.8867434602187</v>
      </c>
      <c r="R69" s="33">
        <v>1588.1073418486719</v>
      </c>
      <c r="S69" s="33">
        <v>2859.4891781994843</v>
      </c>
      <c r="T69" s="33">
        <v>2807.6039332545843</v>
      </c>
      <c r="U69" s="33">
        <v>2706.1353461211656</v>
      </c>
      <c r="V69" s="33">
        <v>2800.3853222021771</v>
      </c>
      <c r="W69" s="33">
        <v>2741.267734592861</v>
      </c>
      <c r="X69" s="33">
        <v>2659.8656640922782</v>
      </c>
      <c r="Y69" s="33">
        <v>3240.7804675839379</v>
      </c>
      <c r="Z69" s="33">
        <v>2963.367651733106</v>
      </c>
      <c r="AA69" s="33">
        <v>3036.3018310933689</v>
      </c>
      <c r="AB69" s="33">
        <v>2688.673472885006</v>
      </c>
      <c r="AC69" s="33">
        <v>2673.4394367631853</v>
      </c>
      <c r="AD69" s="33">
        <v>2564.2803976617593</v>
      </c>
      <c r="AE69" s="33">
        <v>2927.7045390348794</v>
      </c>
    </row>
    <row r="70" spans="1:31" s="28" customFormat="1">
      <c r="A70" s="29" t="s">
        <v>133</v>
      </c>
      <c r="B70" s="29" t="s">
        <v>36</v>
      </c>
      <c r="C70" s="33">
        <v>87.0641527569</v>
      </c>
      <c r="D70" s="33">
        <v>86.300731406164999</v>
      </c>
      <c r="E70" s="33">
        <v>101.59223033616</v>
      </c>
      <c r="F70" s="33">
        <v>98.625466212286</v>
      </c>
      <c r="G70" s="33">
        <v>92.811231059920004</v>
      </c>
      <c r="H70" s="33">
        <v>94.552182108549999</v>
      </c>
      <c r="I70" s="33">
        <v>93.647480508770002</v>
      </c>
      <c r="J70" s="33">
        <v>89.715117248809989</v>
      </c>
      <c r="K70" s="33">
        <v>84.825825754049987</v>
      </c>
      <c r="L70" s="33">
        <v>83.936596328249991</v>
      </c>
      <c r="M70" s="33">
        <v>78.459767091230006</v>
      </c>
      <c r="N70" s="33">
        <v>128.07083899999989</v>
      </c>
      <c r="O70" s="33">
        <v>124.93339899999999</v>
      </c>
      <c r="P70" s="33">
        <v>106.96484</v>
      </c>
      <c r="Q70" s="33">
        <v>543.35333200000002</v>
      </c>
      <c r="R70" s="33">
        <v>539.29000299999984</v>
      </c>
      <c r="S70" s="33">
        <v>701.73350999999991</v>
      </c>
      <c r="T70" s="33">
        <v>690.84366999999997</v>
      </c>
      <c r="U70" s="33">
        <v>711.926737</v>
      </c>
      <c r="V70" s="33">
        <v>697.85746999999992</v>
      </c>
      <c r="W70" s="33">
        <v>967.71523000000002</v>
      </c>
      <c r="X70" s="33">
        <v>947.49859200000003</v>
      </c>
      <c r="Y70" s="33">
        <v>895.09920799999998</v>
      </c>
      <c r="Z70" s="33">
        <v>945.57925</v>
      </c>
      <c r="AA70" s="33">
        <v>937.26089999999999</v>
      </c>
      <c r="AB70" s="33">
        <v>857.48479499999996</v>
      </c>
      <c r="AC70" s="33">
        <v>836.04944699999999</v>
      </c>
      <c r="AD70" s="33">
        <v>856.85734000000002</v>
      </c>
      <c r="AE70" s="33">
        <v>823.20475700000009</v>
      </c>
    </row>
    <row r="71" spans="1:31" s="28" customFormat="1">
      <c r="A71" s="29" t="s">
        <v>133</v>
      </c>
      <c r="B71" s="29" t="s">
        <v>73</v>
      </c>
      <c r="C71" s="33">
        <v>0</v>
      </c>
      <c r="D71" s="33">
        <v>0</v>
      </c>
      <c r="E71" s="33">
        <v>4.7266750000000003E-5</v>
      </c>
      <c r="F71" s="33">
        <v>4.8716607E-5</v>
      </c>
      <c r="G71" s="33">
        <v>4.7526179999999998E-5</v>
      </c>
      <c r="H71" s="33">
        <v>5.7500990000000003E-5</v>
      </c>
      <c r="I71" s="33">
        <v>6.0057292999999999E-5</v>
      </c>
      <c r="J71" s="33">
        <v>6.1730540000000004E-5</v>
      </c>
      <c r="K71" s="33">
        <v>6.3553629999999996E-5</v>
      </c>
      <c r="L71" s="33">
        <v>7.3359630000000004E-5</v>
      </c>
      <c r="M71" s="33">
        <v>7.5249949999999996E-5</v>
      </c>
      <c r="N71" s="33">
        <v>1.3415732000000001E-4</v>
      </c>
      <c r="O71" s="33">
        <v>1.3174669999999999E-4</v>
      </c>
      <c r="P71" s="33">
        <v>1.3090138E-4</v>
      </c>
      <c r="Q71" s="33">
        <v>1.6354691000000001E-4</v>
      </c>
      <c r="R71" s="33">
        <v>1.6275156999999999E-4</v>
      </c>
      <c r="S71" s="33">
        <v>2.1301651999999999E-4</v>
      </c>
      <c r="T71" s="33">
        <v>2.1231076999999999E-4</v>
      </c>
      <c r="U71" s="33">
        <v>2.1853526E-4</v>
      </c>
      <c r="V71" s="33">
        <v>2.1974833999999999E-4</v>
      </c>
      <c r="W71" s="33">
        <v>2.7751749999999997E-4</v>
      </c>
      <c r="X71" s="33">
        <v>2.6583406999999999E-4</v>
      </c>
      <c r="Y71" s="33">
        <v>2.6899349999999999E-4</v>
      </c>
      <c r="Z71" s="33">
        <v>4.3077144000000002E-4</v>
      </c>
      <c r="AA71" s="33">
        <v>4.2919057999999999E-4</v>
      </c>
      <c r="AB71" s="33">
        <v>4.15510999999999E-4</v>
      </c>
      <c r="AC71" s="33">
        <v>4.238469E-4</v>
      </c>
      <c r="AD71" s="33">
        <v>4.3121847999999898E-4</v>
      </c>
      <c r="AE71" s="33">
        <v>4.3741230000000003E-4</v>
      </c>
    </row>
    <row r="72" spans="1:31" s="28" customFormat="1">
      <c r="A72" s="29" t="s">
        <v>133</v>
      </c>
      <c r="B72" s="29" t="s">
        <v>56</v>
      </c>
      <c r="C72" s="25">
        <v>13.916116899999999</v>
      </c>
      <c r="D72" s="25">
        <v>27.18962329999999</v>
      </c>
      <c r="E72" s="25">
        <v>53.833660000000002</v>
      </c>
      <c r="F72" s="25">
        <v>78.493290000000002</v>
      </c>
      <c r="G72" s="25">
        <v>102.60857</v>
      </c>
      <c r="H72" s="25">
        <v>131.831391</v>
      </c>
      <c r="I72" s="25">
        <v>161.71857399999999</v>
      </c>
      <c r="J72" s="25">
        <v>195.21101999999999</v>
      </c>
      <c r="K72" s="25">
        <v>226.91639799999999</v>
      </c>
      <c r="L72" s="25">
        <v>259.22889700000002</v>
      </c>
      <c r="M72" s="25">
        <v>278.58942999999903</v>
      </c>
      <c r="N72" s="25">
        <v>312.61320699999999</v>
      </c>
      <c r="O72" s="25">
        <v>337.50798600000002</v>
      </c>
      <c r="P72" s="25">
        <v>364.06465400000002</v>
      </c>
      <c r="Q72" s="25">
        <v>386.95946199999889</v>
      </c>
      <c r="R72" s="25">
        <v>397.12466599999999</v>
      </c>
      <c r="S72" s="25">
        <v>399.81301999999999</v>
      </c>
      <c r="T72" s="25">
        <v>403.1070939999999</v>
      </c>
      <c r="U72" s="25">
        <v>424.34792499999998</v>
      </c>
      <c r="V72" s="25">
        <v>424.60636599999998</v>
      </c>
      <c r="W72" s="25">
        <v>440.60591499999998</v>
      </c>
      <c r="X72" s="25">
        <v>428.579815</v>
      </c>
      <c r="Y72" s="25">
        <v>385.40467999999998</v>
      </c>
      <c r="Z72" s="25">
        <v>426.46357999999998</v>
      </c>
      <c r="AA72" s="25">
        <v>432.09283000000005</v>
      </c>
      <c r="AB72" s="25">
        <v>372.534336</v>
      </c>
      <c r="AC72" s="25">
        <v>362.23875399999997</v>
      </c>
      <c r="AD72" s="25">
        <v>365.08967999999999</v>
      </c>
      <c r="AE72" s="25">
        <v>351.43912</v>
      </c>
    </row>
    <row r="73" spans="1:31" s="28" customFormat="1">
      <c r="A73" s="34" t="s">
        <v>138</v>
      </c>
      <c r="B73" s="34"/>
      <c r="C73" s="35">
        <v>9736.7546835554094</v>
      </c>
      <c r="D73" s="35">
        <v>10647.817762935632</v>
      </c>
      <c r="E73" s="35">
        <v>9360.6815168859521</v>
      </c>
      <c r="F73" s="35">
        <v>11671.89082723846</v>
      </c>
      <c r="G73" s="35">
        <v>11696.293783052328</v>
      </c>
      <c r="H73" s="35">
        <v>12511.672007726502</v>
      </c>
      <c r="I73" s="35">
        <v>12268.505047608251</v>
      </c>
      <c r="J73" s="35">
        <v>13840.619068777753</v>
      </c>
      <c r="K73" s="35">
        <v>13484.602008450667</v>
      </c>
      <c r="L73" s="35">
        <v>13455.892305451167</v>
      </c>
      <c r="M73" s="35">
        <v>14565.710052442055</v>
      </c>
      <c r="N73" s="35">
        <v>15458.367139784366</v>
      </c>
      <c r="O73" s="35">
        <v>15200.535931134922</v>
      </c>
      <c r="P73" s="35">
        <v>15287.57703371905</v>
      </c>
      <c r="Q73" s="35">
        <v>15507.986226989526</v>
      </c>
      <c r="R73" s="35">
        <v>15270.546226765811</v>
      </c>
      <c r="S73" s="35">
        <v>15361.878412477323</v>
      </c>
      <c r="T73" s="35">
        <v>15863.427319329105</v>
      </c>
      <c r="U73" s="35">
        <v>15761.786321615939</v>
      </c>
      <c r="V73" s="35">
        <v>16390.601340663969</v>
      </c>
      <c r="W73" s="35">
        <v>15935.68975197394</v>
      </c>
      <c r="X73" s="35">
        <v>16173.110329141498</v>
      </c>
      <c r="Y73" s="35">
        <v>17283.095605067436</v>
      </c>
      <c r="Z73" s="35">
        <v>17524.527479378448</v>
      </c>
      <c r="AA73" s="35">
        <v>17391.113033248836</v>
      </c>
      <c r="AB73" s="35">
        <v>19609.657794318318</v>
      </c>
      <c r="AC73" s="35">
        <v>19975.868471457012</v>
      </c>
      <c r="AD73" s="35">
        <v>19446.89203669683</v>
      </c>
      <c r="AE73" s="35">
        <v>20381.784517701577</v>
      </c>
    </row>
    <row r="74" spans="1:31" s="28" customFormat="1"/>
    <row r="75" spans="1:31" s="28" customFormat="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s="28" customFormat="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s="28" customFormat="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s="28" customFormat="1">
      <c r="A78" s="29" t="s">
        <v>134</v>
      </c>
      <c r="B78" s="29" t="s">
        <v>20</v>
      </c>
      <c r="C78" s="33">
        <v>1.7458794999999999E-5</v>
      </c>
      <c r="D78" s="33">
        <v>1.7117905000000001E-5</v>
      </c>
      <c r="E78" s="33">
        <v>1.8217854000000001E-5</v>
      </c>
      <c r="F78" s="33">
        <v>1.8283290000000001E-5</v>
      </c>
      <c r="G78" s="33">
        <v>1.823678E-5</v>
      </c>
      <c r="H78" s="33">
        <v>1.87260979999999E-5</v>
      </c>
      <c r="I78" s="33">
        <v>2.0038346E-5</v>
      </c>
      <c r="J78" s="33">
        <v>2.0959977E-5</v>
      </c>
      <c r="K78" s="33">
        <v>2.3173719999999999E-5</v>
      </c>
      <c r="L78" s="33">
        <v>2.3528545999999999E-5</v>
      </c>
      <c r="M78" s="33">
        <v>2.3430902999999899E-5</v>
      </c>
      <c r="N78" s="33">
        <v>2.5475395999999999E-5</v>
      </c>
      <c r="O78" s="33">
        <v>2.5435569999999999E-5</v>
      </c>
      <c r="P78" s="33">
        <v>2.4348204999999999E-5</v>
      </c>
      <c r="Q78" s="33">
        <v>2.4723762000000001E-5</v>
      </c>
      <c r="R78" s="33">
        <v>2.5010646E-5</v>
      </c>
      <c r="S78" s="33">
        <v>2.5542179999999999E-5</v>
      </c>
      <c r="T78" s="33">
        <v>2.7929393000000001E-5</v>
      </c>
      <c r="U78" s="33">
        <v>2.89174679999999E-5</v>
      </c>
      <c r="V78" s="33">
        <v>2.8414452999999999E-5</v>
      </c>
      <c r="W78" s="33">
        <v>3.2141736000000003E-5</v>
      </c>
      <c r="X78" s="33">
        <v>3.2357029999999997E-5</v>
      </c>
      <c r="Y78" s="33">
        <v>3.16926339999999E-5</v>
      </c>
      <c r="Z78" s="33">
        <v>3.2658845000000003E-5</v>
      </c>
      <c r="AA78" s="33">
        <v>3.4516030000000002E-5</v>
      </c>
      <c r="AB78" s="33">
        <v>3.5474461999999902E-5</v>
      </c>
      <c r="AC78" s="33">
        <v>3.8106514999999999E-5</v>
      </c>
      <c r="AD78" s="33">
        <v>3.8911115999999998E-5</v>
      </c>
      <c r="AE78" s="33">
        <v>3.663862E-5</v>
      </c>
    </row>
    <row r="79" spans="1:31" s="28" customFormat="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s="28" customFormat="1">
      <c r="A80" s="29" t="s">
        <v>134</v>
      </c>
      <c r="B80" s="29" t="s">
        <v>66</v>
      </c>
      <c r="C80" s="33">
        <v>1.29944593E-5</v>
      </c>
      <c r="D80" s="33">
        <v>1.2306997500000001E-5</v>
      </c>
      <c r="E80" s="33">
        <v>1.33194166E-5</v>
      </c>
      <c r="F80" s="33">
        <v>1.3638892399999999E-5</v>
      </c>
      <c r="G80" s="33">
        <v>1.369236759999999E-5</v>
      </c>
      <c r="H80" s="33">
        <v>1.4546042200000001E-5</v>
      </c>
      <c r="I80" s="33">
        <v>1.5263443899999999E-5</v>
      </c>
      <c r="J80" s="33">
        <v>1.600997839999999E-5</v>
      </c>
      <c r="K80" s="33">
        <v>1.7369100599999979E-5</v>
      </c>
      <c r="L80" s="33">
        <v>1.7840766099999992E-5</v>
      </c>
      <c r="M80" s="33">
        <v>1.75937452E-5</v>
      </c>
      <c r="N80" s="33">
        <v>0.25921521887150006</v>
      </c>
      <c r="O80" s="33">
        <v>2.00689817E-5</v>
      </c>
      <c r="P80" s="33">
        <v>1.71737692E-5</v>
      </c>
      <c r="Q80" s="33">
        <v>1.8286367699999999E-5</v>
      </c>
      <c r="R80" s="33">
        <v>1.9216706800000001E-5</v>
      </c>
      <c r="S80" s="33">
        <v>1.9996691299999978E-5</v>
      </c>
      <c r="T80" s="33">
        <v>2.0959536099999998E-5</v>
      </c>
      <c r="U80" s="33">
        <v>2.2253805699999988E-5</v>
      </c>
      <c r="V80" s="33">
        <v>0.25916015203870002</v>
      </c>
      <c r="W80" s="33">
        <v>0.85314343152200001</v>
      </c>
      <c r="X80" s="33">
        <v>2.0322149000000001E-5</v>
      </c>
      <c r="Y80" s="33">
        <v>1.9140808299999988E-5</v>
      </c>
      <c r="Z80" s="33">
        <v>0.22915890864199898</v>
      </c>
      <c r="AA80" s="33">
        <v>2.10714832E-5</v>
      </c>
      <c r="AB80" s="33">
        <v>2.1807791499999998E-5</v>
      </c>
      <c r="AC80" s="33">
        <v>2.3535165999999991E-5</v>
      </c>
      <c r="AD80" s="33">
        <v>1.3291173395685001</v>
      </c>
      <c r="AE80" s="33">
        <v>2.0611580999999999E-5</v>
      </c>
    </row>
    <row r="81" spans="1:35" s="28" customFormat="1">
      <c r="A81" s="29" t="s">
        <v>134</v>
      </c>
      <c r="B81" s="29" t="s">
        <v>65</v>
      </c>
      <c r="C81" s="33">
        <v>7842.0526249999966</v>
      </c>
      <c r="D81" s="33">
        <v>8080.8207600000005</v>
      </c>
      <c r="E81" s="33">
        <v>8115.0005699999965</v>
      </c>
      <c r="F81" s="33">
        <v>9140.9702400000006</v>
      </c>
      <c r="G81" s="33">
        <v>9687.9461899999988</v>
      </c>
      <c r="H81" s="33">
        <v>9064.8297699999985</v>
      </c>
      <c r="I81" s="33">
        <v>8986.1015099999986</v>
      </c>
      <c r="J81" s="33">
        <v>9408.035609999999</v>
      </c>
      <c r="K81" s="33">
        <v>8833.6971499999981</v>
      </c>
      <c r="L81" s="33">
        <v>8922.2837599999984</v>
      </c>
      <c r="M81" s="33">
        <v>8416.4546699999992</v>
      </c>
      <c r="N81" s="33">
        <v>8666.5706899999968</v>
      </c>
      <c r="O81" s="33">
        <v>8780.0440899999994</v>
      </c>
      <c r="P81" s="33">
        <v>9190.5021199999992</v>
      </c>
      <c r="Q81" s="33">
        <v>8814.2739400000009</v>
      </c>
      <c r="R81" s="33">
        <v>8742.3204399999995</v>
      </c>
      <c r="S81" s="33">
        <v>9054.7765799999997</v>
      </c>
      <c r="T81" s="33">
        <v>8997.0360200000014</v>
      </c>
      <c r="U81" s="33">
        <v>8778.6337199999998</v>
      </c>
      <c r="V81" s="33">
        <v>8199.615469999997</v>
      </c>
      <c r="W81" s="33">
        <v>8355.2530699999988</v>
      </c>
      <c r="X81" s="33">
        <v>9034.6019699999997</v>
      </c>
      <c r="Y81" s="33">
        <v>8877.7582599999987</v>
      </c>
      <c r="Z81" s="33">
        <v>8305.0872600000002</v>
      </c>
      <c r="AA81" s="33">
        <v>8899.5290800000002</v>
      </c>
      <c r="AB81" s="33">
        <v>10077.80575</v>
      </c>
      <c r="AC81" s="33">
        <v>9512.7528399999992</v>
      </c>
      <c r="AD81" s="33">
        <v>9393.8305499999988</v>
      </c>
      <c r="AE81" s="33">
        <v>9425.6234099999965</v>
      </c>
    </row>
    <row r="82" spans="1:35" s="28" customFormat="1">
      <c r="A82" s="29" t="s">
        <v>134</v>
      </c>
      <c r="B82" s="29" t="s">
        <v>69</v>
      </c>
      <c r="C82" s="33">
        <v>3009.9669254048599</v>
      </c>
      <c r="D82" s="33">
        <v>3439.7044601915095</v>
      </c>
      <c r="E82" s="33">
        <v>3525.9544681106186</v>
      </c>
      <c r="F82" s="33">
        <v>3512.4115834714194</v>
      </c>
      <c r="G82" s="33">
        <v>3682.2519068550196</v>
      </c>
      <c r="H82" s="33">
        <v>3725.4665474058779</v>
      </c>
      <c r="I82" s="33">
        <v>3789.6370933334811</v>
      </c>
      <c r="J82" s="33">
        <v>3428.6464635259299</v>
      </c>
      <c r="K82" s="33">
        <v>3388.9675968575284</v>
      </c>
      <c r="L82" s="33">
        <v>3244.014642592259</v>
      </c>
      <c r="M82" s="33">
        <v>3744.46367072869</v>
      </c>
      <c r="N82" s="33">
        <v>3457.0004938821189</v>
      </c>
      <c r="O82" s="33">
        <v>3464.5783179734103</v>
      </c>
      <c r="P82" s="33">
        <v>3606.1278443636597</v>
      </c>
      <c r="Q82" s="33">
        <v>3664.33099749352</v>
      </c>
      <c r="R82" s="33">
        <v>3762.3834338495699</v>
      </c>
      <c r="S82" s="33">
        <v>3404.1371258708386</v>
      </c>
      <c r="T82" s="33">
        <v>3384.9105483121898</v>
      </c>
      <c r="U82" s="33">
        <v>3244.20408401642</v>
      </c>
      <c r="V82" s="33">
        <v>3759.4643531399902</v>
      </c>
      <c r="W82" s="33">
        <v>3461.755558132199</v>
      </c>
      <c r="X82" s="33">
        <v>3461.5975820276303</v>
      </c>
      <c r="Y82" s="33">
        <v>3641.3827053005298</v>
      </c>
      <c r="Z82" s="33">
        <v>3328.8928226153084</v>
      </c>
      <c r="AA82" s="33">
        <v>3466.9873237316601</v>
      </c>
      <c r="AB82" s="33">
        <v>3260.5747787349605</v>
      </c>
      <c r="AC82" s="33">
        <v>3219.7044012519491</v>
      </c>
      <c r="AD82" s="33">
        <v>3108.2547851967493</v>
      </c>
      <c r="AE82" s="33">
        <v>3555.3219203213898</v>
      </c>
    </row>
    <row r="83" spans="1:35" s="28" customFormat="1">
      <c r="A83" s="29" t="s">
        <v>134</v>
      </c>
      <c r="B83" s="29" t="s">
        <v>68</v>
      </c>
      <c r="C83" s="33">
        <v>3.2356453999999902E-6</v>
      </c>
      <c r="D83" s="33">
        <v>5.9578892E-6</v>
      </c>
      <c r="E83" s="33">
        <v>7.8228299999999994E-6</v>
      </c>
      <c r="F83" s="33">
        <v>1.4629373E-5</v>
      </c>
      <c r="G83" s="33">
        <v>1.2487755999999901E-5</v>
      </c>
      <c r="H83" s="33">
        <v>1.7292949999999998E-5</v>
      </c>
      <c r="I83" s="33">
        <v>2.1107095999999999E-5</v>
      </c>
      <c r="J83" s="33">
        <v>2.4294000000000002E-5</v>
      </c>
      <c r="K83" s="33">
        <v>5.0636051999999902E-5</v>
      </c>
      <c r="L83" s="33">
        <v>4.9497019999999999E-5</v>
      </c>
      <c r="M83" s="33">
        <v>4.7290499999999997E-5</v>
      </c>
      <c r="N83" s="33">
        <v>4.8311143000000003E-5</v>
      </c>
      <c r="O83" s="33">
        <v>4.9479723999999999E-5</v>
      </c>
      <c r="P83" s="33">
        <v>4.0151877000000001E-5</v>
      </c>
      <c r="Q83" s="33">
        <v>4.5018917999999999E-5</v>
      </c>
      <c r="R83" s="33">
        <v>4.3754756999999999E-5</v>
      </c>
      <c r="S83" s="33">
        <v>4.2761122999999901E-5</v>
      </c>
      <c r="T83" s="33">
        <v>8.3238439999999995E-5</v>
      </c>
      <c r="U83" s="33">
        <v>9.1940200000000004E-5</v>
      </c>
      <c r="V83" s="33">
        <v>8.1005825999999994E-5</v>
      </c>
      <c r="W83" s="33">
        <v>3.0334232999999902E-4</v>
      </c>
      <c r="X83" s="33">
        <v>3.0678214E-4</v>
      </c>
      <c r="Y83" s="33">
        <v>2.6079119999999998E-4</v>
      </c>
      <c r="Z83" s="33">
        <v>2.9088407999999999E-4</v>
      </c>
      <c r="AA83" s="33">
        <v>2.8413354000000001E-4</v>
      </c>
      <c r="AB83" s="33">
        <v>2.8243076000000002E-4</v>
      </c>
      <c r="AC83" s="33">
        <v>3.1254147000000002E-4</v>
      </c>
      <c r="AD83" s="33">
        <v>3.0850235000000001E-4</v>
      </c>
      <c r="AE83" s="33">
        <v>2.5006144999999998E-4</v>
      </c>
    </row>
    <row r="84" spans="1:35" s="28" customFormat="1">
      <c r="A84" s="29" t="s">
        <v>134</v>
      </c>
      <c r="B84" s="29" t="s">
        <v>36</v>
      </c>
      <c r="C84" s="33">
        <v>2.6493712999999999E-5</v>
      </c>
      <c r="D84" s="33">
        <v>3.8077259999999999E-5</v>
      </c>
      <c r="E84" s="33">
        <v>3.72733099999999E-5</v>
      </c>
      <c r="F84" s="33">
        <v>4.4671123999999999E-5</v>
      </c>
      <c r="G84" s="33">
        <v>6.1494780000000005E-5</v>
      </c>
      <c r="H84" s="33">
        <v>6.1298530000000005E-5</v>
      </c>
      <c r="I84" s="33">
        <v>7.1999369999999998E-5</v>
      </c>
      <c r="J84" s="33">
        <v>8.3077495000000005E-5</v>
      </c>
      <c r="K84" s="33">
        <v>8.6127819999999905E-5</v>
      </c>
      <c r="L84" s="33">
        <v>9.250079E-5</v>
      </c>
      <c r="M84" s="33">
        <v>1.0732443999999999E-4</v>
      </c>
      <c r="N84" s="33">
        <v>1.10925494999999E-4</v>
      </c>
      <c r="O84" s="33">
        <v>1.1559392E-4</v>
      </c>
      <c r="P84" s="33">
        <v>1.4617193999999999E-4</v>
      </c>
      <c r="Q84" s="33">
        <v>1.4482123E-4</v>
      </c>
      <c r="R84" s="33">
        <v>1.4478616E-4</v>
      </c>
      <c r="S84" s="33">
        <v>1.6790045999999999E-4</v>
      </c>
      <c r="T84" s="33">
        <v>1.5495211E-4</v>
      </c>
      <c r="U84" s="33">
        <v>1.8193094999999999E-4</v>
      </c>
      <c r="V84" s="33">
        <v>2.1848975999999999E-4</v>
      </c>
      <c r="W84" s="33">
        <v>1.8542854999999901E-4</v>
      </c>
      <c r="X84" s="33">
        <v>1.8674337E-4</v>
      </c>
      <c r="Y84" s="33">
        <v>2.4635932999999898E-4</v>
      </c>
      <c r="Z84" s="33">
        <v>2.34648149999999E-4</v>
      </c>
      <c r="AA84" s="33">
        <v>2.4046931E-4</v>
      </c>
      <c r="AB84" s="33">
        <v>2.5716379999999998E-4</v>
      </c>
      <c r="AC84" s="33">
        <v>2.3863015999999999E-4</v>
      </c>
      <c r="AD84" s="33">
        <v>2.4317607E-4</v>
      </c>
      <c r="AE84" s="33">
        <v>4.2673346E-4</v>
      </c>
    </row>
    <row r="85" spans="1:35" s="28" customFormat="1">
      <c r="A85" s="29" t="s">
        <v>134</v>
      </c>
      <c r="B85" s="29" t="s">
        <v>73</v>
      </c>
      <c r="C85" s="33">
        <v>0</v>
      </c>
      <c r="D85" s="33">
        <v>0</v>
      </c>
      <c r="E85" s="33">
        <v>1.0311972700000001E-4</v>
      </c>
      <c r="F85" s="33">
        <v>1.065130379999999E-4</v>
      </c>
      <c r="G85" s="33">
        <v>1.187840019999999E-4</v>
      </c>
      <c r="H85" s="33">
        <v>1.2392788400000001E-4</v>
      </c>
      <c r="I85" s="33">
        <v>1.2934915000000001E-4</v>
      </c>
      <c r="J85" s="33">
        <v>1.3814415499999999E-4</v>
      </c>
      <c r="K85" s="33">
        <v>1.2986821999999999E-4</v>
      </c>
      <c r="L85" s="33">
        <v>1.4121653999999979E-4</v>
      </c>
      <c r="M85" s="33">
        <v>1.60665975E-4</v>
      </c>
      <c r="N85" s="33">
        <v>1.6519851499999997E-4</v>
      </c>
      <c r="O85" s="33">
        <v>1.7122900599999999E-4</v>
      </c>
      <c r="P85" s="33">
        <v>2.1687600599999902E-4</v>
      </c>
      <c r="Q85" s="33">
        <v>2.0939137900000002E-4</v>
      </c>
      <c r="R85" s="33">
        <v>2.1515721E-4</v>
      </c>
      <c r="S85" s="33">
        <v>2.3969338E-4</v>
      </c>
      <c r="T85" s="33">
        <v>2.18441274999999E-4</v>
      </c>
      <c r="U85" s="33">
        <v>2.5229781999999901E-4</v>
      </c>
      <c r="V85" s="33">
        <v>2.9604198999999901E-4</v>
      </c>
      <c r="W85" s="33">
        <v>2.5641688000000004E-4</v>
      </c>
      <c r="X85" s="33">
        <v>2.5533688999999801E-4</v>
      </c>
      <c r="Y85" s="33">
        <v>3.3067966000000003E-4</v>
      </c>
      <c r="Z85" s="33">
        <v>3.1533918999999998E-4</v>
      </c>
      <c r="AA85" s="33">
        <v>3.1812392999999999E-4</v>
      </c>
      <c r="AB85" s="33">
        <v>3.3691852E-4</v>
      </c>
      <c r="AC85" s="33">
        <v>3.1027121999999997E-4</v>
      </c>
      <c r="AD85" s="33">
        <v>3.2893107000000002E-4</v>
      </c>
      <c r="AE85" s="33">
        <v>4.9692246999999802E-4</v>
      </c>
    </row>
    <row r="86" spans="1:35" s="28" customFormat="1">
      <c r="A86" s="29" t="s">
        <v>134</v>
      </c>
      <c r="B86" s="29" t="s">
        <v>56</v>
      </c>
      <c r="C86" s="25">
        <v>0.37565073999999998</v>
      </c>
      <c r="D86" s="25">
        <v>1.85576999</v>
      </c>
      <c r="E86" s="25">
        <v>3.01607694</v>
      </c>
      <c r="F86" s="25">
        <v>4.0663235999999898</v>
      </c>
      <c r="G86" s="25">
        <v>7.0671258000000003</v>
      </c>
      <c r="H86" s="25">
        <v>10.0924643</v>
      </c>
      <c r="I86" s="25">
        <v>13.74153449999999</v>
      </c>
      <c r="J86" s="25">
        <v>19.0766876</v>
      </c>
      <c r="K86" s="25">
        <v>18.192314799999991</v>
      </c>
      <c r="L86" s="25">
        <v>23.291357399999999</v>
      </c>
      <c r="M86" s="25">
        <v>32.995761399999893</v>
      </c>
      <c r="N86" s="25">
        <v>28.7376915</v>
      </c>
      <c r="O86" s="25">
        <v>31.717655999999891</v>
      </c>
      <c r="P86" s="25">
        <v>42.914170999999904</v>
      </c>
      <c r="Q86" s="25">
        <v>41.904234000000002</v>
      </c>
      <c r="R86" s="25">
        <v>41.669791700000005</v>
      </c>
      <c r="S86" s="25">
        <v>48.069312999999902</v>
      </c>
      <c r="T86" s="25">
        <v>34.482787700000003</v>
      </c>
      <c r="U86" s="25">
        <v>40.686815700000004</v>
      </c>
      <c r="V86" s="25">
        <v>50.1501436</v>
      </c>
      <c r="W86" s="25">
        <v>45.166567000000001</v>
      </c>
      <c r="X86" s="25">
        <v>36.5050179999999</v>
      </c>
      <c r="Y86" s="25">
        <v>46.762191000000001</v>
      </c>
      <c r="Z86" s="25">
        <v>34.5214</v>
      </c>
      <c r="AA86" s="25">
        <v>44.255121999999986</v>
      </c>
      <c r="AB86" s="25">
        <v>45.5913836</v>
      </c>
      <c r="AC86" s="25">
        <v>26.714699899999999</v>
      </c>
      <c r="AD86" s="25">
        <v>35.52437299999999</v>
      </c>
      <c r="AE86" s="25">
        <v>53.416417299999999</v>
      </c>
      <c r="AH86" s="13"/>
      <c r="AI86" s="13"/>
    </row>
    <row r="87" spans="1:35" s="28" customFormat="1">
      <c r="A87" s="34" t="s">
        <v>138</v>
      </c>
      <c r="B87" s="34"/>
      <c r="C87" s="35">
        <v>10852.019584093756</v>
      </c>
      <c r="D87" s="35">
        <v>11520.525255574301</v>
      </c>
      <c r="E87" s="35">
        <v>11640.955077470715</v>
      </c>
      <c r="F87" s="35">
        <v>12653.381870022975</v>
      </c>
      <c r="G87" s="35">
        <v>13370.198141271921</v>
      </c>
      <c r="H87" s="35">
        <v>12790.296367970968</v>
      </c>
      <c r="I87" s="35">
        <v>12775.738659742367</v>
      </c>
      <c r="J87" s="35">
        <v>12836.682134789884</v>
      </c>
      <c r="K87" s="35">
        <v>12222.664838036399</v>
      </c>
      <c r="L87" s="35">
        <v>12166.298493458591</v>
      </c>
      <c r="M87" s="35">
        <v>12160.918429043837</v>
      </c>
      <c r="N87" s="35">
        <v>12123.830472887526</v>
      </c>
      <c r="O87" s="35">
        <v>12244.622502957685</v>
      </c>
      <c r="P87" s="35">
        <v>12796.630046037511</v>
      </c>
      <c r="Q87" s="35">
        <v>12478.605025522569</v>
      </c>
      <c r="R87" s="35">
        <v>12504.703961831678</v>
      </c>
      <c r="S87" s="35">
        <v>12458.913794170832</v>
      </c>
      <c r="T87" s="35">
        <v>12381.946700439559</v>
      </c>
      <c r="U87" s="35">
        <v>12022.837947127891</v>
      </c>
      <c r="V87" s="35">
        <v>11959.339092712306</v>
      </c>
      <c r="W87" s="35">
        <v>11817.862107047788</v>
      </c>
      <c r="X87" s="35">
        <v>12496.19991148895</v>
      </c>
      <c r="Y87" s="35">
        <v>12519.141276925169</v>
      </c>
      <c r="Z87" s="35">
        <v>11634.209565066874</v>
      </c>
      <c r="AA87" s="35">
        <v>12366.516743452716</v>
      </c>
      <c r="AB87" s="35">
        <v>13338.380868447974</v>
      </c>
      <c r="AC87" s="35">
        <v>12732.4576154351</v>
      </c>
      <c r="AD87" s="35">
        <v>12503.414799949782</v>
      </c>
      <c r="AE87" s="35">
        <v>12980.945637633038</v>
      </c>
      <c r="AH87" s="13"/>
      <c r="AI87" s="13"/>
    </row>
    <row r="88" spans="1:35" s="28" customFormat="1" collapsed="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H88" s="13"/>
      <c r="AI88" s="13"/>
    </row>
    <row r="89" spans="1:35" s="28" customForma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row>
    <row r="90" spans="1:35" s="28" customFormat="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row>
    <row r="91" spans="1:35" s="28" customFormat="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c r="AF91" s="13"/>
      <c r="AG91" s="13"/>
      <c r="AH91" s="13"/>
      <c r="AI91" s="13"/>
    </row>
    <row r="92" spans="1:35" s="28" customFormat="1">
      <c r="A92" s="29" t="s">
        <v>40</v>
      </c>
      <c r="B92" s="29" t="s">
        <v>70</v>
      </c>
      <c r="C92" s="33">
        <v>169.93696796529198</v>
      </c>
      <c r="D92" s="33">
        <v>269.04939017807493</v>
      </c>
      <c r="E92" s="33">
        <v>304.05168427958597</v>
      </c>
      <c r="F92" s="33">
        <v>356.69479632729588</v>
      </c>
      <c r="G92" s="33">
        <v>338.26120285445</v>
      </c>
      <c r="H92" s="33">
        <v>350.47294928538099</v>
      </c>
      <c r="I92" s="33">
        <v>350.4360323201409</v>
      </c>
      <c r="J92" s="33">
        <v>330.23731345858499</v>
      </c>
      <c r="K92" s="33">
        <v>316.01580327844999</v>
      </c>
      <c r="L92" s="33">
        <v>320.37027830066501</v>
      </c>
      <c r="M92" s="33">
        <v>303.53622989608999</v>
      </c>
      <c r="N92" s="33">
        <v>721.65678108541988</v>
      </c>
      <c r="O92" s="33">
        <v>1172.3945634759798</v>
      </c>
      <c r="P92" s="33">
        <v>1160.4561941575389</v>
      </c>
      <c r="Q92" s="33">
        <v>1686.4062499346503</v>
      </c>
      <c r="R92" s="33">
        <v>1696.4303882027098</v>
      </c>
      <c r="S92" s="33">
        <v>2376.8267119689399</v>
      </c>
      <c r="T92" s="33">
        <v>2372.5355848079794</v>
      </c>
      <c r="U92" s="33">
        <v>3146.5899842499698</v>
      </c>
      <c r="V92" s="33">
        <v>3115.6799794989006</v>
      </c>
      <c r="W92" s="33">
        <v>5268.3740315852692</v>
      </c>
      <c r="X92" s="33">
        <v>5701.63033650942</v>
      </c>
      <c r="Y92" s="33">
        <v>5544.4237600224787</v>
      </c>
      <c r="Z92" s="33">
        <v>7976.5836960601009</v>
      </c>
      <c r="AA92" s="33">
        <v>7848.3511229373398</v>
      </c>
      <c r="AB92" s="33">
        <v>9247.7347155285297</v>
      </c>
      <c r="AC92" s="33">
        <v>9296.2401187782089</v>
      </c>
      <c r="AD92" s="33">
        <v>10344.67934288763</v>
      </c>
      <c r="AE92" s="33">
        <v>10157.520162088698</v>
      </c>
      <c r="AF92" s="13"/>
      <c r="AG92" s="13"/>
      <c r="AH92" s="13"/>
      <c r="AI92" s="13"/>
    </row>
    <row r="93" spans="1:35" collapsed="1">
      <c r="A93" s="29" t="s">
        <v>40</v>
      </c>
      <c r="B93" s="29" t="s">
        <v>72</v>
      </c>
      <c r="C93" s="33">
        <v>678.34501999999986</v>
      </c>
      <c r="D93" s="33">
        <v>1158.146526</v>
      </c>
      <c r="E93" s="33">
        <v>1437.6782278019748</v>
      </c>
      <c r="F93" s="33">
        <v>3069.0512259268398</v>
      </c>
      <c r="G93" s="33">
        <v>6616.545524499882</v>
      </c>
      <c r="H93" s="33">
        <v>7030.498348224889</v>
      </c>
      <c r="I93" s="33">
        <v>8975.7424852118256</v>
      </c>
      <c r="J93" s="33">
        <v>9062.3849499899407</v>
      </c>
      <c r="K93" s="33">
        <v>13734.294107304442</v>
      </c>
      <c r="L93" s="33">
        <v>14420.883759634129</v>
      </c>
      <c r="M93" s="33">
        <v>15400.883523695979</v>
      </c>
      <c r="N93" s="33">
        <v>20143.691129566192</v>
      </c>
      <c r="O93" s="33">
        <v>20529.437941630731</v>
      </c>
      <c r="P93" s="33">
        <v>20191.884612026788</v>
      </c>
      <c r="Q93" s="33">
        <v>22710.367902957987</v>
      </c>
      <c r="R93" s="33">
        <v>22212.364420622551</v>
      </c>
      <c r="S93" s="33">
        <v>24533.782056953427</v>
      </c>
      <c r="T93" s="33">
        <v>24056.552912982501</v>
      </c>
      <c r="U93" s="33">
        <v>25965.581876161847</v>
      </c>
      <c r="V93" s="33">
        <v>25961.049027106525</v>
      </c>
      <c r="W93" s="33">
        <v>30415.714014362453</v>
      </c>
      <c r="X93" s="33">
        <v>33459.680936795718</v>
      </c>
      <c r="Y93" s="33">
        <v>31283.616872437757</v>
      </c>
      <c r="Z93" s="33">
        <v>33811.23460123306</v>
      </c>
      <c r="AA93" s="33">
        <v>32863.8136983976</v>
      </c>
      <c r="AB93" s="33">
        <v>30604.829341684843</v>
      </c>
      <c r="AC93" s="33">
        <v>29606.84450982252</v>
      </c>
      <c r="AD93" s="33">
        <v>30170.845798300714</v>
      </c>
      <c r="AE93" s="33">
        <v>28345.222711962208</v>
      </c>
    </row>
    <row r="94" spans="1:35">
      <c r="A94" s="29" t="s">
        <v>40</v>
      </c>
      <c r="B94" s="29" t="s">
        <v>76</v>
      </c>
      <c r="C94" s="33">
        <v>48.10731766599978</v>
      </c>
      <c r="D94" s="33">
        <v>158.87899253999996</v>
      </c>
      <c r="E94" s="33">
        <v>363.43523274</v>
      </c>
      <c r="F94" s="33">
        <v>733.73713580000003</v>
      </c>
      <c r="G94" s="33">
        <v>1117.3674703000002</v>
      </c>
      <c r="H94" s="33">
        <v>1566.0641785</v>
      </c>
      <c r="I94" s="33">
        <v>2038.366031099999</v>
      </c>
      <c r="J94" s="33">
        <v>2458.7936139999997</v>
      </c>
      <c r="K94" s="33">
        <v>2939.674414399999</v>
      </c>
      <c r="L94" s="33">
        <v>3375.4432316000002</v>
      </c>
      <c r="M94" s="33">
        <v>3831.3651255</v>
      </c>
      <c r="N94" s="33">
        <v>4302.8403192999986</v>
      </c>
      <c r="O94" s="33">
        <v>4777.4936919999982</v>
      </c>
      <c r="P94" s="33">
        <v>5223.0881539999991</v>
      </c>
      <c r="Q94" s="33">
        <v>5951.5437864000005</v>
      </c>
      <c r="R94" s="33">
        <v>6163.7136412999998</v>
      </c>
      <c r="S94" s="33">
        <v>5987.3940467000011</v>
      </c>
      <c r="T94" s="33">
        <v>6168.142578</v>
      </c>
      <c r="U94" s="33">
        <v>6532.8946590000005</v>
      </c>
      <c r="V94" s="33">
        <v>6769.4280492999987</v>
      </c>
      <c r="W94" s="33">
        <v>7148.8329779999995</v>
      </c>
      <c r="X94" s="33">
        <v>7047.098101999999</v>
      </c>
      <c r="Y94" s="33">
        <v>6484.0774639999991</v>
      </c>
      <c r="Z94" s="33">
        <v>7019.7433925999894</v>
      </c>
      <c r="AA94" s="33">
        <v>6866.6529259999998</v>
      </c>
      <c r="AB94" s="33">
        <v>6399.8387726999899</v>
      </c>
      <c r="AC94" s="33">
        <v>6275.817932599999</v>
      </c>
      <c r="AD94" s="33">
        <v>5987.1778619999995</v>
      </c>
      <c r="AE94" s="33">
        <v>5812.4097449999999</v>
      </c>
    </row>
    <row r="95" spans="1:35" collapsed="1"/>
    <row r="96" spans="1:35">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3">
        <v>4.6746020000000004E-5</v>
      </c>
      <c r="D97" s="33">
        <v>6.7288689999999896E-5</v>
      </c>
      <c r="E97" s="33">
        <v>6.7844747000000006E-5</v>
      </c>
      <c r="F97" s="33">
        <v>9.8586054999999896E-5</v>
      </c>
      <c r="G97" s="33">
        <v>1.0663851499999999E-4</v>
      </c>
      <c r="H97" s="33">
        <v>1.1581742699999999E-4</v>
      </c>
      <c r="I97" s="33">
        <v>1.6378617099999901E-4</v>
      </c>
      <c r="J97" s="33">
        <v>1.8643788999999999E-4</v>
      </c>
      <c r="K97" s="33">
        <v>7.1162990999999991E-4</v>
      </c>
      <c r="L97" s="33">
        <v>7.6128266999999999E-4</v>
      </c>
      <c r="M97" s="33">
        <v>7.7211826999999797E-4</v>
      </c>
      <c r="N97" s="33">
        <v>1.43638943E-3</v>
      </c>
      <c r="O97" s="33">
        <v>1.43253809E-3</v>
      </c>
      <c r="P97" s="33">
        <v>1.5076605400000001E-3</v>
      </c>
      <c r="Q97" s="33">
        <v>2.2245576399999999E-3</v>
      </c>
      <c r="R97" s="33">
        <v>2.1527977400000002E-3</v>
      </c>
      <c r="S97" s="33">
        <v>2.2310547999999991E-3</v>
      </c>
      <c r="T97" s="33">
        <v>2.23936297E-3</v>
      </c>
      <c r="U97" s="33">
        <v>745.07562462119995</v>
      </c>
      <c r="V97" s="33">
        <v>744.6570371263</v>
      </c>
      <c r="W97" s="33">
        <v>2647.152</v>
      </c>
      <c r="X97" s="33">
        <v>2623.9620999999997</v>
      </c>
      <c r="Y97" s="33">
        <v>2548.0971</v>
      </c>
      <c r="Z97" s="33">
        <v>4550.9017000000003</v>
      </c>
      <c r="AA97" s="33">
        <v>4493.9060600000003</v>
      </c>
      <c r="AB97" s="33">
        <v>4377.2042000000001</v>
      </c>
      <c r="AC97" s="33">
        <v>4307.8842999999997</v>
      </c>
      <c r="AD97" s="33">
        <v>4415.3736600000002</v>
      </c>
      <c r="AE97" s="33">
        <v>4311.5703999999996</v>
      </c>
    </row>
    <row r="98" spans="1:31">
      <c r="A98" s="29" t="s">
        <v>130</v>
      </c>
      <c r="B98" s="29" t="s">
        <v>72</v>
      </c>
      <c r="C98" s="33">
        <v>364.27301999999986</v>
      </c>
      <c r="D98" s="33">
        <v>715.41218600000002</v>
      </c>
      <c r="E98" s="33">
        <v>886.50090550603079</v>
      </c>
      <c r="F98" s="33">
        <v>2523.1921644694698</v>
      </c>
      <c r="G98" s="33">
        <v>6040.0466896831094</v>
      </c>
      <c r="H98" s="33">
        <v>6328.3709659235001</v>
      </c>
      <c r="I98" s="33">
        <v>8154.7161104322704</v>
      </c>
      <c r="J98" s="33">
        <v>8297.2163219156409</v>
      </c>
      <c r="K98" s="33">
        <v>13004.668762622608</v>
      </c>
      <c r="L98" s="33">
        <v>13622.694980252214</v>
      </c>
      <c r="M98" s="33">
        <v>14658.743851239049</v>
      </c>
      <c r="N98" s="33">
        <v>14602.835555064301</v>
      </c>
      <c r="O98" s="33">
        <v>14624.014212959672</v>
      </c>
      <c r="P98" s="33">
        <v>14509.97017755862</v>
      </c>
      <c r="Q98" s="33">
        <v>15855.744936905148</v>
      </c>
      <c r="R98" s="33">
        <v>15294.021797966379</v>
      </c>
      <c r="S98" s="33">
        <v>15712.669831273499</v>
      </c>
      <c r="T98" s="33">
        <v>15095.79217334508</v>
      </c>
      <c r="U98" s="33">
        <v>16286.887189594399</v>
      </c>
      <c r="V98" s="33">
        <v>16186.447279435339</v>
      </c>
      <c r="W98" s="33">
        <v>17862.741248748032</v>
      </c>
      <c r="X98" s="33">
        <v>17824.235034188601</v>
      </c>
      <c r="Y98" s="33">
        <v>16772.907693488098</v>
      </c>
      <c r="Z98" s="33">
        <v>18479.703268220197</v>
      </c>
      <c r="AA98" s="33">
        <v>18242.03938283322</v>
      </c>
      <c r="AB98" s="33">
        <v>17520.001784045959</v>
      </c>
      <c r="AC98" s="33">
        <v>16335.58196918763</v>
      </c>
      <c r="AD98" s="33">
        <v>17114.617151640363</v>
      </c>
      <c r="AE98" s="33">
        <v>16020.19678306999</v>
      </c>
    </row>
    <row r="99" spans="1:31">
      <c r="A99" s="29" t="s">
        <v>130</v>
      </c>
      <c r="B99" s="29" t="s">
        <v>76</v>
      </c>
      <c r="C99" s="33">
        <v>9.1216587999999899</v>
      </c>
      <c r="D99" s="33">
        <v>54.372844000000001</v>
      </c>
      <c r="E99" s="33">
        <v>112.73609999999999</v>
      </c>
      <c r="F99" s="33">
        <v>213.32093600000002</v>
      </c>
      <c r="G99" s="33">
        <v>338.3741</v>
      </c>
      <c r="H99" s="33">
        <v>480.9246</v>
      </c>
      <c r="I99" s="33">
        <v>617.90831000000003</v>
      </c>
      <c r="J99" s="33">
        <v>764.88400999999999</v>
      </c>
      <c r="K99" s="33">
        <v>929.85636999999997</v>
      </c>
      <c r="L99" s="33">
        <v>1082.7061000000001</v>
      </c>
      <c r="M99" s="33">
        <v>1214.9613399999998</v>
      </c>
      <c r="N99" s="33">
        <v>1433.6246900000001</v>
      </c>
      <c r="O99" s="33">
        <v>1632.8287799999991</v>
      </c>
      <c r="P99" s="33">
        <v>1787.0246399999999</v>
      </c>
      <c r="Q99" s="33">
        <v>2033.02997</v>
      </c>
      <c r="R99" s="33">
        <v>2101.3166000000001</v>
      </c>
      <c r="S99" s="33">
        <v>2113.93408</v>
      </c>
      <c r="T99" s="33">
        <v>2145.1891500000002</v>
      </c>
      <c r="U99" s="33">
        <v>2262.68462</v>
      </c>
      <c r="V99" s="33">
        <v>2327.1873999999998</v>
      </c>
      <c r="W99" s="33">
        <v>2455.9515299999998</v>
      </c>
      <c r="X99" s="33">
        <v>2538.5194000000001</v>
      </c>
      <c r="Y99" s="33">
        <v>2370.39203</v>
      </c>
      <c r="Z99" s="33">
        <v>2597.2439400000003</v>
      </c>
      <c r="AA99" s="33">
        <v>2535.8389999999999</v>
      </c>
      <c r="AB99" s="33">
        <v>2515.8173499999998</v>
      </c>
      <c r="AC99" s="33">
        <v>2403.7253999999998</v>
      </c>
      <c r="AD99" s="33">
        <v>2389.6691999999998</v>
      </c>
      <c r="AE99" s="33">
        <v>2292.4157599999999</v>
      </c>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3">
        <v>3.2509043999999997E-5</v>
      </c>
      <c r="D102" s="33">
        <v>27.70993772948</v>
      </c>
      <c r="E102" s="33">
        <v>31.787096213360002</v>
      </c>
      <c r="F102" s="33">
        <v>36.273972984099998</v>
      </c>
      <c r="G102" s="33">
        <v>35.806591856354004</v>
      </c>
      <c r="H102" s="33">
        <v>36.799201139520001</v>
      </c>
      <c r="I102" s="33">
        <v>36.665350515939998</v>
      </c>
      <c r="J102" s="33">
        <v>34.664783061999998</v>
      </c>
      <c r="K102" s="33">
        <v>33.891392639999999</v>
      </c>
      <c r="L102" s="33">
        <v>34.641752223299996</v>
      </c>
      <c r="M102" s="33">
        <v>34.057553576929998</v>
      </c>
      <c r="N102" s="33">
        <v>386.92577399999999</v>
      </c>
      <c r="O102" s="33">
        <v>884.13392799999997</v>
      </c>
      <c r="P102" s="33">
        <v>902.92386399999998</v>
      </c>
      <c r="Q102" s="33">
        <v>901.84427000000005</v>
      </c>
      <c r="R102" s="33">
        <v>916.81244000000004</v>
      </c>
      <c r="S102" s="33">
        <v>1416.0714659999999</v>
      </c>
      <c r="T102" s="33">
        <v>1430.352134</v>
      </c>
      <c r="U102" s="33">
        <v>1425.88678</v>
      </c>
      <c r="V102" s="33">
        <v>1412.3584000000001</v>
      </c>
      <c r="W102" s="33">
        <v>1432.7157999999999</v>
      </c>
      <c r="X102" s="33">
        <v>1958.3241</v>
      </c>
      <c r="Y102" s="33">
        <v>1942.0336</v>
      </c>
      <c r="Z102" s="33">
        <v>1936.6878999999999</v>
      </c>
      <c r="AA102" s="33">
        <v>1872.8389999999999</v>
      </c>
      <c r="AB102" s="33">
        <v>3488.8827999999999</v>
      </c>
      <c r="AC102" s="33">
        <v>3625.0785999999998</v>
      </c>
      <c r="AD102" s="33">
        <v>4545.4263000000001</v>
      </c>
      <c r="AE102" s="33">
        <v>4361.7060000000001</v>
      </c>
    </row>
    <row r="103" spans="1:31">
      <c r="A103" s="29" t="s">
        <v>131</v>
      </c>
      <c r="B103" s="29" t="s">
        <v>72</v>
      </c>
      <c r="C103" s="33">
        <v>314.072</v>
      </c>
      <c r="D103" s="33">
        <v>442.73433999999997</v>
      </c>
      <c r="E103" s="33">
        <v>551.17706312800499</v>
      </c>
      <c r="F103" s="33">
        <v>545.85872407897</v>
      </c>
      <c r="G103" s="33">
        <v>576.49848726331993</v>
      </c>
      <c r="H103" s="33">
        <v>702.12691012654398</v>
      </c>
      <c r="I103" s="33">
        <v>821.02588770147997</v>
      </c>
      <c r="J103" s="33">
        <v>765.16806463566002</v>
      </c>
      <c r="K103" s="33">
        <v>729.62474693299998</v>
      </c>
      <c r="L103" s="33">
        <v>798.18796425964001</v>
      </c>
      <c r="M103" s="33">
        <v>742.13873770334999</v>
      </c>
      <c r="N103" s="33">
        <v>1906.8732</v>
      </c>
      <c r="O103" s="33">
        <v>2433.8803499999999</v>
      </c>
      <c r="P103" s="33">
        <v>2402.0436</v>
      </c>
      <c r="Q103" s="33">
        <v>2502.8315000000002</v>
      </c>
      <c r="R103" s="33">
        <v>2538.9114500000001</v>
      </c>
      <c r="S103" s="33">
        <v>4301.1156599999995</v>
      </c>
      <c r="T103" s="33">
        <v>4440.4326000000001</v>
      </c>
      <c r="U103" s="33">
        <v>4808.8434999999999</v>
      </c>
      <c r="V103" s="33">
        <v>5025.4151000000002</v>
      </c>
      <c r="W103" s="33">
        <v>5706.1473999999998</v>
      </c>
      <c r="X103" s="33">
        <v>9137.190849999999</v>
      </c>
      <c r="Y103" s="33">
        <v>8452.4989299999979</v>
      </c>
      <c r="Z103" s="33">
        <v>8679.8104000000003</v>
      </c>
      <c r="AA103" s="33">
        <v>8005.44668</v>
      </c>
      <c r="AB103" s="33">
        <v>6759.8896200000008</v>
      </c>
      <c r="AC103" s="33">
        <v>6942.0829199999998</v>
      </c>
      <c r="AD103" s="33">
        <v>6452.7921999999999</v>
      </c>
      <c r="AE103" s="33">
        <v>6005.8877599999996</v>
      </c>
    </row>
    <row r="104" spans="1:31">
      <c r="A104" s="29" t="s">
        <v>131</v>
      </c>
      <c r="B104" s="29" t="s">
        <v>76</v>
      </c>
      <c r="C104" s="33">
        <v>12.586976799999888</v>
      </c>
      <c r="D104" s="33">
        <v>45.36947829999999</v>
      </c>
      <c r="E104" s="33">
        <v>97.775282000000004</v>
      </c>
      <c r="F104" s="33">
        <v>197.57159100000001</v>
      </c>
      <c r="G104" s="33">
        <v>300.03558200000003</v>
      </c>
      <c r="H104" s="33">
        <v>406.55525699999998</v>
      </c>
      <c r="I104" s="33">
        <v>531.86086</v>
      </c>
      <c r="J104" s="33">
        <v>636.41255999999998</v>
      </c>
      <c r="K104" s="33">
        <v>757.47628000000009</v>
      </c>
      <c r="L104" s="33">
        <v>888.75190000000009</v>
      </c>
      <c r="M104" s="33">
        <v>1021.63342</v>
      </c>
      <c r="N104" s="33">
        <v>1117.03332</v>
      </c>
      <c r="O104" s="33">
        <v>1218.2552999999998</v>
      </c>
      <c r="P104" s="33">
        <v>1353.6483699999999</v>
      </c>
      <c r="Q104" s="33">
        <v>1524.6417799999999</v>
      </c>
      <c r="R104" s="33">
        <v>1555.95145</v>
      </c>
      <c r="S104" s="33">
        <v>1462.1726900000001</v>
      </c>
      <c r="T104" s="33">
        <v>1580.40372</v>
      </c>
      <c r="U104" s="33">
        <v>1621.9381599999999</v>
      </c>
      <c r="V104" s="33">
        <v>1767.6155299999998</v>
      </c>
      <c r="W104" s="33">
        <v>1878.1529499999999</v>
      </c>
      <c r="X104" s="33">
        <v>1752.6013399999999</v>
      </c>
      <c r="Y104" s="33">
        <v>1611.94597</v>
      </c>
      <c r="Z104" s="33">
        <v>1626.77036</v>
      </c>
      <c r="AA104" s="33">
        <v>1495.5788</v>
      </c>
      <c r="AB104" s="33">
        <v>1236.7113299999999</v>
      </c>
      <c r="AC104" s="33">
        <v>1328.8188600000001</v>
      </c>
      <c r="AD104" s="33">
        <v>953.53161999999998</v>
      </c>
      <c r="AE104" s="33">
        <v>1003.4534600000001</v>
      </c>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3">
        <v>62.755191346810001</v>
      </c>
      <c r="D107" s="33">
        <v>134.49029375203492</v>
      </c>
      <c r="E107" s="33">
        <v>147.14691337844198</v>
      </c>
      <c r="F107" s="33">
        <v>198.38862266254989</v>
      </c>
      <c r="G107" s="33">
        <v>188.14487173943502</v>
      </c>
      <c r="H107" s="33">
        <v>196.942473589874</v>
      </c>
      <c r="I107" s="33">
        <v>197.85133152142987</v>
      </c>
      <c r="J107" s="33">
        <v>185.11778506932998</v>
      </c>
      <c r="K107" s="33">
        <v>177.10530686512999</v>
      </c>
      <c r="L107" s="33">
        <v>182.39730193931001</v>
      </c>
      <c r="M107" s="33">
        <v>172.6138760817</v>
      </c>
      <c r="N107" s="33">
        <v>179.21138017039999</v>
      </c>
      <c r="O107" s="33">
        <v>137.24732693699997</v>
      </c>
      <c r="P107" s="33">
        <v>128.362485525799</v>
      </c>
      <c r="Q107" s="33">
        <v>141.96317499310001</v>
      </c>
      <c r="R107" s="33">
        <v>141.77388505459999</v>
      </c>
      <c r="S107" s="33">
        <v>131.75830740929999</v>
      </c>
      <c r="T107" s="33">
        <v>123.7595190917</v>
      </c>
      <c r="U107" s="33">
        <v>136.93820571649997</v>
      </c>
      <c r="V107" s="33">
        <v>132.01410515039998</v>
      </c>
      <c r="W107" s="33">
        <v>49.077933449</v>
      </c>
      <c r="X107" s="33">
        <v>2.8807893E-3</v>
      </c>
      <c r="Y107" s="33">
        <v>3.130182E-3</v>
      </c>
      <c r="Z107" s="33">
        <v>373.07294000000002</v>
      </c>
      <c r="AA107" s="33">
        <v>372.76422000000002</v>
      </c>
      <c r="AB107" s="33">
        <v>373.5154</v>
      </c>
      <c r="AC107" s="33">
        <v>373.61505</v>
      </c>
      <c r="AD107" s="33">
        <v>376.33816999999999</v>
      </c>
      <c r="AE107" s="33">
        <v>513.10155999999995</v>
      </c>
    </row>
    <row r="108" spans="1:31">
      <c r="A108" s="29" t="s">
        <v>132</v>
      </c>
      <c r="B108" s="29" t="s">
        <v>72</v>
      </c>
      <c r="C108" s="33">
        <v>0</v>
      </c>
      <c r="D108" s="33">
        <v>0</v>
      </c>
      <c r="E108" s="33">
        <v>7.0702313999999994E-5</v>
      </c>
      <c r="F108" s="33">
        <v>1.4305941E-4</v>
      </c>
      <c r="G108" s="33">
        <v>1.3985661E-4</v>
      </c>
      <c r="H108" s="33">
        <v>2.4588266000000002E-4</v>
      </c>
      <c r="I108" s="33">
        <v>2.4945015000000002E-4</v>
      </c>
      <c r="J108" s="33">
        <v>3.1430964000000002E-4</v>
      </c>
      <c r="K108" s="33">
        <v>3.5532069999999997E-4</v>
      </c>
      <c r="L108" s="33">
        <v>5.475651E-4</v>
      </c>
      <c r="M108" s="33">
        <v>6.3923094E-4</v>
      </c>
      <c r="N108" s="33">
        <v>3633.982</v>
      </c>
      <c r="O108" s="33">
        <v>3471.5429999999901</v>
      </c>
      <c r="P108" s="33">
        <v>3279.8703999999998</v>
      </c>
      <c r="Q108" s="33">
        <v>4351.7910000000002</v>
      </c>
      <c r="R108" s="33">
        <v>4379.4306999999999</v>
      </c>
      <c r="S108" s="33">
        <v>4519.9960000000001</v>
      </c>
      <c r="T108" s="33">
        <v>4520.3275999999996</v>
      </c>
      <c r="U108" s="33">
        <v>4869.8505999999998</v>
      </c>
      <c r="V108" s="33">
        <v>4749.1859999999997</v>
      </c>
      <c r="W108" s="33">
        <v>6846.8247000000001</v>
      </c>
      <c r="X108" s="33">
        <v>6498.2543999999998</v>
      </c>
      <c r="Y108" s="33">
        <v>6058.2094999999999</v>
      </c>
      <c r="Z108" s="33">
        <v>6651.72</v>
      </c>
      <c r="AA108" s="33">
        <v>6616.3266999999996</v>
      </c>
      <c r="AB108" s="33">
        <v>6324.9369999999999</v>
      </c>
      <c r="AC108" s="33">
        <v>6329.1787000000004</v>
      </c>
      <c r="AD108" s="33">
        <v>6603.4354999999996</v>
      </c>
      <c r="AE108" s="33">
        <v>6319.1369999999997</v>
      </c>
    </row>
    <row r="109" spans="1:31">
      <c r="A109" s="29" t="s">
        <v>132</v>
      </c>
      <c r="B109" s="29" t="s">
        <v>76</v>
      </c>
      <c r="C109" s="33">
        <v>9.2451647000000001</v>
      </c>
      <c r="D109" s="33">
        <v>24.181046299999991</v>
      </c>
      <c r="E109" s="33">
        <v>84.782493000000002</v>
      </c>
      <c r="F109" s="33">
        <v>223.52706000000001</v>
      </c>
      <c r="G109" s="33">
        <v>347.54635999999999</v>
      </c>
      <c r="H109" s="33">
        <v>508.24531999999999</v>
      </c>
      <c r="I109" s="33">
        <v>677.430959999999</v>
      </c>
      <c r="J109" s="33">
        <v>800.87293999999997</v>
      </c>
      <c r="K109" s="33">
        <v>957.38283999999896</v>
      </c>
      <c r="L109" s="33">
        <v>1065.664</v>
      </c>
      <c r="M109" s="33">
        <v>1220.79405</v>
      </c>
      <c r="N109" s="33">
        <v>1341.4353699999999</v>
      </c>
      <c r="O109" s="33">
        <v>1484.2912699999999</v>
      </c>
      <c r="P109" s="33">
        <v>1593.948429999999</v>
      </c>
      <c r="Q109" s="33">
        <v>1879.1337000000001</v>
      </c>
      <c r="R109" s="33">
        <v>1979.4184</v>
      </c>
      <c r="S109" s="33">
        <v>1874.09158</v>
      </c>
      <c r="T109" s="33">
        <v>1915.815329999999</v>
      </c>
      <c r="U109" s="33">
        <v>2091.6422000000002</v>
      </c>
      <c r="V109" s="33">
        <v>2102.76226</v>
      </c>
      <c r="W109" s="33">
        <v>2233.7244599999999</v>
      </c>
      <c r="X109" s="33">
        <v>2196.9010299999991</v>
      </c>
      <c r="Y109" s="33">
        <v>1983.90425</v>
      </c>
      <c r="Z109" s="33">
        <v>2242.0710799999893</v>
      </c>
      <c r="AA109" s="33">
        <v>2261.4904999999999</v>
      </c>
      <c r="AB109" s="33">
        <v>2147.84039999999</v>
      </c>
      <c r="AC109" s="33">
        <v>2074.0673299999989</v>
      </c>
      <c r="AD109" s="33">
        <v>2165.5147500000003</v>
      </c>
      <c r="AE109" s="33">
        <v>2030.6174999999998</v>
      </c>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3">
        <v>107.18166619094499</v>
      </c>
      <c r="D112" s="33">
        <v>106.84904658873</v>
      </c>
      <c r="E112" s="33">
        <v>125.11756299247401</v>
      </c>
      <c r="F112" s="33">
        <v>122.032049513774</v>
      </c>
      <c r="G112" s="33">
        <v>114.30956028099601</v>
      </c>
      <c r="H112" s="33">
        <v>116.73108665359</v>
      </c>
      <c r="I112" s="33">
        <v>115.91910173781999</v>
      </c>
      <c r="J112" s="33">
        <v>110.45446118419001</v>
      </c>
      <c r="K112" s="33">
        <v>105.01829076132</v>
      </c>
      <c r="L112" s="33">
        <v>103.33035408887</v>
      </c>
      <c r="M112" s="33">
        <v>96.863901777919992</v>
      </c>
      <c r="N112" s="33">
        <v>155.51805999999999</v>
      </c>
      <c r="O112" s="33">
        <v>151.01173999999997</v>
      </c>
      <c r="P112" s="33">
        <v>129.16816499999999</v>
      </c>
      <c r="Q112" s="33">
        <v>642.59640999999999</v>
      </c>
      <c r="R112" s="33">
        <v>637.84173999999996</v>
      </c>
      <c r="S112" s="33">
        <v>828.99450999999999</v>
      </c>
      <c r="T112" s="33">
        <v>818.4215099999999</v>
      </c>
      <c r="U112" s="33">
        <v>838.68916000000002</v>
      </c>
      <c r="V112" s="33">
        <v>826.65017999999998</v>
      </c>
      <c r="W112" s="33">
        <v>1139.4280799999999</v>
      </c>
      <c r="X112" s="33">
        <v>1119.341036</v>
      </c>
      <c r="Y112" s="33">
        <v>1054.2896399999991</v>
      </c>
      <c r="Z112" s="33">
        <v>1115.9208800000001</v>
      </c>
      <c r="AA112" s="33">
        <v>1108.8415600000001</v>
      </c>
      <c r="AB112" s="33">
        <v>1008.132013</v>
      </c>
      <c r="AC112" s="33">
        <v>989.66188799999998</v>
      </c>
      <c r="AD112" s="33">
        <v>1007.5409269999999</v>
      </c>
      <c r="AE112" s="33">
        <v>971.14170000000001</v>
      </c>
    </row>
    <row r="113" spans="1:31">
      <c r="A113" s="29" t="s">
        <v>133</v>
      </c>
      <c r="B113" s="29" t="s">
        <v>72</v>
      </c>
      <c r="C113" s="33">
        <v>0</v>
      </c>
      <c r="D113" s="33">
        <v>0</v>
      </c>
      <c r="E113" s="33">
        <v>5.9120974999999997E-5</v>
      </c>
      <c r="F113" s="33">
        <v>6.1005129999999998E-5</v>
      </c>
      <c r="G113" s="33">
        <v>5.9333823000000001E-5</v>
      </c>
      <c r="H113" s="33">
        <v>7.1803409999999897E-5</v>
      </c>
      <c r="I113" s="33">
        <v>7.5352195999999996E-5</v>
      </c>
      <c r="J113" s="33">
        <v>7.6882529999999997E-5</v>
      </c>
      <c r="K113" s="33">
        <v>7.9687205000000005E-5</v>
      </c>
      <c r="L113" s="33">
        <v>9.1569905999999894E-5</v>
      </c>
      <c r="M113" s="33">
        <v>9.4145489999999994E-5</v>
      </c>
      <c r="N113" s="33">
        <v>1.6781753000000001E-4</v>
      </c>
      <c r="O113" s="33">
        <v>1.6466998000000001E-4</v>
      </c>
      <c r="P113" s="33">
        <v>1.6334066000000001E-4</v>
      </c>
      <c r="Q113" s="33">
        <v>2.0441122999999999E-4</v>
      </c>
      <c r="R113" s="33">
        <v>2.0348233000000001E-4</v>
      </c>
      <c r="S113" s="33">
        <v>2.6623232E-4</v>
      </c>
      <c r="T113" s="33">
        <v>2.6634944000000001E-4</v>
      </c>
      <c r="U113" s="33">
        <v>2.7219412999999999E-4</v>
      </c>
      <c r="V113" s="33">
        <v>2.7575422E-4</v>
      </c>
      <c r="W113" s="33">
        <v>3.458267E-4</v>
      </c>
      <c r="X113" s="33">
        <v>3.3294765E-4</v>
      </c>
      <c r="Y113" s="33">
        <v>3.3599010000000002E-4</v>
      </c>
      <c r="Z113" s="33">
        <v>5.391444E-4</v>
      </c>
      <c r="AA113" s="33">
        <v>5.3744579999999995E-4</v>
      </c>
      <c r="AB113" s="33">
        <v>5.1733444000000002E-4</v>
      </c>
      <c r="AC113" s="33">
        <v>5.3190515999999995E-4</v>
      </c>
      <c r="AD113" s="33">
        <v>5.3692449999999999E-4</v>
      </c>
      <c r="AE113" s="33">
        <v>5.4734140000000004E-4</v>
      </c>
    </row>
    <row r="114" spans="1:31">
      <c r="A114" s="29" t="s">
        <v>133</v>
      </c>
      <c r="B114" s="29" t="s">
        <v>76</v>
      </c>
      <c r="C114" s="33">
        <v>16.702647199999898</v>
      </c>
      <c r="D114" s="33">
        <v>32.715415999999998</v>
      </c>
      <c r="E114" s="33">
        <v>64.531778000000003</v>
      </c>
      <c r="F114" s="33">
        <v>94.400006000000005</v>
      </c>
      <c r="G114" s="33">
        <v>122.96525500000001</v>
      </c>
      <c r="H114" s="33">
        <v>158.22898999999998</v>
      </c>
      <c r="I114" s="33">
        <v>194.56910999999991</v>
      </c>
      <c r="J114" s="33">
        <v>233.83123000000001</v>
      </c>
      <c r="K114" s="33">
        <v>272.96187599999996</v>
      </c>
      <c r="L114" s="33">
        <v>310.52801499999998</v>
      </c>
      <c r="M114" s="33">
        <v>334.37352499999992</v>
      </c>
      <c r="N114" s="33">
        <v>376.25490699999898</v>
      </c>
      <c r="O114" s="33">
        <v>404.04502999999897</v>
      </c>
      <c r="P114" s="33">
        <v>436.96409999999992</v>
      </c>
      <c r="Q114" s="33">
        <v>464.44330400000001</v>
      </c>
      <c r="R114" s="33">
        <v>476.64398</v>
      </c>
      <c r="S114" s="33">
        <v>479.87066000000004</v>
      </c>
      <c r="T114" s="33">
        <v>485.33494000000002</v>
      </c>
      <c r="U114" s="33">
        <v>507.80773499999992</v>
      </c>
      <c r="V114" s="33">
        <v>511.23710999999901</v>
      </c>
      <c r="W114" s="33">
        <v>527.22320000000002</v>
      </c>
      <c r="X114" s="33">
        <v>514.98760999999899</v>
      </c>
      <c r="Y114" s="33">
        <v>461.98725000000002</v>
      </c>
      <c r="Z114" s="33">
        <v>512.22425999999996</v>
      </c>
      <c r="AA114" s="33">
        <v>520.10663999999997</v>
      </c>
      <c r="AB114" s="33">
        <v>445.27051499999999</v>
      </c>
      <c r="AC114" s="33">
        <v>436.66881000000001</v>
      </c>
      <c r="AD114" s="33">
        <v>436.29814999999996</v>
      </c>
      <c r="AE114" s="33">
        <v>421.81063</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3">
        <v>3.1172473E-5</v>
      </c>
      <c r="D117" s="33">
        <v>4.4819140000000002E-5</v>
      </c>
      <c r="E117" s="33">
        <v>4.3850563000000002E-5</v>
      </c>
      <c r="F117" s="33">
        <v>5.2580816999999901E-5</v>
      </c>
      <c r="G117" s="33">
        <v>7.2339149999999997E-5</v>
      </c>
      <c r="H117" s="33">
        <v>7.2084969999999996E-5</v>
      </c>
      <c r="I117" s="33">
        <v>8.4758780000000004E-5</v>
      </c>
      <c r="J117" s="33">
        <v>9.7705175000000006E-5</v>
      </c>
      <c r="K117" s="33">
        <v>1.0138209000000001E-4</v>
      </c>
      <c r="L117" s="33">
        <v>1.08766515E-4</v>
      </c>
      <c r="M117" s="33">
        <v>1.2634127000000001E-4</v>
      </c>
      <c r="N117" s="33">
        <v>1.3052558999999999E-4</v>
      </c>
      <c r="O117" s="33">
        <v>1.3600088999999999E-4</v>
      </c>
      <c r="P117" s="33">
        <v>1.719712E-4</v>
      </c>
      <c r="Q117" s="33">
        <v>1.7038390999999999E-4</v>
      </c>
      <c r="R117" s="33">
        <v>1.7035037000000001E-4</v>
      </c>
      <c r="S117" s="33">
        <v>1.9750483999999999E-4</v>
      </c>
      <c r="T117" s="33">
        <v>1.8235330999999999E-4</v>
      </c>
      <c r="U117" s="33">
        <v>2.1391227E-4</v>
      </c>
      <c r="V117" s="33">
        <v>2.572222E-4</v>
      </c>
      <c r="W117" s="33">
        <v>2.1813626999999999E-4</v>
      </c>
      <c r="X117" s="33">
        <v>2.1972012E-4</v>
      </c>
      <c r="Y117" s="33">
        <v>2.8984048000000001E-4</v>
      </c>
      <c r="Z117" s="33">
        <v>2.7606009999999999E-4</v>
      </c>
      <c r="AA117" s="33">
        <v>2.8293733999999997E-4</v>
      </c>
      <c r="AB117" s="33">
        <v>3.0252852999999998E-4</v>
      </c>
      <c r="AC117" s="33">
        <v>2.8077821E-4</v>
      </c>
      <c r="AD117" s="33">
        <v>2.8588763E-4</v>
      </c>
      <c r="AE117" s="33">
        <v>5.0208869999999995E-4</v>
      </c>
    </row>
    <row r="118" spans="1:31">
      <c r="A118" s="29" t="s">
        <v>134</v>
      </c>
      <c r="B118" s="29" t="s">
        <v>72</v>
      </c>
      <c r="C118" s="33">
        <v>0</v>
      </c>
      <c r="D118" s="33">
        <v>0</v>
      </c>
      <c r="E118" s="33">
        <v>1.2934464999999999E-4</v>
      </c>
      <c r="F118" s="33">
        <v>1.3331386000000001E-4</v>
      </c>
      <c r="G118" s="33">
        <v>1.4836301999999999E-4</v>
      </c>
      <c r="H118" s="33">
        <v>1.544887749999999E-4</v>
      </c>
      <c r="I118" s="33">
        <v>1.6227572999999998E-4</v>
      </c>
      <c r="J118" s="33">
        <v>1.7224647E-4</v>
      </c>
      <c r="K118" s="33">
        <v>1.6274093E-4</v>
      </c>
      <c r="L118" s="33">
        <v>1.759872699999999E-4</v>
      </c>
      <c r="M118" s="33">
        <v>2.01377149999999E-4</v>
      </c>
      <c r="N118" s="33">
        <v>2.0668436400000001E-4</v>
      </c>
      <c r="O118" s="33">
        <v>2.14001089999999E-4</v>
      </c>
      <c r="P118" s="33">
        <v>2.7112750999999999E-4</v>
      </c>
      <c r="Q118" s="33">
        <v>2.6164161000000001E-4</v>
      </c>
      <c r="R118" s="33">
        <v>2.6917383999999902E-4</v>
      </c>
      <c r="S118" s="33">
        <v>2.9944760999999902E-4</v>
      </c>
      <c r="T118" s="33">
        <v>2.7328797999999997E-4</v>
      </c>
      <c r="U118" s="33">
        <v>3.1437331999999998E-4</v>
      </c>
      <c r="V118" s="33">
        <v>3.71916959999999E-4</v>
      </c>
      <c r="W118" s="33">
        <v>3.19787719999999E-4</v>
      </c>
      <c r="X118" s="33">
        <v>3.1965946000000003E-4</v>
      </c>
      <c r="Y118" s="33">
        <v>4.1295956E-4</v>
      </c>
      <c r="Z118" s="33">
        <v>3.9386846000000002E-4</v>
      </c>
      <c r="AA118" s="33">
        <v>3.9811857999999805E-4</v>
      </c>
      <c r="AB118" s="33">
        <v>4.2030444000000001E-4</v>
      </c>
      <c r="AC118" s="33">
        <v>3.8872972999999999E-4</v>
      </c>
      <c r="AD118" s="33">
        <v>4.0973585000000001E-4</v>
      </c>
      <c r="AE118" s="33">
        <v>6.2155081999999999E-4</v>
      </c>
    </row>
    <row r="119" spans="1:31">
      <c r="A119" s="29" t="s">
        <v>134</v>
      </c>
      <c r="B119" s="29" t="s">
        <v>76</v>
      </c>
      <c r="C119" s="33">
        <v>0.45087016599999991</v>
      </c>
      <c r="D119" s="33">
        <v>2.2402079399999901</v>
      </c>
      <c r="E119" s="33">
        <v>3.60957974</v>
      </c>
      <c r="F119" s="33">
        <v>4.9175427999999997</v>
      </c>
      <c r="G119" s="33">
        <v>8.446173299999991</v>
      </c>
      <c r="H119" s="33">
        <v>12.110011499999899</v>
      </c>
      <c r="I119" s="33">
        <v>16.596791100000001</v>
      </c>
      <c r="J119" s="33">
        <v>22.792873999999998</v>
      </c>
      <c r="K119" s="33">
        <v>21.997048399999901</v>
      </c>
      <c r="L119" s="33">
        <v>27.793216600000001</v>
      </c>
      <c r="M119" s="33">
        <v>39.602790499999998</v>
      </c>
      <c r="N119" s="33">
        <v>34.492032299999991</v>
      </c>
      <c r="O119" s="33">
        <v>38.073311999999994</v>
      </c>
      <c r="P119" s="33">
        <v>51.502614000000001</v>
      </c>
      <c r="Q119" s="33">
        <v>50.295032399999997</v>
      </c>
      <c r="R119" s="33">
        <v>50.383211299999999</v>
      </c>
      <c r="S119" s="33">
        <v>57.325036699999998</v>
      </c>
      <c r="T119" s="33">
        <v>41.399437999999996</v>
      </c>
      <c r="U119" s="33">
        <v>48.821944000000002</v>
      </c>
      <c r="V119" s="33">
        <v>60.625749299999995</v>
      </c>
      <c r="W119" s="33">
        <v>53.780838000000003</v>
      </c>
      <c r="X119" s="33">
        <v>44.088722000000004</v>
      </c>
      <c r="Y119" s="33">
        <v>55.847963999999997</v>
      </c>
      <c r="Z119" s="33">
        <v>41.433752599999906</v>
      </c>
      <c r="AA119" s="33">
        <v>53.637985999999891</v>
      </c>
      <c r="AB119" s="33">
        <v>54.1991777</v>
      </c>
      <c r="AC119" s="33">
        <v>32.537532599999999</v>
      </c>
      <c r="AD119" s="33">
        <v>42.164141999999998</v>
      </c>
      <c r="AE119" s="33">
        <v>64.112394999999992</v>
      </c>
    </row>
    <row r="122" spans="1:31">
      <c r="A122" s="26" t="s">
        <v>136</v>
      </c>
    </row>
    <row r="123" spans="1:31">
      <c r="A123" s="19" t="s">
        <v>128</v>
      </c>
      <c r="B123" s="19" t="s">
        <v>129</v>
      </c>
      <c r="C123" s="19" t="s">
        <v>80</v>
      </c>
      <c r="D123" s="19" t="s">
        <v>89</v>
      </c>
      <c r="E123" s="19" t="s">
        <v>90</v>
      </c>
      <c r="F123" s="19" t="s">
        <v>91</v>
      </c>
      <c r="G123" s="19" t="s">
        <v>92</v>
      </c>
      <c r="H123" s="19" t="s">
        <v>93</v>
      </c>
      <c r="I123" s="19" t="s">
        <v>94</v>
      </c>
      <c r="J123" s="19" t="s">
        <v>95</v>
      </c>
      <c r="K123" s="19" t="s">
        <v>96</v>
      </c>
      <c r="L123" s="19" t="s">
        <v>97</v>
      </c>
      <c r="M123" s="19" t="s">
        <v>98</v>
      </c>
      <c r="N123" s="19" t="s">
        <v>99</v>
      </c>
      <c r="O123" s="19" t="s">
        <v>100</v>
      </c>
      <c r="P123" s="19" t="s">
        <v>101</v>
      </c>
      <c r="Q123" s="19" t="s">
        <v>102</v>
      </c>
      <c r="R123" s="19" t="s">
        <v>103</v>
      </c>
      <c r="S123" s="19" t="s">
        <v>104</v>
      </c>
      <c r="T123" s="19" t="s">
        <v>105</v>
      </c>
      <c r="U123" s="19" t="s">
        <v>106</v>
      </c>
      <c r="V123" s="19" t="s">
        <v>107</v>
      </c>
      <c r="W123" s="19" t="s">
        <v>108</v>
      </c>
      <c r="X123" s="19" t="s">
        <v>109</v>
      </c>
      <c r="Y123" s="19" t="s">
        <v>110</v>
      </c>
      <c r="Z123" s="19" t="s">
        <v>111</v>
      </c>
      <c r="AA123" s="19" t="s">
        <v>112</v>
      </c>
      <c r="AB123" s="19" t="s">
        <v>113</v>
      </c>
      <c r="AC123" s="19" t="s">
        <v>114</v>
      </c>
      <c r="AD123" s="19" t="s">
        <v>115</v>
      </c>
      <c r="AE123" s="19" t="s">
        <v>116</v>
      </c>
    </row>
    <row r="124" spans="1:31">
      <c r="A124" s="29" t="s">
        <v>40</v>
      </c>
      <c r="B124" s="29" t="s">
        <v>24</v>
      </c>
      <c r="C124" s="33">
        <v>19609.820524798753</v>
      </c>
      <c r="D124" s="33">
        <v>22593.02581538949</v>
      </c>
      <c r="E124" s="33">
        <v>25795.440529221392</v>
      </c>
      <c r="F124" s="33">
        <v>28515.647989408993</v>
      </c>
      <c r="G124" s="33">
        <v>30896.268913726803</v>
      </c>
      <c r="H124" s="33">
        <v>36193.482707354939</v>
      </c>
      <c r="I124" s="33">
        <v>39710.144623191954</v>
      </c>
      <c r="J124" s="33">
        <v>38725.984701624904</v>
      </c>
      <c r="K124" s="33">
        <v>43631.990621909186</v>
      </c>
      <c r="L124" s="33">
        <v>48413.251200431951</v>
      </c>
      <c r="M124" s="33">
        <v>52307.938097032616</v>
      </c>
      <c r="N124" s="33">
        <v>56014.182328491297</v>
      </c>
      <c r="O124" s="33">
        <v>58003.92001024339</v>
      </c>
      <c r="P124" s="33">
        <v>58926.417366580266</v>
      </c>
      <c r="Q124" s="33">
        <v>65866.101334952735</v>
      </c>
      <c r="R124" s="33">
        <v>68092.082337759988</v>
      </c>
      <c r="S124" s="33">
        <v>63807.389096906387</v>
      </c>
      <c r="T124" s="33">
        <v>69181.156659901229</v>
      </c>
      <c r="U124" s="33">
        <v>74209.076598701708</v>
      </c>
      <c r="V124" s="33">
        <v>78074.278965345511</v>
      </c>
      <c r="W124" s="33">
        <v>80449.260138346421</v>
      </c>
      <c r="X124" s="33">
        <v>80681.864023744085</v>
      </c>
      <c r="Y124" s="33">
        <v>80496.349668902156</v>
      </c>
      <c r="Z124" s="33">
        <v>88733.667211950335</v>
      </c>
      <c r="AA124" s="33">
        <v>91059.096006789143</v>
      </c>
      <c r="AB124" s="33">
        <v>84167.160307204715</v>
      </c>
      <c r="AC124" s="33">
        <v>90920.65386458888</v>
      </c>
      <c r="AD124" s="33">
        <v>97349.545013143375</v>
      </c>
      <c r="AE124" s="33">
        <v>101355.04649412778</v>
      </c>
    </row>
    <row r="125" spans="1:31" collapsed="1">
      <c r="A125" s="29" t="s">
        <v>40</v>
      </c>
      <c r="B125" s="29" t="s">
        <v>77</v>
      </c>
      <c r="C125" s="33">
        <v>287.73691275426609</v>
      </c>
      <c r="D125" s="33">
        <v>515.40787073588285</v>
      </c>
      <c r="E125" s="33">
        <v>884.83406588973048</v>
      </c>
      <c r="F125" s="33">
        <v>1254.7849748144738</v>
      </c>
      <c r="G125" s="33">
        <v>1593.4650659952131</v>
      </c>
      <c r="H125" s="33">
        <v>1866.0164059986998</v>
      </c>
      <c r="I125" s="33">
        <v>2141.760206632694</v>
      </c>
      <c r="J125" s="33">
        <v>2361.8162965853339</v>
      </c>
      <c r="K125" s="33">
        <v>2552.4657322368294</v>
      </c>
      <c r="L125" s="33">
        <v>2810.5931129098599</v>
      </c>
      <c r="M125" s="33">
        <v>3083.7037668790745</v>
      </c>
      <c r="N125" s="33">
        <v>3382.269755081526</v>
      </c>
      <c r="O125" s="33">
        <v>3716.9767982453018</v>
      </c>
      <c r="P125" s="33">
        <v>3982.877085965144</v>
      </c>
      <c r="Q125" s="33">
        <v>4236.6884073985748</v>
      </c>
      <c r="R125" s="33">
        <v>4189.6005468433723</v>
      </c>
      <c r="S125" s="33">
        <v>4164.9550386451247</v>
      </c>
      <c r="T125" s="33">
        <v>4139.2710786534481</v>
      </c>
      <c r="U125" s="33">
        <v>4136.7706898771457</v>
      </c>
      <c r="V125" s="33">
        <v>4095.7536186569719</v>
      </c>
      <c r="W125" s="33">
        <v>4080.5611695041625</v>
      </c>
      <c r="X125" s="33">
        <v>4061.1181196429652</v>
      </c>
      <c r="Y125" s="33">
        <v>4052.4213580448532</v>
      </c>
      <c r="Z125" s="33">
        <v>4004.517632231526</v>
      </c>
      <c r="AA125" s="33">
        <v>3963.4951713576256</v>
      </c>
      <c r="AB125" s="33">
        <v>3836.8522372622392</v>
      </c>
      <c r="AC125" s="33">
        <v>3731.3040564041066</v>
      </c>
      <c r="AD125" s="33">
        <v>3603.5117044224648</v>
      </c>
      <c r="AE125" s="33">
        <v>3483.2237242953734</v>
      </c>
    </row>
    <row r="126" spans="1:31" collapsed="1">
      <c r="A126" s="29" t="s">
        <v>40</v>
      </c>
      <c r="B126" s="29" t="s">
        <v>78</v>
      </c>
      <c r="C126" s="33">
        <v>244.39855218300195</v>
      </c>
      <c r="D126" s="33">
        <v>437.83511100160956</v>
      </c>
      <c r="E126" s="33">
        <v>751.51685023187736</v>
      </c>
      <c r="F126" s="33">
        <v>1066.2117721221434</v>
      </c>
      <c r="G126" s="33">
        <v>1353.535995967894</v>
      </c>
      <c r="H126" s="33">
        <v>1585.0053865919087</v>
      </c>
      <c r="I126" s="33">
        <v>1820.0294973418661</v>
      </c>
      <c r="J126" s="33">
        <v>2006.0316135415947</v>
      </c>
      <c r="K126" s="33">
        <v>2167.827870375686</v>
      </c>
      <c r="L126" s="33">
        <v>2387.2175252604402</v>
      </c>
      <c r="M126" s="33">
        <v>2618.8192551523357</v>
      </c>
      <c r="N126" s="33">
        <v>2873.0492508742686</v>
      </c>
      <c r="O126" s="33">
        <v>3158.6308122963815</v>
      </c>
      <c r="P126" s="33">
        <v>3383.0910177141354</v>
      </c>
      <c r="Q126" s="33">
        <v>3598.8653545999446</v>
      </c>
      <c r="R126" s="33">
        <v>3557.9991105661338</v>
      </c>
      <c r="S126" s="33">
        <v>3537.7465030085968</v>
      </c>
      <c r="T126" s="33">
        <v>3515.3024822125371</v>
      </c>
      <c r="U126" s="33">
        <v>3513.3349930000199</v>
      </c>
      <c r="V126" s="33">
        <v>3480.064449957843</v>
      </c>
      <c r="W126" s="33">
        <v>3466.5362884251758</v>
      </c>
      <c r="X126" s="33">
        <v>3449.386447727883</v>
      </c>
      <c r="Y126" s="33">
        <v>3443.129058732085</v>
      </c>
      <c r="Z126" s="33">
        <v>3400.9046564581881</v>
      </c>
      <c r="AA126" s="33">
        <v>3367.1337146603978</v>
      </c>
      <c r="AB126" s="33">
        <v>3259.9543613195342</v>
      </c>
      <c r="AC126" s="33">
        <v>3169.3735571215093</v>
      </c>
      <c r="AD126" s="33">
        <v>3061.4142901630357</v>
      </c>
      <c r="AE126" s="33">
        <v>2957.9154762473622</v>
      </c>
    </row>
    <row r="128" spans="1:31">
      <c r="A128" s="19" t="s">
        <v>128</v>
      </c>
      <c r="B128" s="19" t="s">
        <v>129</v>
      </c>
      <c r="C128" s="19" t="s">
        <v>80</v>
      </c>
      <c r="D128" s="19" t="s">
        <v>89</v>
      </c>
      <c r="E128" s="19" t="s">
        <v>90</v>
      </c>
      <c r="F128" s="19" t="s">
        <v>91</v>
      </c>
      <c r="G128" s="19" t="s">
        <v>92</v>
      </c>
      <c r="H128" s="19" t="s">
        <v>93</v>
      </c>
      <c r="I128" s="19" t="s">
        <v>94</v>
      </c>
      <c r="J128" s="19" t="s">
        <v>95</v>
      </c>
      <c r="K128" s="19" t="s">
        <v>96</v>
      </c>
      <c r="L128" s="19" t="s">
        <v>97</v>
      </c>
      <c r="M128" s="19" t="s">
        <v>98</v>
      </c>
      <c r="N128" s="19" t="s">
        <v>99</v>
      </c>
      <c r="O128" s="19" t="s">
        <v>100</v>
      </c>
      <c r="P128" s="19" t="s">
        <v>101</v>
      </c>
      <c r="Q128" s="19" t="s">
        <v>102</v>
      </c>
      <c r="R128" s="19" t="s">
        <v>103</v>
      </c>
      <c r="S128" s="19" t="s">
        <v>104</v>
      </c>
      <c r="T128" s="19" t="s">
        <v>105</v>
      </c>
      <c r="U128" s="19" t="s">
        <v>106</v>
      </c>
      <c r="V128" s="19" t="s">
        <v>107</v>
      </c>
      <c r="W128" s="19" t="s">
        <v>108</v>
      </c>
      <c r="X128" s="19" t="s">
        <v>109</v>
      </c>
      <c r="Y128" s="19" t="s">
        <v>110</v>
      </c>
      <c r="Z128" s="19" t="s">
        <v>111</v>
      </c>
      <c r="AA128" s="19" t="s">
        <v>112</v>
      </c>
      <c r="AB128" s="19" t="s">
        <v>113</v>
      </c>
      <c r="AC128" s="19" t="s">
        <v>114</v>
      </c>
      <c r="AD128" s="19" t="s">
        <v>115</v>
      </c>
      <c r="AE128" s="19" t="s">
        <v>116</v>
      </c>
    </row>
    <row r="129" spans="1:31">
      <c r="A129" s="29" t="s">
        <v>130</v>
      </c>
      <c r="B129" s="29" t="s">
        <v>24</v>
      </c>
      <c r="C129" s="25">
        <v>5840.3921095261285</v>
      </c>
      <c r="D129" s="25">
        <v>6848.5857851676201</v>
      </c>
      <c r="E129" s="25">
        <v>7568.6907309200897</v>
      </c>
      <c r="F129" s="25">
        <v>8523.6303782349605</v>
      </c>
      <c r="G129" s="25">
        <v>9260.6378658641006</v>
      </c>
      <c r="H129" s="25">
        <v>11220.51553852562</v>
      </c>
      <c r="I129" s="25">
        <v>12200.04355338293</v>
      </c>
      <c r="J129" s="25">
        <v>11840.568266161839</v>
      </c>
      <c r="K129" s="25">
        <v>13148.031712476379</v>
      </c>
      <c r="L129" s="25">
        <v>14967.899162005449</v>
      </c>
      <c r="M129" s="25">
        <v>16704.443926411892</v>
      </c>
      <c r="N129" s="25">
        <v>17428.944707672737</v>
      </c>
      <c r="O129" s="25">
        <v>18411.568835787592</v>
      </c>
      <c r="P129" s="25">
        <v>18706.437080883661</v>
      </c>
      <c r="Q129" s="25">
        <v>21549.80948255958</v>
      </c>
      <c r="R129" s="25">
        <v>22022.328899635671</v>
      </c>
      <c r="S129" s="25">
        <v>20511.78968151053</v>
      </c>
      <c r="T129" s="25">
        <v>21846.137956977469</v>
      </c>
      <c r="U129" s="25">
        <v>23896.48756332359</v>
      </c>
      <c r="V129" s="25">
        <v>25827.632976557081</v>
      </c>
      <c r="W129" s="25">
        <v>25866.633962248161</v>
      </c>
      <c r="X129" s="25">
        <v>26322.658967029471</v>
      </c>
      <c r="Y129" s="25">
        <v>26189.115850600429</v>
      </c>
      <c r="Z129" s="25">
        <v>29655.965120395271</v>
      </c>
      <c r="AA129" s="25">
        <v>30038.817272152271</v>
      </c>
      <c r="AB129" s="25">
        <v>27505.50493109665</v>
      </c>
      <c r="AC129" s="25">
        <v>29065.966556606851</v>
      </c>
      <c r="AD129" s="25">
        <v>31621.801150546489</v>
      </c>
      <c r="AE129" s="25">
        <v>33685.242024408151</v>
      </c>
    </row>
    <row r="130" spans="1:31">
      <c r="A130" s="29" t="s">
        <v>130</v>
      </c>
      <c r="B130" s="29" t="s">
        <v>77</v>
      </c>
      <c r="C130" s="33">
        <v>100.58281710910751</v>
      </c>
      <c r="D130" s="33">
        <v>193.1589085588455</v>
      </c>
      <c r="E130" s="33">
        <v>291.10654456740201</v>
      </c>
      <c r="F130" s="33">
        <v>396.213918386459</v>
      </c>
      <c r="G130" s="33">
        <v>501.90241513395</v>
      </c>
      <c r="H130" s="33">
        <v>585.40249528884499</v>
      </c>
      <c r="I130" s="33">
        <v>672.77160983419003</v>
      </c>
      <c r="J130" s="33">
        <v>746.57528838014503</v>
      </c>
      <c r="K130" s="33">
        <v>809.24615791511496</v>
      </c>
      <c r="L130" s="33">
        <v>898.89602584434999</v>
      </c>
      <c r="M130" s="33">
        <v>990.65309636759503</v>
      </c>
      <c r="N130" s="33">
        <v>1097.5089204624849</v>
      </c>
      <c r="O130" s="33">
        <v>1203.957169733045</v>
      </c>
      <c r="P130" s="33">
        <v>1289.4710901718099</v>
      </c>
      <c r="Q130" s="33">
        <v>1377.5795031290049</v>
      </c>
      <c r="R130" s="33">
        <v>1364.1938231480101</v>
      </c>
      <c r="S130" s="33">
        <v>1359.3640117130249</v>
      </c>
      <c r="T130" s="33">
        <v>1353.4315302653301</v>
      </c>
      <c r="U130" s="33">
        <v>1358.2135330066651</v>
      </c>
      <c r="V130" s="33">
        <v>1347.5027647827701</v>
      </c>
      <c r="W130" s="33">
        <v>1347.997830696105</v>
      </c>
      <c r="X130" s="33">
        <v>1344.7628960542652</v>
      </c>
      <c r="Y130" s="33">
        <v>1341.927045290945</v>
      </c>
      <c r="Z130" s="33">
        <v>1330.3631493911698</v>
      </c>
      <c r="AA130" s="33">
        <v>1318.1665059661848</v>
      </c>
      <c r="AB130" s="33">
        <v>1275.3935429294099</v>
      </c>
      <c r="AC130" s="33">
        <v>1239.7391591472601</v>
      </c>
      <c r="AD130" s="33">
        <v>1196.3678171691849</v>
      </c>
      <c r="AE130" s="33">
        <v>1156.4911894207</v>
      </c>
    </row>
    <row r="131" spans="1:31">
      <c r="A131" s="29" t="s">
        <v>130</v>
      </c>
      <c r="B131" s="29" t="s">
        <v>78</v>
      </c>
      <c r="C131" s="33">
        <v>85.410216801166499</v>
      </c>
      <c r="D131" s="33">
        <v>164.06932347488402</v>
      </c>
      <c r="E131" s="33">
        <v>247.29409481191601</v>
      </c>
      <c r="F131" s="33">
        <v>336.77311413288101</v>
      </c>
      <c r="G131" s="33">
        <v>426.51979870605453</v>
      </c>
      <c r="H131" s="33">
        <v>497.18382034683196</v>
      </c>
      <c r="I131" s="33">
        <v>571.82752171897505</v>
      </c>
      <c r="J131" s="33">
        <v>634.16396278381001</v>
      </c>
      <c r="K131" s="33">
        <v>687.24308460616999</v>
      </c>
      <c r="L131" s="33">
        <v>763.51792943573003</v>
      </c>
      <c r="M131" s="33">
        <v>841.06944710540506</v>
      </c>
      <c r="N131" s="33">
        <v>932.08545687674996</v>
      </c>
      <c r="O131" s="33">
        <v>1022.915764251705</v>
      </c>
      <c r="P131" s="33">
        <v>1095.5481060790999</v>
      </c>
      <c r="Q131" s="33">
        <v>1169.7831059408149</v>
      </c>
      <c r="R131" s="33">
        <v>1158.630858617305</v>
      </c>
      <c r="S131" s="33">
        <v>1154.235188848495</v>
      </c>
      <c r="T131" s="33">
        <v>1150.0294416389449</v>
      </c>
      <c r="U131" s="33">
        <v>1153.2682791213949</v>
      </c>
      <c r="V131" s="33">
        <v>1144.4845349683751</v>
      </c>
      <c r="W131" s="33">
        <v>1145.2489641780851</v>
      </c>
      <c r="X131" s="33">
        <v>1142.9919884948699</v>
      </c>
      <c r="Y131" s="33">
        <v>1140.5826252040849</v>
      </c>
      <c r="Z131" s="33">
        <v>1129.407562284465</v>
      </c>
      <c r="AA131" s="33">
        <v>1119.82276217651</v>
      </c>
      <c r="AB131" s="33">
        <v>1083.9476464576701</v>
      </c>
      <c r="AC131" s="33">
        <v>1053.3342291679351</v>
      </c>
      <c r="AD131" s="33">
        <v>1016.48851031494</v>
      </c>
      <c r="AE131" s="33">
        <v>981.96600183104999</v>
      </c>
    </row>
    <row r="133" spans="1:31">
      <c r="A133" s="19" t="s">
        <v>128</v>
      </c>
      <c r="B133" s="19" t="s">
        <v>129</v>
      </c>
      <c r="C133" s="19" t="s">
        <v>80</v>
      </c>
      <c r="D133" s="19" t="s">
        <v>89</v>
      </c>
      <c r="E133" s="19" t="s">
        <v>90</v>
      </c>
      <c r="F133" s="19" t="s">
        <v>91</v>
      </c>
      <c r="G133" s="19" t="s">
        <v>92</v>
      </c>
      <c r="H133" s="19" t="s">
        <v>93</v>
      </c>
      <c r="I133" s="19" t="s">
        <v>94</v>
      </c>
      <c r="J133" s="19" t="s">
        <v>95</v>
      </c>
      <c r="K133" s="19" t="s">
        <v>96</v>
      </c>
      <c r="L133" s="19" t="s">
        <v>97</v>
      </c>
      <c r="M133" s="19" t="s">
        <v>98</v>
      </c>
      <c r="N133" s="19" t="s">
        <v>99</v>
      </c>
      <c r="O133" s="19" t="s">
        <v>100</v>
      </c>
      <c r="P133" s="19" t="s">
        <v>101</v>
      </c>
      <c r="Q133" s="19" t="s">
        <v>102</v>
      </c>
      <c r="R133" s="19" t="s">
        <v>103</v>
      </c>
      <c r="S133" s="19" t="s">
        <v>104</v>
      </c>
      <c r="T133" s="19" t="s">
        <v>105</v>
      </c>
      <c r="U133" s="19" t="s">
        <v>106</v>
      </c>
      <c r="V133" s="19" t="s">
        <v>107</v>
      </c>
      <c r="W133" s="19" t="s">
        <v>108</v>
      </c>
      <c r="X133" s="19" t="s">
        <v>109</v>
      </c>
      <c r="Y133" s="19" t="s">
        <v>110</v>
      </c>
      <c r="Z133" s="19" t="s">
        <v>111</v>
      </c>
      <c r="AA133" s="19" t="s">
        <v>112</v>
      </c>
      <c r="AB133" s="19" t="s">
        <v>113</v>
      </c>
      <c r="AC133" s="19" t="s">
        <v>114</v>
      </c>
      <c r="AD133" s="19" t="s">
        <v>115</v>
      </c>
      <c r="AE133" s="19" t="s">
        <v>116</v>
      </c>
    </row>
    <row r="134" spans="1:31">
      <c r="A134" s="29" t="s">
        <v>131</v>
      </c>
      <c r="B134" s="29" t="s">
        <v>24</v>
      </c>
      <c r="C134" s="25">
        <v>5969.3902084891197</v>
      </c>
      <c r="D134" s="25">
        <v>6978.0983621853293</v>
      </c>
      <c r="E134" s="25">
        <v>7706.5945134791709</v>
      </c>
      <c r="F134" s="25">
        <v>8304.5519187279006</v>
      </c>
      <c r="G134" s="25">
        <v>9311.8179760340699</v>
      </c>
      <c r="H134" s="25">
        <v>10739.56155344832</v>
      </c>
      <c r="I134" s="25">
        <v>11742.373032706892</v>
      </c>
      <c r="J134" s="25">
        <v>10679.37559169023</v>
      </c>
      <c r="K134" s="25">
        <v>12453.050436443789</v>
      </c>
      <c r="L134" s="25">
        <v>13739.22051775133</v>
      </c>
      <c r="M134" s="25">
        <v>15349.065650939579</v>
      </c>
      <c r="N134" s="25">
        <v>16175.815343390799</v>
      </c>
      <c r="O134" s="25">
        <v>16542.175996491191</v>
      </c>
      <c r="P134" s="25">
        <v>17496.420165388201</v>
      </c>
      <c r="Q134" s="25">
        <v>19379.26663198007</v>
      </c>
      <c r="R134" s="25">
        <v>20059.13190183089</v>
      </c>
      <c r="S134" s="25">
        <v>17627.639741902891</v>
      </c>
      <c r="T134" s="25">
        <v>19804.64101872551</v>
      </c>
      <c r="U134" s="25">
        <v>21119.9602723875</v>
      </c>
      <c r="V134" s="25">
        <v>22953.599527396949</v>
      </c>
      <c r="W134" s="25">
        <v>23292.484485983703</v>
      </c>
      <c r="X134" s="25">
        <v>23042.700561143702</v>
      </c>
      <c r="Y134" s="25">
        <v>23920.27058115472</v>
      </c>
      <c r="Z134" s="25">
        <v>26062.117362780271</v>
      </c>
      <c r="AA134" s="25">
        <v>26829.54028746931</v>
      </c>
      <c r="AB134" s="25">
        <v>23237.570748645579</v>
      </c>
      <c r="AC134" s="25">
        <v>26038.77737440604</v>
      </c>
      <c r="AD134" s="25">
        <v>27730.282477203909</v>
      </c>
      <c r="AE134" s="25">
        <v>29886.573220772021</v>
      </c>
    </row>
    <row r="135" spans="1:31">
      <c r="A135" s="29" t="s">
        <v>131</v>
      </c>
      <c r="B135" s="29" t="s">
        <v>77</v>
      </c>
      <c r="C135" s="33">
        <v>56.242850093662497</v>
      </c>
      <c r="D135" s="33">
        <v>136.370387511432</v>
      </c>
      <c r="E135" s="33">
        <v>221.91403595638249</v>
      </c>
      <c r="F135" s="33">
        <v>314.59989267921446</v>
      </c>
      <c r="G135" s="33">
        <v>403.05946062421799</v>
      </c>
      <c r="H135" s="33">
        <v>466.63424376010846</v>
      </c>
      <c r="I135" s="33">
        <v>534.06534857475503</v>
      </c>
      <c r="J135" s="33">
        <v>596.54048186397495</v>
      </c>
      <c r="K135" s="33">
        <v>649.752934215545</v>
      </c>
      <c r="L135" s="33">
        <v>718.37751611900001</v>
      </c>
      <c r="M135" s="33">
        <v>792.88135350608502</v>
      </c>
      <c r="N135" s="33">
        <v>877.55771448755002</v>
      </c>
      <c r="O135" s="33">
        <v>964.18944078826496</v>
      </c>
      <c r="P135" s="33">
        <v>1032.56017232513</v>
      </c>
      <c r="Q135" s="33">
        <v>1100.2361424560499</v>
      </c>
      <c r="R135" s="33">
        <v>1082.6174977493249</v>
      </c>
      <c r="S135" s="33">
        <v>1073.4900666804299</v>
      </c>
      <c r="T135" s="33">
        <v>1066.27268629074</v>
      </c>
      <c r="U135" s="33">
        <v>1063.9109301872252</v>
      </c>
      <c r="V135" s="33">
        <v>1054.644392829895</v>
      </c>
      <c r="W135" s="33">
        <v>1049.15128923416</v>
      </c>
      <c r="X135" s="33">
        <v>1044.3507645454399</v>
      </c>
      <c r="Y135" s="33">
        <v>1042.7963181438399</v>
      </c>
      <c r="Z135" s="33">
        <v>1030.99485810852</v>
      </c>
      <c r="AA135" s="33">
        <v>1021.2672477951049</v>
      </c>
      <c r="AB135" s="33">
        <v>990.01691356277001</v>
      </c>
      <c r="AC135" s="33">
        <v>962.76025371551498</v>
      </c>
      <c r="AD135" s="33">
        <v>929.61482192993003</v>
      </c>
      <c r="AE135" s="33">
        <v>900.36011828708502</v>
      </c>
    </row>
    <row r="136" spans="1:31">
      <c r="A136" s="29" t="s">
        <v>131</v>
      </c>
      <c r="B136" s="29" t="s">
        <v>78</v>
      </c>
      <c r="C136" s="33">
        <v>47.793100020885454</v>
      </c>
      <c r="D136" s="33">
        <v>115.9103081727025</v>
      </c>
      <c r="E136" s="33">
        <v>188.42778067016599</v>
      </c>
      <c r="F136" s="33">
        <v>267.36707398605301</v>
      </c>
      <c r="G136" s="33">
        <v>342.24955185556399</v>
      </c>
      <c r="H136" s="33">
        <v>396.50315398406946</v>
      </c>
      <c r="I136" s="33">
        <v>453.77135266113254</v>
      </c>
      <c r="J136" s="33">
        <v>506.84904228210002</v>
      </c>
      <c r="K136" s="33">
        <v>552.08166618347002</v>
      </c>
      <c r="L136" s="33">
        <v>610.43663561391509</v>
      </c>
      <c r="M136" s="33">
        <v>673.19479323577502</v>
      </c>
      <c r="N136" s="33">
        <v>745.04495789146006</v>
      </c>
      <c r="O136" s="33">
        <v>819.44777878952004</v>
      </c>
      <c r="P136" s="33">
        <v>877.23907796668993</v>
      </c>
      <c r="Q136" s="33">
        <v>934.64072244262502</v>
      </c>
      <c r="R136" s="33">
        <v>919.12829329490501</v>
      </c>
      <c r="S136" s="33">
        <v>912.27970465850501</v>
      </c>
      <c r="T136" s="33">
        <v>905.30950876998509</v>
      </c>
      <c r="U136" s="33">
        <v>903.59331521605998</v>
      </c>
      <c r="V136" s="33">
        <v>896.41867400360002</v>
      </c>
      <c r="W136" s="33">
        <v>891.54806703186</v>
      </c>
      <c r="X136" s="33">
        <v>886.766575282095</v>
      </c>
      <c r="Y136" s="33">
        <v>886.34667524766508</v>
      </c>
      <c r="Z136" s="33">
        <v>875.64146440505499</v>
      </c>
      <c r="AA136" s="33">
        <v>867.73913314819004</v>
      </c>
      <c r="AB136" s="33">
        <v>841.45093851470506</v>
      </c>
      <c r="AC136" s="33">
        <v>817.57811919021503</v>
      </c>
      <c r="AD136" s="33">
        <v>790.029704185485</v>
      </c>
      <c r="AE136" s="33">
        <v>765.08198606109499</v>
      </c>
    </row>
    <row r="138" spans="1:31">
      <c r="A138" s="19" t="s">
        <v>128</v>
      </c>
      <c r="B138" s="19" t="s">
        <v>129</v>
      </c>
      <c r="C138" s="19" t="s">
        <v>80</v>
      </c>
      <c r="D138" s="19" t="s">
        <v>89</v>
      </c>
      <c r="E138" s="19" t="s">
        <v>90</v>
      </c>
      <c r="F138" s="19" t="s">
        <v>91</v>
      </c>
      <c r="G138" s="19" t="s">
        <v>92</v>
      </c>
      <c r="H138" s="19" t="s">
        <v>93</v>
      </c>
      <c r="I138" s="19" t="s">
        <v>94</v>
      </c>
      <c r="J138" s="19" t="s">
        <v>95</v>
      </c>
      <c r="K138" s="19" t="s">
        <v>96</v>
      </c>
      <c r="L138" s="19" t="s">
        <v>97</v>
      </c>
      <c r="M138" s="19" t="s">
        <v>98</v>
      </c>
      <c r="N138" s="19" t="s">
        <v>99</v>
      </c>
      <c r="O138" s="19" t="s">
        <v>100</v>
      </c>
      <c r="P138" s="19" t="s">
        <v>101</v>
      </c>
      <c r="Q138" s="19" t="s">
        <v>102</v>
      </c>
      <c r="R138" s="19" t="s">
        <v>103</v>
      </c>
      <c r="S138" s="19" t="s">
        <v>104</v>
      </c>
      <c r="T138" s="19" t="s">
        <v>105</v>
      </c>
      <c r="U138" s="19" t="s">
        <v>106</v>
      </c>
      <c r="V138" s="19" t="s">
        <v>107</v>
      </c>
      <c r="W138" s="19" t="s">
        <v>108</v>
      </c>
      <c r="X138" s="19" t="s">
        <v>109</v>
      </c>
      <c r="Y138" s="19" t="s">
        <v>110</v>
      </c>
      <c r="Z138" s="19" t="s">
        <v>111</v>
      </c>
      <c r="AA138" s="19" t="s">
        <v>112</v>
      </c>
      <c r="AB138" s="19" t="s">
        <v>113</v>
      </c>
      <c r="AC138" s="19" t="s">
        <v>114</v>
      </c>
      <c r="AD138" s="19" t="s">
        <v>115</v>
      </c>
      <c r="AE138" s="19" t="s">
        <v>116</v>
      </c>
    </row>
    <row r="139" spans="1:31">
      <c r="A139" s="29" t="s">
        <v>132</v>
      </c>
      <c r="B139" s="29" t="s">
        <v>24</v>
      </c>
      <c r="C139" s="25">
        <v>4714.6600286831308</v>
      </c>
      <c r="D139" s="25">
        <v>5401.111898515127</v>
      </c>
      <c r="E139" s="25">
        <v>6729.5041696521403</v>
      </c>
      <c r="F139" s="25">
        <v>7622.35929129531</v>
      </c>
      <c r="G139" s="25">
        <v>8154.7270711943102</v>
      </c>
      <c r="H139" s="25">
        <v>9640.4108714234189</v>
      </c>
      <c r="I139" s="25">
        <v>10744.217408973491</v>
      </c>
      <c r="J139" s="25">
        <v>11140.377875394001</v>
      </c>
      <c r="K139" s="25">
        <v>12492.40512871707</v>
      </c>
      <c r="L139" s="25">
        <v>13821.87748025677</v>
      </c>
      <c r="M139" s="25">
        <v>14113.150520499141</v>
      </c>
      <c r="N139" s="25">
        <v>15787.111335841841</v>
      </c>
      <c r="O139" s="25">
        <v>16301.066191329861</v>
      </c>
      <c r="P139" s="25">
        <v>16086.168040095279</v>
      </c>
      <c r="Q139" s="25">
        <v>17792.752289108441</v>
      </c>
      <c r="R139" s="25">
        <v>18477.372846607381</v>
      </c>
      <c r="S139" s="25">
        <v>18243.154772918359</v>
      </c>
      <c r="T139" s="25">
        <v>19618.149999365342</v>
      </c>
      <c r="U139" s="25">
        <v>20981.14615760832</v>
      </c>
      <c r="V139" s="25">
        <v>20868.686725700791</v>
      </c>
      <c r="W139" s="25">
        <v>22468.509694389169</v>
      </c>
      <c r="X139" s="25">
        <v>22545.67317473275</v>
      </c>
      <c r="Y139" s="25">
        <v>21856.43981808185</v>
      </c>
      <c r="Z139" s="25">
        <v>23900.002845363957</v>
      </c>
      <c r="AA139" s="25">
        <v>24625.893553684262</v>
      </c>
      <c r="AB139" s="25">
        <v>24087.16738393471</v>
      </c>
      <c r="AC139" s="25">
        <v>25874.884569309961</v>
      </c>
      <c r="AD139" s="25">
        <v>27659.718210843759</v>
      </c>
      <c r="AE139" s="25">
        <v>27267.166559578342</v>
      </c>
    </row>
    <row r="140" spans="1:31">
      <c r="A140" s="29" t="s">
        <v>132</v>
      </c>
      <c r="B140" s="29" t="s">
        <v>77</v>
      </c>
      <c r="C140" s="33">
        <v>63.706353758334998</v>
      </c>
      <c r="D140" s="33">
        <v>83.535371884822496</v>
      </c>
      <c r="E140" s="33">
        <v>232.43778735446901</v>
      </c>
      <c r="F140" s="33">
        <v>366.05255883312202</v>
      </c>
      <c r="G140" s="33">
        <v>485.67293929624554</v>
      </c>
      <c r="H140" s="33">
        <v>593.18143881654498</v>
      </c>
      <c r="I140" s="33">
        <v>693.28820276737008</v>
      </c>
      <c r="J140" s="33">
        <v>758.04535062694504</v>
      </c>
      <c r="K140" s="33">
        <v>813.39779290139495</v>
      </c>
      <c r="L140" s="33">
        <v>889.13376986312505</v>
      </c>
      <c r="M140" s="33">
        <v>969.78893636083501</v>
      </c>
      <c r="N140" s="33">
        <v>1045.6273289865248</v>
      </c>
      <c r="O140" s="33">
        <v>1156.33551260948</v>
      </c>
      <c r="P140" s="33">
        <v>1246.666709692475</v>
      </c>
      <c r="Q140" s="33">
        <v>1327.5945813293449</v>
      </c>
      <c r="R140" s="33">
        <v>1319.532170989035</v>
      </c>
      <c r="S140" s="33">
        <v>1315.5875199217751</v>
      </c>
      <c r="T140" s="33">
        <v>1305.81984352779</v>
      </c>
      <c r="U140" s="33">
        <v>1303.9338912486999</v>
      </c>
      <c r="V140" s="33">
        <v>1288.8103582194999</v>
      </c>
      <c r="W140" s="33">
        <v>1281.5177757132051</v>
      </c>
      <c r="X140" s="33">
        <v>1274.04557287788</v>
      </c>
      <c r="Y140" s="33">
        <v>1271.634345086095</v>
      </c>
      <c r="Z140" s="33">
        <v>1255.112791618345</v>
      </c>
      <c r="AA140" s="33">
        <v>1242.4704397201501</v>
      </c>
      <c r="AB140" s="33">
        <v>1204.1400572166401</v>
      </c>
      <c r="AC140" s="33">
        <v>1172.092659379955</v>
      </c>
      <c r="AD140" s="33">
        <v>1134.3676618776301</v>
      </c>
      <c r="AE140" s="33">
        <v>1095.50092767143</v>
      </c>
    </row>
    <row r="141" spans="1:31">
      <c r="A141" s="29" t="s">
        <v>132</v>
      </c>
      <c r="B141" s="29" t="s">
        <v>78</v>
      </c>
      <c r="C141" s="33">
        <v>54.114773856163005</v>
      </c>
      <c r="D141" s="33">
        <v>70.931096943377995</v>
      </c>
      <c r="E141" s="33">
        <v>197.39531739783249</v>
      </c>
      <c r="F141" s="33">
        <v>310.970507808685</v>
      </c>
      <c r="G141" s="33">
        <v>412.38448505401601</v>
      </c>
      <c r="H141" s="33">
        <v>503.69507407379001</v>
      </c>
      <c r="I141" s="33">
        <v>589.17821201229003</v>
      </c>
      <c r="J141" s="33">
        <v>643.68784975862502</v>
      </c>
      <c r="K141" s="33">
        <v>690.57787186049995</v>
      </c>
      <c r="L141" s="33">
        <v>754.97223226737503</v>
      </c>
      <c r="M141" s="33">
        <v>823.87155947089002</v>
      </c>
      <c r="N141" s="33">
        <v>888.712026899335</v>
      </c>
      <c r="O141" s="33">
        <v>982.68795968627501</v>
      </c>
      <c r="P141" s="33">
        <v>1058.45718407249</v>
      </c>
      <c r="Q141" s="33">
        <v>1128.14845923805</v>
      </c>
      <c r="R141" s="33">
        <v>1120.552872969625</v>
      </c>
      <c r="S141" s="33">
        <v>1117.3367594003651</v>
      </c>
      <c r="T141" s="33">
        <v>1108.5959852523799</v>
      </c>
      <c r="U141" s="33">
        <v>1107.7797586278898</v>
      </c>
      <c r="V141" s="33">
        <v>1095.36265536165</v>
      </c>
      <c r="W141" s="33">
        <v>1088.313867519855</v>
      </c>
      <c r="X141" s="33">
        <v>1081.66408863163</v>
      </c>
      <c r="Y141" s="33">
        <v>1079.755548906325</v>
      </c>
      <c r="Z141" s="33">
        <v>1066.3239801836</v>
      </c>
      <c r="AA141" s="33">
        <v>1055.4156748886098</v>
      </c>
      <c r="AB141" s="33">
        <v>1022.5106196274751</v>
      </c>
      <c r="AC141" s="33">
        <v>995.36697982024998</v>
      </c>
      <c r="AD141" s="33">
        <v>963.56184230613496</v>
      </c>
      <c r="AE141" s="33">
        <v>930.01305094909503</v>
      </c>
    </row>
    <row r="143" spans="1:31">
      <c r="A143" s="19" t="s">
        <v>128</v>
      </c>
      <c r="B143" s="19" t="s">
        <v>129</v>
      </c>
      <c r="C143" s="19" t="s">
        <v>80</v>
      </c>
      <c r="D143" s="19" t="s">
        <v>89</v>
      </c>
      <c r="E143" s="19" t="s">
        <v>90</v>
      </c>
      <c r="F143" s="19" t="s">
        <v>91</v>
      </c>
      <c r="G143" s="19" t="s">
        <v>92</v>
      </c>
      <c r="H143" s="19" t="s">
        <v>93</v>
      </c>
      <c r="I143" s="19" t="s">
        <v>94</v>
      </c>
      <c r="J143" s="19" t="s">
        <v>95</v>
      </c>
      <c r="K143" s="19" t="s">
        <v>96</v>
      </c>
      <c r="L143" s="19" t="s">
        <v>97</v>
      </c>
      <c r="M143" s="19" t="s">
        <v>98</v>
      </c>
      <c r="N143" s="19" t="s">
        <v>99</v>
      </c>
      <c r="O143" s="19" t="s">
        <v>100</v>
      </c>
      <c r="P143" s="19" t="s">
        <v>101</v>
      </c>
      <c r="Q143" s="19" t="s">
        <v>102</v>
      </c>
      <c r="R143" s="19" t="s">
        <v>103</v>
      </c>
      <c r="S143" s="19" t="s">
        <v>104</v>
      </c>
      <c r="T143" s="19" t="s">
        <v>105</v>
      </c>
      <c r="U143" s="19" t="s">
        <v>106</v>
      </c>
      <c r="V143" s="19" t="s">
        <v>107</v>
      </c>
      <c r="W143" s="19" t="s">
        <v>108</v>
      </c>
      <c r="X143" s="19" t="s">
        <v>109</v>
      </c>
      <c r="Y143" s="19" t="s">
        <v>110</v>
      </c>
      <c r="Z143" s="19" t="s">
        <v>111</v>
      </c>
      <c r="AA143" s="19" t="s">
        <v>112</v>
      </c>
      <c r="AB143" s="19" t="s">
        <v>113</v>
      </c>
      <c r="AC143" s="19" t="s">
        <v>114</v>
      </c>
      <c r="AD143" s="19" t="s">
        <v>115</v>
      </c>
      <c r="AE143" s="19" t="s">
        <v>116</v>
      </c>
    </row>
    <row r="144" spans="1:31">
      <c r="A144" s="29" t="s">
        <v>133</v>
      </c>
      <c r="B144" s="29" t="s">
        <v>24</v>
      </c>
      <c r="C144" s="25">
        <v>2818.5279799899808</v>
      </c>
      <c r="D144" s="25">
        <v>3066.2401536142593</v>
      </c>
      <c r="E144" s="25">
        <v>3432.4233504559288</v>
      </c>
      <c r="F144" s="25">
        <v>3643.8284178302579</v>
      </c>
      <c r="G144" s="25">
        <v>3713.135767305329</v>
      </c>
      <c r="H144" s="25">
        <v>4061.5736027173398</v>
      </c>
      <c r="I144" s="25">
        <v>4431.6913132446298</v>
      </c>
      <c r="J144" s="25">
        <v>4443.6233562296402</v>
      </c>
      <c r="K144" s="25">
        <v>4871.0817123822098</v>
      </c>
      <c r="L144" s="25">
        <v>5157.1547184982001</v>
      </c>
      <c r="M144" s="25">
        <v>5377.2638652783698</v>
      </c>
      <c r="N144" s="25">
        <v>5776.25359726431</v>
      </c>
      <c r="O144" s="25">
        <v>5841.5307030009299</v>
      </c>
      <c r="P144" s="25">
        <v>5728.6246211231191</v>
      </c>
      <c r="Q144" s="25">
        <v>6131.6550200377606</v>
      </c>
      <c r="R144" s="25">
        <v>6480.9676774729896</v>
      </c>
      <c r="S144" s="25">
        <v>6348.5891865822496</v>
      </c>
      <c r="T144" s="25">
        <v>6792.2711768255904</v>
      </c>
      <c r="U144" s="25">
        <v>7032.0583940591105</v>
      </c>
      <c r="V144" s="25">
        <v>7208.99990844289</v>
      </c>
      <c r="W144" s="25">
        <v>7534.4853990750498</v>
      </c>
      <c r="X144" s="25">
        <v>7444.1909712773895</v>
      </c>
      <c r="Y144" s="25">
        <v>7224.9321854178397</v>
      </c>
      <c r="Z144" s="25">
        <v>7683.4260370165402</v>
      </c>
      <c r="AA144" s="25">
        <v>8089.9369853931103</v>
      </c>
      <c r="AB144" s="25">
        <v>7867.0909950539008</v>
      </c>
      <c r="AC144" s="25">
        <v>8425.16739254614</v>
      </c>
      <c r="AD144" s="25">
        <v>8743.8600942044104</v>
      </c>
      <c r="AE144" s="25">
        <v>8910.1287648327489</v>
      </c>
    </row>
    <row r="145" spans="1:31">
      <c r="A145" s="29" t="s">
        <v>133</v>
      </c>
      <c r="B145" s="29" t="s">
        <v>77</v>
      </c>
      <c r="C145" s="33">
        <v>59.529391595005499</v>
      </c>
      <c r="D145" s="33">
        <v>88.261502460539006</v>
      </c>
      <c r="E145" s="33">
        <v>118.534748483866</v>
      </c>
      <c r="F145" s="33">
        <v>149.73100545787798</v>
      </c>
      <c r="G145" s="33">
        <v>168.26975243377652</v>
      </c>
      <c r="H145" s="33">
        <v>181.06107205522048</v>
      </c>
      <c r="I145" s="33">
        <v>196.5109359779355</v>
      </c>
      <c r="J145" s="33">
        <v>211.08447593450501</v>
      </c>
      <c r="K145" s="33">
        <v>226.64744787740699</v>
      </c>
      <c r="L145" s="33">
        <v>245.11380401849701</v>
      </c>
      <c r="M145" s="33">
        <v>265.36232198524453</v>
      </c>
      <c r="N145" s="33">
        <v>289.723926787972</v>
      </c>
      <c r="O145" s="33">
        <v>313.5421214821335</v>
      </c>
      <c r="P145" s="33">
        <v>329.08279489898655</v>
      </c>
      <c r="Q145" s="33">
        <v>340.61268729972801</v>
      </c>
      <c r="R145" s="33">
        <v>333.34467414474454</v>
      </c>
      <c r="S145" s="33">
        <v>326.73994593477249</v>
      </c>
      <c r="T145" s="33">
        <v>324.24931996345504</v>
      </c>
      <c r="U145" s="33">
        <v>321.21632088041298</v>
      </c>
      <c r="V145" s="33">
        <v>315.75615108013147</v>
      </c>
      <c r="W145" s="33">
        <v>313.12659377479548</v>
      </c>
      <c r="X145" s="33">
        <v>309.49973145079599</v>
      </c>
      <c r="Y145" s="33">
        <v>307.61201974868749</v>
      </c>
      <c r="Z145" s="33">
        <v>300.77841750159848</v>
      </c>
      <c r="AA145" s="33">
        <v>295.09784279632549</v>
      </c>
      <c r="AB145" s="33">
        <v>283.63229843997948</v>
      </c>
      <c r="AC145" s="33">
        <v>275.47447321987153</v>
      </c>
      <c r="AD145" s="33">
        <v>264.92532877349845</v>
      </c>
      <c r="AE145" s="33">
        <v>255.38041375923152</v>
      </c>
    </row>
    <row r="146" spans="1:31">
      <c r="A146" s="29" t="s">
        <v>133</v>
      </c>
      <c r="B146" s="29" t="s">
        <v>78</v>
      </c>
      <c r="C146" s="33">
        <v>50.563386334657501</v>
      </c>
      <c r="D146" s="33">
        <v>74.959682116508006</v>
      </c>
      <c r="E146" s="33">
        <v>100.69989770889251</v>
      </c>
      <c r="F146" s="33">
        <v>127.16072678375201</v>
      </c>
      <c r="G146" s="33">
        <v>143.01426170730551</v>
      </c>
      <c r="H146" s="33">
        <v>153.85291724204998</v>
      </c>
      <c r="I146" s="33">
        <v>166.90480653762799</v>
      </c>
      <c r="J146" s="33">
        <v>179.2175089025495</v>
      </c>
      <c r="K146" s="33">
        <v>192.55529832839952</v>
      </c>
      <c r="L146" s="33">
        <v>208.12152088928198</v>
      </c>
      <c r="M146" s="33">
        <v>225.49156676363901</v>
      </c>
      <c r="N146" s="33">
        <v>246.14312437629701</v>
      </c>
      <c r="O146" s="33">
        <v>266.50277579760552</v>
      </c>
      <c r="P146" s="33">
        <v>279.5571356940265</v>
      </c>
      <c r="Q146" s="33">
        <v>289.23264378356896</v>
      </c>
      <c r="R146" s="33">
        <v>283.33297904968248</v>
      </c>
      <c r="S146" s="33">
        <v>277.61854072046253</v>
      </c>
      <c r="T146" s="33">
        <v>275.35057792091351</v>
      </c>
      <c r="U146" s="33">
        <v>272.71678533172604</v>
      </c>
      <c r="V146" s="33">
        <v>268.13546012830699</v>
      </c>
      <c r="W146" s="33">
        <v>266.04070296573599</v>
      </c>
      <c r="X146" s="33">
        <v>262.84218137359602</v>
      </c>
      <c r="Y146" s="33">
        <v>261.31484926700551</v>
      </c>
      <c r="Z146" s="33">
        <v>255.43852565383901</v>
      </c>
      <c r="AA146" s="33">
        <v>250.6820330593585</v>
      </c>
      <c r="AB146" s="33">
        <v>240.95888690185501</v>
      </c>
      <c r="AC146" s="33">
        <v>234.11006912040699</v>
      </c>
      <c r="AD146" s="33">
        <v>224.89816706657402</v>
      </c>
      <c r="AE146" s="33">
        <v>216.76863758420902</v>
      </c>
    </row>
    <row r="148" spans="1:31">
      <c r="A148" s="19" t="s">
        <v>128</v>
      </c>
      <c r="B148" s="19" t="s">
        <v>129</v>
      </c>
      <c r="C148" s="19" t="s">
        <v>80</v>
      </c>
      <c r="D148" s="19" t="s">
        <v>89</v>
      </c>
      <c r="E148" s="19" t="s">
        <v>90</v>
      </c>
      <c r="F148" s="19" t="s">
        <v>91</v>
      </c>
      <c r="G148" s="19" t="s">
        <v>92</v>
      </c>
      <c r="H148" s="19" t="s">
        <v>93</v>
      </c>
      <c r="I148" s="19" t="s">
        <v>94</v>
      </c>
      <c r="J148" s="19" t="s">
        <v>95</v>
      </c>
      <c r="K148" s="19" t="s">
        <v>96</v>
      </c>
      <c r="L148" s="19" t="s">
        <v>97</v>
      </c>
      <c r="M148" s="19" t="s">
        <v>98</v>
      </c>
      <c r="N148" s="19" t="s">
        <v>99</v>
      </c>
      <c r="O148" s="19" t="s">
        <v>100</v>
      </c>
      <c r="P148" s="19" t="s">
        <v>101</v>
      </c>
      <c r="Q148" s="19" t="s">
        <v>102</v>
      </c>
      <c r="R148" s="19" t="s">
        <v>103</v>
      </c>
      <c r="S148" s="19" t="s">
        <v>104</v>
      </c>
      <c r="T148" s="19" t="s">
        <v>105</v>
      </c>
      <c r="U148" s="19" t="s">
        <v>106</v>
      </c>
      <c r="V148" s="19" t="s">
        <v>107</v>
      </c>
      <c r="W148" s="19" t="s">
        <v>108</v>
      </c>
      <c r="X148" s="19" t="s">
        <v>109</v>
      </c>
      <c r="Y148" s="19" t="s">
        <v>110</v>
      </c>
      <c r="Z148" s="19" t="s">
        <v>111</v>
      </c>
      <c r="AA148" s="19" t="s">
        <v>112</v>
      </c>
      <c r="AB148" s="19" t="s">
        <v>113</v>
      </c>
      <c r="AC148" s="19" t="s">
        <v>114</v>
      </c>
      <c r="AD148" s="19" t="s">
        <v>115</v>
      </c>
      <c r="AE148" s="19" t="s">
        <v>116</v>
      </c>
    </row>
    <row r="149" spans="1:31">
      <c r="A149" s="29" t="s">
        <v>134</v>
      </c>
      <c r="B149" s="29" t="s">
        <v>24</v>
      </c>
      <c r="C149" s="25">
        <v>266.85019811039433</v>
      </c>
      <c r="D149" s="25">
        <v>298.98961590715248</v>
      </c>
      <c r="E149" s="25">
        <v>358.22776471406394</v>
      </c>
      <c r="F149" s="25">
        <v>421.2779833205658</v>
      </c>
      <c r="G149" s="25">
        <v>455.95023332899768</v>
      </c>
      <c r="H149" s="25">
        <v>531.42114124023965</v>
      </c>
      <c r="I149" s="25">
        <v>591.81931488401199</v>
      </c>
      <c r="J149" s="25">
        <v>622.039612149194</v>
      </c>
      <c r="K149" s="25">
        <v>667.421631889737</v>
      </c>
      <c r="L149" s="25">
        <v>727.09932192020597</v>
      </c>
      <c r="M149" s="25">
        <v>764.01413390363598</v>
      </c>
      <c r="N149" s="25">
        <v>846.05734432161501</v>
      </c>
      <c r="O149" s="25">
        <v>907.578283633821</v>
      </c>
      <c r="P149" s="25">
        <v>908.76745909001397</v>
      </c>
      <c r="Q149" s="25">
        <v>1012.617911266881</v>
      </c>
      <c r="R149" s="25">
        <v>1052.2810122130679</v>
      </c>
      <c r="S149" s="25">
        <v>1076.2157139923559</v>
      </c>
      <c r="T149" s="25">
        <v>1119.956508007308</v>
      </c>
      <c r="U149" s="25">
        <v>1179.4242113231699</v>
      </c>
      <c r="V149" s="25">
        <v>1215.359827247803</v>
      </c>
      <c r="W149" s="25">
        <v>1287.146596650329</v>
      </c>
      <c r="X149" s="25">
        <v>1326.6403495607769</v>
      </c>
      <c r="Y149" s="25">
        <v>1305.5912336473079</v>
      </c>
      <c r="Z149" s="25">
        <v>1432.1558463942879</v>
      </c>
      <c r="AA149" s="25">
        <v>1474.9079080901911</v>
      </c>
      <c r="AB149" s="25">
        <v>1469.8262484738691</v>
      </c>
      <c r="AC149" s="25">
        <v>1515.8579717198859</v>
      </c>
      <c r="AD149" s="25">
        <v>1593.8830803448029</v>
      </c>
      <c r="AE149" s="25">
        <v>1605.9359245365258</v>
      </c>
    </row>
    <row r="150" spans="1:31">
      <c r="A150" s="29" t="s">
        <v>134</v>
      </c>
      <c r="B150" s="29" t="s">
        <v>77</v>
      </c>
      <c r="C150" s="33">
        <v>7.6755001981555999</v>
      </c>
      <c r="D150" s="33">
        <v>14.081700320243801</v>
      </c>
      <c r="E150" s="33">
        <v>20.840949527610999</v>
      </c>
      <c r="F150" s="33">
        <v>28.187599457800349</v>
      </c>
      <c r="G150" s="33">
        <v>34.560498507022849</v>
      </c>
      <c r="H150" s="33">
        <v>39.737156077980949</v>
      </c>
      <c r="I150" s="33">
        <v>45.124109478443849</v>
      </c>
      <c r="J150" s="33">
        <v>49.570699779763807</v>
      </c>
      <c r="K150" s="33">
        <v>53.421399327367503</v>
      </c>
      <c r="L150" s="33">
        <v>59.071997064887995</v>
      </c>
      <c r="M150" s="33">
        <v>65.018058659315003</v>
      </c>
      <c r="N150" s="33">
        <v>71.851864356994497</v>
      </c>
      <c r="O150" s="33">
        <v>78.95255363237851</v>
      </c>
      <c r="P150" s="33">
        <v>85.096318876742998</v>
      </c>
      <c r="Q150" s="33">
        <v>90.665493184447001</v>
      </c>
      <c r="R150" s="33">
        <v>89.912380812257496</v>
      </c>
      <c r="S150" s="33">
        <v>89.773494395121489</v>
      </c>
      <c r="T150" s="33">
        <v>89.497698606133</v>
      </c>
      <c r="U150" s="33">
        <v>89.496014554142505</v>
      </c>
      <c r="V150" s="33">
        <v>89.039951744675506</v>
      </c>
      <c r="W150" s="33">
        <v>88.767680085896998</v>
      </c>
      <c r="X150" s="33">
        <v>88.459154714584002</v>
      </c>
      <c r="Y150" s="33">
        <v>88.451629775285497</v>
      </c>
      <c r="Z150" s="33">
        <v>87.268415611892507</v>
      </c>
      <c r="AA150" s="33">
        <v>86.493135079860494</v>
      </c>
      <c r="AB150" s="33">
        <v>83.669425113439502</v>
      </c>
      <c r="AC150" s="33">
        <v>81.237510941504993</v>
      </c>
      <c r="AD150" s="33">
        <v>78.236074672222003</v>
      </c>
      <c r="AE150" s="33">
        <v>75.49107515692701</v>
      </c>
    </row>
    <row r="151" spans="1:31">
      <c r="A151" s="29" t="s">
        <v>134</v>
      </c>
      <c r="B151" s="29" t="s">
        <v>78</v>
      </c>
      <c r="C151" s="33">
        <v>6.5170751701295</v>
      </c>
      <c r="D151" s="33">
        <v>11.964700294137</v>
      </c>
      <c r="E151" s="33">
        <v>17.699759643070401</v>
      </c>
      <c r="F151" s="33">
        <v>23.940349410772303</v>
      </c>
      <c r="G151" s="33">
        <v>29.36789864495395</v>
      </c>
      <c r="H151" s="33">
        <v>33.770420945167501</v>
      </c>
      <c r="I151" s="33">
        <v>38.3476044118404</v>
      </c>
      <c r="J151" s="33">
        <v>42.113249814510304</v>
      </c>
      <c r="K151" s="33">
        <v>45.369949397146705</v>
      </c>
      <c r="L151" s="33">
        <v>50.169207054137999</v>
      </c>
      <c r="M151" s="33">
        <v>55.191888576626503</v>
      </c>
      <c r="N151" s="33">
        <v>61.063684830427</v>
      </c>
      <c r="O151" s="33">
        <v>67.07653377127599</v>
      </c>
      <c r="P151" s="33">
        <v>72.289513901829508</v>
      </c>
      <c r="Q151" s="33">
        <v>77.060423194885004</v>
      </c>
      <c r="R151" s="33">
        <v>76.3541066346165</v>
      </c>
      <c r="S151" s="33">
        <v>76.27630938076949</v>
      </c>
      <c r="T151" s="33">
        <v>76.016968630313499</v>
      </c>
      <c r="U151" s="33">
        <v>75.976854702949495</v>
      </c>
      <c r="V151" s="33">
        <v>75.663125495910492</v>
      </c>
      <c r="W151" s="33">
        <v>75.384686729639512</v>
      </c>
      <c r="X151" s="33">
        <v>75.121613945692502</v>
      </c>
      <c r="Y151" s="33">
        <v>75.129360107004501</v>
      </c>
      <c r="Z151" s="33">
        <v>74.093123931229002</v>
      </c>
      <c r="AA151" s="33">
        <v>73.474111387729494</v>
      </c>
      <c r="AB151" s="33">
        <v>71.086269817829006</v>
      </c>
      <c r="AC151" s="33">
        <v>68.984159822701997</v>
      </c>
      <c r="AD151" s="33">
        <v>66.436066289901504</v>
      </c>
      <c r="AE151" s="33">
        <v>64.085799821913</v>
      </c>
    </row>
  </sheetData>
  <sheetProtection algorithmName="SHA-512" hashValue="V4Wna3SUdYnP3K8RNJUrNhKXhp9h3THdvH4ZjM3nHYRAM6ns+AsyIKXbJOxI6PzVAY5Vsz0WZQqcMXdvIbWlyg==" saltValue="mEKpy3vH9HNROVjEaVeSkA==" spinCount="100000" sheet="1" objects="1" scenarios="1"/>
  <mergeCells count="6">
    <mergeCell ref="A17:B17"/>
    <mergeCell ref="A31:B31"/>
    <mergeCell ref="A45:B45"/>
    <mergeCell ref="A59:B59"/>
    <mergeCell ref="A73:B73"/>
    <mergeCell ref="A87:B87"/>
  </mergeCells>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4">
    <tabColor rgb="FF188736"/>
  </sheetPr>
  <dimension ref="A1:AI151"/>
  <sheetViews>
    <sheetView zoomScale="85" zoomScaleNormal="85" workbookViewId="0"/>
  </sheetViews>
  <sheetFormatPr defaultColWidth="9.140625" defaultRowHeight="15"/>
  <cols>
    <col min="1" max="1" width="16" style="13" customWidth="1"/>
    <col min="2" max="2" width="30.5703125" style="13" customWidth="1"/>
    <col min="3" max="32" width="9.42578125" style="13" customWidth="1"/>
    <col min="33" max="33" width="11.5703125" style="13" bestFit="1" customWidth="1"/>
    <col min="34" max="16384" width="9.140625" style="13"/>
  </cols>
  <sheetData>
    <row r="1" spans="1:35" s="28" customFormat="1" ht="23.25" customHeight="1">
      <c r="A1" s="27" t="s">
        <v>139</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5" s="28" customFormat="1">
      <c r="A2" s="28" t="s">
        <v>140</v>
      </c>
    </row>
    <row r="3" spans="1:35" s="28" customFormat="1"/>
    <row r="4" spans="1:35">
      <c r="A4" s="18" t="s">
        <v>127</v>
      </c>
      <c r="B4" s="1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5">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5">
      <c r="A6" s="29" t="s">
        <v>40</v>
      </c>
      <c r="B6" s="29" t="s">
        <v>64</v>
      </c>
      <c r="C6" s="33">
        <v>18366</v>
      </c>
      <c r="D6" s="33">
        <v>17891</v>
      </c>
      <c r="E6" s="33">
        <v>16416</v>
      </c>
      <c r="F6" s="33">
        <v>11969.808534709889</v>
      </c>
      <c r="G6" s="33">
        <v>9855.764066399548</v>
      </c>
      <c r="H6" s="33">
        <v>9661.5851567629088</v>
      </c>
      <c r="I6" s="33">
        <v>9524.4660181825784</v>
      </c>
      <c r="J6" s="33">
        <v>9524.4656764396095</v>
      </c>
      <c r="K6" s="33">
        <v>8287.8400022333499</v>
      </c>
      <c r="L6" s="33">
        <v>8287.8400021777888</v>
      </c>
      <c r="M6" s="33">
        <v>8193.6401488460397</v>
      </c>
      <c r="N6" s="33">
        <v>6031.4145719859898</v>
      </c>
      <c r="O6" s="33">
        <v>5489.7256044086589</v>
      </c>
      <c r="P6" s="33">
        <v>5489.725604439629</v>
      </c>
      <c r="Q6" s="33">
        <v>4890.120842390209</v>
      </c>
      <c r="R6" s="33">
        <v>4516.0029125505489</v>
      </c>
      <c r="S6" s="33">
        <v>4516.0000223930092</v>
      </c>
      <c r="T6" s="33">
        <v>4516.0000223898287</v>
      </c>
      <c r="U6" s="33">
        <v>4516.0000224219093</v>
      </c>
      <c r="V6" s="33">
        <v>4467.2186523889395</v>
      </c>
      <c r="W6" s="33">
        <v>3529.3119763847385</v>
      </c>
      <c r="X6" s="33">
        <v>2095.3119763800287</v>
      </c>
      <c r="Y6" s="33">
        <v>1541.4335839999999</v>
      </c>
      <c r="Z6" s="33">
        <v>1365.3119239999999</v>
      </c>
      <c r="AA6" s="33">
        <v>1365.3119239999999</v>
      </c>
      <c r="AB6" s="33">
        <v>1365.3119239999999</v>
      </c>
      <c r="AC6" s="33">
        <v>1265.99986289859</v>
      </c>
      <c r="AD6" s="33">
        <v>1265.9998629131899</v>
      </c>
      <c r="AE6" s="33">
        <v>1265.9998629027</v>
      </c>
    </row>
    <row r="7" spans="1:35">
      <c r="A7" s="29" t="s">
        <v>40</v>
      </c>
      <c r="B7" s="29" t="s">
        <v>71</v>
      </c>
      <c r="C7" s="33">
        <v>4790</v>
      </c>
      <c r="D7" s="33">
        <v>4790</v>
      </c>
      <c r="E7" s="33">
        <v>4790</v>
      </c>
      <c r="F7" s="33">
        <v>2213.09458</v>
      </c>
      <c r="G7" s="33">
        <v>2119.1749400000003</v>
      </c>
      <c r="H7" s="33">
        <v>1749.5219500000003</v>
      </c>
      <c r="I7" s="33">
        <v>9.5201645999999998E-4</v>
      </c>
      <c r="J7" s="33">
        <v>6.1617619999999895E-4</v>
      </c>
      <c r="K7" s="33">
        <v>6.1616945000000001E-4</v>
      </c>
      <c r="L7" s="33">
        <v>6.1606720999999903E-4</v>
      </c>
      <c r="M7" s="33">
        <v>6.1619319999999997E-4</v>
      </c>
      <c r="N7" s="33">
        <v>6.1621372999999904E-4</v>
      </c>
      <c r="O7" s="33">
        <v>6.1624333999999998E-4</v>
      </c>
      <c r="P7" s="33">
        <v>6.1616152999999793E-4</v>
      </c>
      <c r="Q7" s="33">
        <v>6.1634872000000001E-4</v>
      </c>
      <c r="R7" s="33">
        <v>6.1622990000000002E-4</v>
      </c>
      <c r="S7" s="33">
        <v>6.161192E-4</v>
      </c>
      <c r="T7" s="33">
        <v>6.1616472999999903E-4</v>
      </c>
      <c r="U7" s="33">
        <v>6.1634192000000008E-4</v>
      </c>
      <c r="V7" s="33">
        <v>6.1621810000000001E-4</v>
      </c>
      <c r="W7" s="33">
        <v>6.1648403000000003E-4</v>
      </c>
      <c r="X7" s="33">
        <v>6.1620525999999992E-4</v>
      </c>
      <c r="Y7" s="33">
        <v>6.1620073999999999E-4</v>
      </c>
      <c r="Z7" s="33">
        <v>6.1626834000000005E-4</v>
      </c>
      <c r="AA7" s="33">
        <v>2.0911112000000001E-4</v>
      </c>
      <c r="AB7" s="33">
        <v>2.0904887E-4</v>
      </c>
      <c r="AC7" s="33">
        <v>0</v>
      </c>
      <c r="AD7" s="33">
        <v>0</v>
      </c>
      <c r="AE7" s="33">
        <v>0</v>
      </c>
    </row>
    <row r="8" spans="1:35">
      <c r="A8" s="29" t="s">
        <v>40</v>
      </c>
      <c r="B8" s="29" t="s">
        <v>20</v>
      </c>
      <c r="C8" s="33">
        <v>3054.8999938964839</v>
      </c>
      <c r="D8" s="33">
        <v>3054.8999938964839</v>
      </c>
      <c r="E8" s="33">
        <v>2874.8999938964839</v>
      </c>
      <c r="F8" s="33">
        <v>2874.8999938964839</v>
      </c>
      <c r="G8" s="33">
        <v>2874.8999938964839</v>
      </c>
      <c r="H8" s="33">
        <v>2874.8999938964839</v>
      </c>
      <c r="I8" s="33">
        <v>2874.8999938964839</v>
      </c>
      <c r="J8" s="33">
        <v>2874.8999938964839</v>
      </c>
      <c r="K8" s="33">
        <v>2874.8999938964839</v>
      </c>
      <c r="L8" s="33">
        <v>2874.8999938964839</v>
      </c>
      <c r="M8" s="33">
        <v>2874.8999938964839</v>
      </c>
      <c r="N8" s="33">
        <v>2874.8999938964839</v>
      </c>
      <c r="O8" s="33">
        <v>2874.8999938964839</v>
      </c>
      <c r="P8" s="33">
        <v>2874.8999938964839</v>
      </c>
      <c r="Q8" s="33">
        <v>2874.8999938964839</v>
      </c>
      <c r="R8" s="33">
        <v>2489.8999938964839</v>
      </c>
      <c r="S8" s="33">
        <v>1960.8999938964839</v>
      </c>
      <c r="T8" s="33">
        <v>1960.8999938964839</v>
      </c>
      <c r="U8" s="33">
        <v>1817.5</v>
      </c>
      <c r="V8" s="33">
        <v>1817.5</v>
      </c>
      <c r="W8" s="33">
        <v>1817.5</v>
      </c>
      <c r="X8" s="33">
        <v>1817.5</v>
      </c>
      <c r="Y8" s="33">
        <v>1377.5</v>
      </c>
      <c r="Z8" s="33">
        <v>1192.5</v>
      </c>
      <c r="AA8" s="33">
        <v>548</v>
      </c>
      <c r="AB8" s="33">
        <v>388</v>
      </c>
      <c r="AC8" s="33">
        <v>388</v>
      </c>
      <c r="AD8" s="33">
        <v>388</v>
      </c>
      <c r="AE8" s="33">
        <v>388</v>
      </c>
    </row>
    <row r="9" spans="1:35">
      <c r="A9" s="29" t="s">
        <v>40</v>
      </c>
      <c r="B9" s="29" t="s">
        <v>32</v>
      </c>
      <c r="C9" s="33">
        <v>1384</v>
      </c>
      <c r="D9" s="33">
        <v>1384</v>
      </c>
      <c r="E9" s="33">
        <v>1384</v>
      </c>
      <c r="F9" s="33">
        <v>1384</v>
      </c>
      <c r="G9" s="33">
        <v>1384</v>
      </c>
      <c r="H9" s="33">
        <v>1384</v>
      </c>
      <c r="I9" s="33">
        <v>1384</v>
      </c>
      <c r="J9" s="33">
        <v>1384</v>
      </c>
      <c r="K9" s="33">
        <v>1384</v>
      </c>
      <c r="L9" s="33">
        <v>1384</v>
      </c>
      <c r="M9" s="33">
        <v>1384</v>
      </c>
      <c r="N9" s="33">
        <v>1384</v>
      </c>
      <c r="O9" s="33">
        <v>1384</v>
      </c>
      <c r="P9" s="33">
        <v>1384</v>
      </c>
      <c r="Q9" s="33">
        <v>584</v>
      </c>
      <c r="R9" s="33">
        <v>584</v>
      </c>
      <c r="S9" s="33">
        <v>584</v>
      </c>
      <c r="T9" s="33">
        <v>584</v>
      </c>
      <c r="U9" s="33">
        <v>84</v>
      </c>
      <c r="V9" s="33">
        <v>84</v>
      </c>
      <c r="W9" s="33">
        <v>84</v>
      </c>
      <c r="X9" s="33">
        <v>84</v>
      </c>
      <c r="Y9" s="33">
        <v>84</v>
      </c>
      <c r="Z9" s="33">
        <v>84</v>
      </c>
      <c r="AA9" s="33">
        <v>84</v>
      </c>
      <c r="AB9" s="33">
        <v>0</v>
      </c>
      <c r="AC9" s="33">
        <v>0</v>
      </c>
      <c r="AD9" s="33">
        <v>0</v>
      </c>
      <c r="AE9" s="33">
        <v>0</v>
      </c>
    </row>
    <row r="10" spans="1:35">
      <c r="A10" s="29" t="s">
        <v>40</v>
      </c>
      <c r="B10" s="29" t="s">
        <v>66</v>
      </c>
      <c r="C10" s="33">
        <v>6863.139991760253</v>
      </c>
      <c r="D10" s="33">
        <v>6863.139991760253</v>
      </c>
      <c r="E10" s="33">
        <v>6863.139991760253</v>
      </c>
      <c r="F10" s="33">
        <v>6863.139991760253</v>
      </c>
      <c r="G10" s="33">
        <v>6863.139991760253</v>
      </c>
      <c r="H10" s="33">
        <v>6863.139991760253</v>
      </c>
      <c r="I10" s="33">
        <v>6863.139991760253</v>
      </c>
      <c r="J10" s="33">
        <v>6863.139991760253</v>
      </c>
      <c r="K10" s="33">
        <v>6863.139991760253</v>
      </c>
      <c r="L10" s="33">
        <v>6480.639991760253</v>
      </c>
      <c r="M10" s="33">
        <v>6480.639991760253</v>
      </c>
      <c r="N10" s="33">
        <v>6211.2999954223633</v>
      </c>
      <c r="O10" s="33">
        <v>5749.2999954223633</v>
      </c>
      <c r="P10" s="33">
        <v>5632.2999954223633</v>
      </c>
      <c r="Q10" s="33">
        <v>5534.9797684587429</v>
      </c>
      <c r="R10" s="33">
        <v>5534.9797684634786</v>
      </c>
      <c r="S10" s="33">
        <v>7317.3426254223632</v>
      </c>
      <c r="T10" s="33">
        <v>7317.3426254223632</v>
      </c>
      <c r="U10" s="33">
        <v>7803.6005254223628</v>
      </c>
      <c r="V10" s="33">
        <v>7683.6005254223628</v>
      </c>
      <c r="W10" s="33">
        <v>9000.7498454223623</v>
      </c>
      <c r="X10" s="33">
        <v>9102.8016454223616</v>
      </c>
      <c r="Y10" s="33">
        <v>10905.236801110153</v>
      </c>
      <c r="Z10" s="33">
        <v>11022.176549556221</v>
      </c>
      <c r="AA10" s="33">
        <v>11022.1765495584</v>
      </c>
      <c r="AB10" s="33">
        <v>12941.413249564634</v>
      </c>
      <c r="AC10" s="33">
        <v>12357.413249580422</v>
      </c>
      <c r="AD10" s="33">
        <v>12953.494849691233</v>
      </c>
      <c r="AE10" s="33">
        <v>13677.634922974692</v>
      </c>
    </row>
    <row r="11" spans="1:35">
      <c r="A11" s="29" t="s">
        <v>40</v>
      </c>
      <c r="B11" s="29" t="s">
        <v>65</v>
      </c>
      <c r="C11" s="33">
        <v>7365.2999954223633</v>
      </c>
      <c r="D11" s="33">
        <v>7365.2999954223633</v>
      </c>
      <c r="E11" s="33">
        <v>7365.2999954223633</v>
      </c>
      <c r="F11" s="33">
        <v>7365.2999954223633</v>
      </c>
      <c r="G11" s="33">
        <v>7365.2999954223633</v>
      </c>
      <c r="H11" s="33">
        <v>7365.2999954223633</v>
      </c>
      <c r="I11" s="33">
        <v>7365.2999954223633</v>
      </c>
      <c r="J11" s="33">
        <v>7365.2999954223633</v>
      </c>
      <c r="K11" s="33">
        <v>7365.2999954223633</v>
      </c>
      <c r="L11" s="33">
        <v>7365.2999954223633</v>
      </c>
      <c r="M11" s="33">
        <v>7365.2999954223633</v>
      </c>
      <c r="N11" s="33">
        <v>7365.2999954223633</v>
      </c>
      <c r="O11" s="33">
        <v>7365.2999954223633</v>
      </c>
      <c r="P11" s="33">
        <v>7365.2999954223633</v>
      </c>
      <c r="Q11" s="33">
        <v>7365.2999954223633</v>
      </c>
      <c r="R11" s="33">
        <v>7365.2999954223633</v>
      </c>
      <c r="S11" s="33">
        <v>7278.8999938964844</v>
      </c>
      <c r="T11" s="33">
        <v>7278.8999938964844</v>
      </c>
      <c r="U11" s="33">
        <v>7278.8999938964844</v>
      </c>
      <c r="V11" s="33">
        <v>7278.8999938964844</v>
      </c>
      <c r="W11" s="33">
        <v>7278.8999938964844</v>
      </c>
      <c r="X11" s="33">
        <v>7212.8999938964844</v>
      </c>
      <c r="Y11" s="33">
        <v>7212.8999938964844</v>
      </c>
      <c r="Z11" s="33">
        <v>7212.8999938964844</v>
      </c>
      <c r="AA11" s="33">
        <v>7212.8999938964844</v>
      </c>
      <c r="AB11" s="33">
        <v>7212.8999938964844</v>
      </c>
      <c r="AC11" s="33">
        <v>7212.8999938964844</v>
      </c>
      <c r="AD11" s="33">
        <v>7212.8999938964844</v>
      </c>
      <c r="AE11" s="33">
        <v>7212.8999938964844</v>
      </c>
    </row>
    <row r="12" spans="1:35">
      <c r="A12" s="29" t="s">
        <v>40</v>
      </c>
      <c r="B12" s="29" t="s">
        <v>69</v>
      </c>
      <c r="C12" s="33">
        <v>14638.95077225121</v>
      </c>
      <c r="D12" s="33">
        <v>16543.424808283922</v>
      </c>
      <c r="E12" s="33">
        <v>18346.02145865907</v>
      </c>
      <c r="F12" s="33">
        <v>23486.002878586864</v>
      </c>
      <c r="G12" s="33">
        <v>23532.805398589917</v>
      </c>
      <c r="H12" s="33">
        <v>24287.168688594014</v>
      </c>
      <c r="I12" s="33">
        <v>27561.888052598053</v>
      </c>
      <c r="J12" s="33">
        <v>29786.421577768451</v>
      </c>
      <c r="K12" s="33">
        <v>31486.5072777848</v>
      </c>
      <c r="L12" s="33">
        <v>31374.507416370841</v>
      </c>
      <c r="M12" s="33">
        <v>32474.506971618532</v>
      </c>
      <c r="N12" s="33">
        <v>36512.436079759085</v>
      </c>
      <c r="O12" s="33">
        <v>38519.530504503527</v>
      </c>
      <c r="P12" s="33">
        <v>38555.481144561847</v>
      </c>
      <c r="Q12" s="33">
        <v>38697.456920500117</v>
      </c>
      <c r="R12" s="33">
        <v>39446.84270989646</v>
      </c>
      <c r="S12" s="33">
        <v>42300.075362318559</v>
      </c>
      <c r="T12" s="33">
        <v>42818.599396532074</v>
      </c>
      <c r="U12" s="33">
        <v>42696.621245089053</v>
      </c>
      <c r="V12" s="33">
        <v>42543.835619838792</v>
      </c>
      <c r="W12" s="33">
        <v>44829.570773273961</v>
      </c>
      <c r="X12" s="33">
        <v>46699.416046377606</v>
      </c>
      <c r="Y12" s="33">
        <v>46414.666476641134</v>
      </c>
      <c r="Z12" s="33">
        <v>46003.372836133174</v>
      </c>
      <c r="AA12" s="33">
        <v>46659.654588896978</v>
      </c>
      <c r="AB12" s="33">
        <v>50625.382114223888</v>
      </c>
      <c r="AC12" s="33">
        <v>51027.191454230779</v>
      </c>
      <c r="AD12" s="33">
        <v>51687.441399947566</v>
      </c>
      <c r="AE12" s="33">
        <v>53058.853036729743</v>
      </c>
    </row>
    <row r="13" spans="1:35">
      <c r="A13" s="29" t="s">
        <v>40</v>
      </c>
      <c r="B13" s="29" t="s">
        <v>68</v>
      </c>
      <c r="C13" s="33">
        <v>5599.9709892272858</v>
      </c>
      <c r="D13" s="33">
        <v>6959.1559867858805</v>
      </c>
      <c r="E13" s="33">
        <v>6959.1559867858805</v>
      </c>
      <c r="F13" s="33">
        <v>6959.1559867858805</v>
      </c>
      <c r="G13" s="33">
        <v>7302.5397479141902</v>
      </c>
      <c r="H13" s="33">
        <v>7302.5397483299803</v>
      </c>
      <c r="I13" s="33">
        <v>7700.2037632389502</v>
      </c>
      <c r="J13" s="33">
        <v>7971.7795011683411</v>
      </c>
      <c r="K13" s="33">
        <v>11171.7865612239</v>
      </c>
      <c r="L13" s="33">
        <v>11544.7285894989</v>
      </c>
      <c r="M13" s="33">
        <v>11943.633883921069</v>
      </c>
      <c r="N13" s="33">
        <v>14777.78067157264</v>
      </c>
      <c r="O13" s="33">
        <v>15972.704892684233</v>
      </c>
      <c r="P13" s="33">
        <v>16109.65549787511</v>
      </c>
      <c r="Q13" s="33">
        <v>16109.655497893373</v>
      </c>
      <c r="R13" s="33">
        <v>15988.6554979268</v>
      </c>
      <c r="S13" s="33">
        <v>21118.724656101902</v>
      </c>
      <c r="T13" s="33">
        <v>21472.83665315534</v>
      </c>
      <c r="U13" s="33">
        <v>22779.919453867944</v>
      </c>
      <c r="V13" s="33">
        <v>25030.458009610211</v>
      </c>
      <c r="W13" s="33">
        <v>29389.505116790431</v>
      </c>
      <c r="X13" s="33">
        <v>35369.558999673107</v>
      </c>
      <c r="Y13" s="33">
        <v>36776.565437212608</v>
      </c>
      <c r="Z13" s="33">
        <v>36357.945442127151</v>
      </c>
      <c r="AA13" s="33">
        <v>36632.947941349063</v>
      </c>
      <c r="AB13" s="33">
        <v>41519.651715327134</v>
      </c>
      <c r="AC13" s="33">
        <v>41409.251714148893</v>
      </c>
      <c r="AD13" s="33">
        <v>40676.451711418435</v>
      </c>
      <c r="AE13" s="33">
        <v>39904.470713702794</v>
      </c>
      <c r="AF13" s="28"/>
      <c r="AG13" s="28"/>
      <c r="AH13" s="28"/>
      <c r="AI13" s="28"/>
    </row>
    <row r="14" spans="1:35">
      <c r="A14" s="29" t="s">
        <v>40</v>
      </c>
      <c r="B14" s="29" t="s">
        <v>36</v>
      </c>
      <c r="C14" s="33">
        <v>260.329999923706</v>
      </c>
      <c r="D14" s="33">
        <v>600.32999992370605</v>
      </c>
      <c r="E14" s="33">
        <v>600.32999992370605</v>
      </c>
      <c r="F14" s="33">
        <v>600.32999992370605</v>
      </c>
      <c r="G14" s="33">
        <v>600.32999992370605</v>
      </c>
      <c r="H14" s="33">
        <v>600.32999992370605</v>
      </c>
      <c r="I14" s="33">
        <v>600.32999992370605</v>
      </c>
      <c r="J14" s="33">
        <v>600.33022663529596</v>
      </c>
      <c r="K14" s="33">
        <v>600.33042623166602</v>
      </c>
      <c r="L14" s="33">
        <v>570.33042627399595</v>
      </c>
      <c r="M14" s="33">
        <v>570.33052902172994</v>
      </c>
      <c r="N14" s="33">
        <v>821.29169945996603</v>
      </c>
      <c r="O14" s="33">
        <v>1085.592009597759</v>
      </c>
      <c r="P14" s="33">
        <v>1060.5920096087591</v>
      </c>
      <c r="Q14" s="33">
        <v>1396.645866353309</v>
      </c>
      <c r="R14" s="33">
        <v>1396.6458663960989</v>
      </c>
      <c r="S14" s="33">
        <v>1922.3969910191599</v>
      </c>
      <c r="T14" s="33">
        <v>1922.3969910717301</v>
      </c>
      <c r="U14" s="33">
        <v>2413.6506684228002</v>
      </c>
      <c r="V14" s="33">
        <v>2393.6506684797</v>
      </c>
      <c r="W14" s="33">
        <v>3268.2789812307005</v>
      </c>
      <c r="X14" s="33">
        <v>3342.3077769868</v>
      </c>
      <c r="Y14" s="33">
        <v>3342.3077770037999</v>
      </c>
      <c r="Z14" s="33">
        <v>4250.0150799999992</v>
      </c>
      <c r="AA14" s="33">
        <v>4250.0150799999992</v>
      </c>
      <c r="AB14" s="33">
        <v>5592.1318799999999</v>
      </c>
      <c r="AC14" s="33">
        <v>5592.1318799999999</v>
      </c>
      <c r="AD14" s="33">
        <v>6458.5799255944394</v>
      </c>
      <c r="AE14" s="33">
        <v>6580.3507077629502</v>
      </c>
      <c r="AF14" s="28"/>
      <c r="AG14" s="28"/>
      <c r="AH14" s="28"/>
      <c r="AI14" s="28"/>
    </row>
    <row r="15" spans="1:35">
      <c r="A15" s="29" t="s">
        <v>40</v>
      </c>
      <c r="B15" s="29" t="s">
        <v>73</v>
      </c>
      <c r="C15" s="33">
        <v>810</v>
      </c>
      <c r="D15" s="33">
        <v>810</v>
      </c>
      <c r="E15" s="33">
        <v>810</v>
      </c>
      <c r="F15" s="33">
        <v>810</v>
      </c>
      <c r="G15" s="33">
        <v>2850</v>
      </c>
      <c r="H15" s="33">
        <v>2850</v>
      </c>
      <c r="I15" s="33">
        <v>2850</v>
      </c>
      <c r="J15" s="33">
        <v>2850.0001037490661</v>
      </c>
      <c r="K15" s="33">
        <v>4850.00001100791</v>
      </c>
      <c r="L15" s="33">
        <v>4850.00006381601</v>
      </c>
      <c r="M15" s="33">
        <v>4850.0000907946996</v>
      </c>
      <c r="N15" s="33">
        <v>6434.0265670772187</v>
      </c>
      <c r="O15" s="33">
        <v>6705.5658470853095</v>
      </c>
      <c r="P15" s="33">
        <v>6705.5658470892604</v>
      </c>
      <c r="Q15" s="33">
        <v>7069.0635870835386</v>
      </c>
      <c r="R15" s="33">
        <v>7069.06358710322</v>
      </c>
      <c r="S15" s="33">
        <v>7963.2790480225503</v>
      </c>
      <c r="T15" s="33">
        <v>7963.2790480333406</v>
      </c>
      <c r="U15" s="33">
        <v>7963.2791511359992</v>
      </c>
      <c r="V15" s="33">
        <v>7963.2791511536598</v>
      </c>
      <c r="W15" s="33">
        <v>9408.2094513184202</v>
      </c>
      <c r="X15" s="33">
        <v>10757.44875136376</v>
      </c>
      <c r="Y15" s="33">
        <v>10757.448751372371</v>
      </c>
      <c r="Z15" s="33">
        <v>10757.44889137676</v>
      </c>
      <c r="AA15" s="33">
        <v>10757.44889139786</v>
      </c>
      <c r="AB15" s="33">
        <v>10757.448891448801</v>
      </c>
      <c r="AC15" s="33">
        <v>10757.44889147731</v>
      </c>
      <c r="AD15" s="33">
        <v>10950.000391520671</v>
      </c>
      <c r="AE15" s="33">
        <v>10950.000391589161</v>
      </c>
      <c r="AF15" s="28"/>
      <c r="AG15" s="28"/>
      <c r="AH15" s="28"/>
      <c r="AI15" s="28"/>
    </row>
    <row r="16" spans="1:35">
      <c r="A16" s="29" t="s">
        <v>40</v>
      </c>
      <c r="B16" s="29" t="s">
        <v>56</v>
      </c>
      <c r="C16" s="33">
        <v>95.565001159906174</v>
      </c>
      <c r="D16" s="33">
        <v>222.30399817228289</v>
      </c>
      <c r="E16" s="33">
        <v>472.72400641441254</v>
      </c>
      <c r="F16" s="33">
        <v>827.38901638984419</v>
      </c>
      <c r="G16" s="33">
        <v>1275.4639947414385</v>
      </c>
      <c r="H16" s="33">
        <v>1796.002980709073</v>
      </c>
      <c r="I16" s="33">
        <v>2438.3960294723474</v>
      </c>
      <c r="J16" s="33">
        <v>3184.4369697570778</v>
      </c>
      <c r="K16" s="33">
        <v>4042.5660362243557</v>
      </c>
      <c r="L16" s="33">
        <v>4718.5470113754145</v>
      </c>
      <c r="M16" s="33">
        <v>5463.8920488357453</v>
      </c>
      <c r="N16" s="33">
        <v>6261.2278814315578</v>
      </c>
      <c r="O16" s="33">
        <v>7107.5971488952464</v>
      </c>
      <c r="P16" s="33">
        <v>7905.5148887634123</v>
      </c>
      <c r="Q16" s="33">
        <v>8730.1271591186469</v>
      </c>
      <c r="R16" s="33">
        <v>9162.6489810943513</v>
      </c>
      <c r="S16" s="33">
        <v>9618.3372249603162</v>
      </c>
      <c r="T16" s="33">
        <v>10079.154048919669</v>
      </c>
      <c r="U16" s="33">
        <v>10567.066068649285</v>
      </c>
      <c r="V16" s="33">
        <v>11065.494928359969</v>
      </c>
      <c r="W16" s="33">
        <v>11575.234004974354</v>
      </c>
      <c r="X16" s="33">
        <v>12098.768871307355</v>
      </c>
      <c r="Y16" s="33">
        <v>12640.389154434191</v>
      </c>
      <c r="Z16" s="33">
        <v>13204.069122314442</v>
      </c>
      <c r="AA16" s="33">
        <v>13783.858104705803</v>
      </c>
      <c r="AB16" s="33">
        <v>14380.364139556885</v>
      </c>
      <c r="AC16" s="33">
        <v>14988.57563400268</v>
      </c>
      <c r="AD16" s="33">
        <v>15603.09802246093</v>
      </c>
      <c r="AE16" s="33">
        <v>16225.747894287102</v>
      </c>
      <c r="AF16" s="28"/>
      <c r="AG16" s="28"/>
      <c r="AH16" s="28"/>
      <c r="AI16" s="28"/>
    </row>
    <row r="17" spans="1:35">
      <c r="A17" s="34" t="s">
        <v>138</v>
      </c>
      <c r="B17" s="34"/>
      <c r="C17" s="35">
        <v>62062.261742557595</v>
      </c>
      <c r="D17" s="35">
        <v>64850.920776148901</v>
      </c>
      <c r="E17" s="35">
        <v>64998.517426524057</v>
      </c>
      <c r="F17" s="35">
        <v>63115.401961161733</v>
      </c>
      <c r="G17" s="35">
        <v>61297.624133982761</v>
      </c>
      <c r="H17" s="35">
        <v>61488.155524766007</v>
      </c>
      <c r="I17" s="35">
        <v>63273.898767115141</v>
      </c>
      <c r="J17" s="35">
        <v>65770.007352631714</v>
      </c>
      <c r="K17" s="35">
        <v>69433.474438490593</v>
      </c>
      <c r="L17" s="35">
        <v>69311.916605193837</v>
      </c>
      <c r="M17" s="35">
        <v>70716.621601657942</v>
      </c>
      <c r="N17" s="35">
        <v>75157.13192427266</v>
      </c>
      <c r="O17" s="35">
        <v>77355.461602580966</v>
      </c>
      <c r="P17" s="35">
        <v>77411.362847779325</v>
      </c>
      <c r="Q17" s="35">
        <v>76056.413634910015</v>
      </c>
      <c r="R17" s="35">
        <v>75925.681494386037</v>
      </c>
      <c r="S17" s="35">
        <v>85075.943270147996</v>
      </c>
      <c r="T17" s="35">
        <v>85948.579301457299</v>
      </c>
      <c r="U17" s="35">
        <v>86976.541857039672</v>
      </c>
      <c r="V17" s="35">
        <v>88905.513417374896</v>
      </c>
      <c r="W17" s="35">
        <v>95929.538322252003</v>
      </c>
      <c r="X17" s="35">
        <v>102381.48927795485</v>
      </c>
      <c r="Y17" s="35">
        <v>104312.30290906111</v>
      </c>
      <c r="Z17" s="35">
        <v>103238.20736198137</v>
      </c>
      <c r="AA17" s="35">
        <v>103524.99120681205</v>
      </c>
      <c r="AB17" s="35">
        <v>114052.65920606101</v>
      </c>
      <c r="AC17" s="35">
        <v>113660.75627475517</v>
      </c>
      <c r="AD17" s="35">
        <v>114184.28781786689</v>
      </c>
      <c r="AE17" s="35">
        <v>115507.8585302064</v>
      </c>
      <c r="AF17" s="28"/>
      <c r="AG17" s="28"/>
      <c r="AH17" s="28"/>
      <c r="AI17" s="28"/>
    </row>
    <row r="18" spans="1:35">
      <c r="AF18" s="28"/>
      <c r="AG18" s="28"/>
      <c r="AH18" s="28"/>
      <c r="AI18" s="28"/>
    </row>
    <row r="19" spans="1:35">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c r="AF19" s="28"/>
      <c r="AG19" s="28"/>
      <c r="AH19" s="28"/>
      <c r="AI19" s="28"/>
    </row>
    <row r="20" spans="1:35">
      <c r="A20" s="29" t="s">
        <v>130</v>
      </c>
      <c r="B20" s="29" t="s">
        <v>64</v>
      </c>
      <c r="C20" s="33">
        <v>10240</v>
      </c>
      <c r="D20" s="33">
        <v>9765</v>
      </c>
      <c r="E20" s="33">
        <v>8290</v>
      </c>
      <c r="F20" s="33">
        <v>7368.389534354701</v>
      </c>
      <c r="G20" s="33">
        <v>5254.3450660557601</v>
      </c>
      <c r="H20" s="33">
        <v>5254.3450660183107</v>
      </c>
      <c r="I20" s="33">
        <v>5254.3450663291906</v>
      </c>
      <c r="J20" s="33">
        <v>5254.3450664396105</v>
      </c>
      <c r="K20" s="33">
        <v>4206.0301922333501</v>
      </c>
      <c r="L20" s="33">
        <v>4206.03019217779</v>
      </c>
      <c r="M20" s="33">
        <v>4111.8303388460399</v>
      </c>
      <c r="N20" s="33">
        <v>1949.6047619859901</v>
      </c>
      <c r="O20" s="33">
        <v>1949.6047620353402</v>
      </c>
      <c r="P20" s="33">
        <v>1949.6047620679601</v>
      </c>
      <c r="Q20" s="33">
        <v>1350</v>
      </c>
      <c r="R20" s="33">
        <v>1350</v>
      </c>
      <c r="S20" s="33">
        <v>1350</v>
      </c>
      <c r="T20" s="33">
        <v>1350</v>
      </c>
      <c r="U20" s="33">
        <v>1350</v>
      </c>
      <c r="V20" s="33">
        <v>1350</v>
      </c>
      <c r="W20" s="33">
        <v>690</v>
      </c>
      <c r="X20" s="33">
        <v>0</v>
      </c>
      <c r="Y20" s="33">
        <v>0</v>
      </c>
      <c r="Z20" s="33">
        <v>0</v>
      </c>
      <c r="AA20" s="33">
        <v>0</v>
      </c>
      <c r="AB20" s="33">
        <v>0</v>
      </c>
      <c r="AC20" s="33">
        <v>0</v>
      </c>
      <c r="AD20" s="33">
        <v>0</v>
      </c>
      <c r="AE20" s="33">
        <v>0</v>
      </c>
      <c r="AF20" s="28"/>
      <c r="AG20" s="28"/>
      <c r="AH20" s="28"/>
      <c r="AI20" s="28"/>
    </row>
    <row r="21" spans="1:35" s="28" customFormat="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5" s="28" customFormat="1">
      <c r="A22" s="29" t="s">
        <v>130</v>
      </c>
      <c r="B22" s="29" t="s">
        <v>20</v>
      </c>
      <c r="C22" s="33">
        <v>625</v>
      </c>
      <c r="D22" s="33">
        <v>625</v>
      </c>
      <c r="E22" s="33">
        <v>625</v>
      </c>
      <c r="F22" s="33">
        <v>625</v>
      </c>
      <c r="G22" s="33">
        <v>625</v>
      </c>
      <c r="H22" s="33">
        <v>625</v>
      </c>
      <c r="I22" s="33">
        <v>625</v>
      </c>
      <c r="J22" s="33">
        <v>625</v>
      </c>
      <c r="K22" s="33">
        <v>625</v>
      </c>
      <c r="L22" s="33">
        <v>625</v>
      </c>
      <c r="M22" s="33">
        <v>625</v>
      </c>
      <c r="N22" s="33">
        <v>625</v>
      </c>
      <c r="O22" s="33">
        <v>625</v>
      </c>
      <c r="P22" s="33">
        <v>625</v>
      </c>
      <c r="Q22" s="33">
        <v>625</v>
      </c>
      <c r="R22" s="33">
        <v>625</v>
      </c>
      <c r="S22" s="33">
        <v>625</v>
      </c>
      <c r="T22" s="33">
        <v>625</v>
      </c>
      <c r="U22" s="33">
        <v>625</v>
      </c>
      <c r="V22" s="33">
        <v>625</v>
      </c>
      <c r="W22" s="33">
        <v>625</v>
      </c>
      <c r="X22" s="33">
        <v>625</v>
      </c>
      <c r="Y22" s="33">
        <v>185</v>
      </c>
      <c r="Z22" s="33">
        <v>0</v>
      </c>
      <c r="AA22" s="33">
        <v>0</v>
      </c>
      <c r="AB22" s="33">
        <v>0</v>
      </c>
      <c r="AC22" s="33">
        <v>0</v>
      </c>
      <c r="AD22" s="33">
        <v>0</v>
      </c>
      <c r="AE22" s="33">
        <v>0</v>
      </c>
    </row>
    <row r="23" spans="1:35" s="28" customFormat="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5" s="28" customFormat="1">
      <c r="A24" s="29" t="s">
        <v>130</v>
      </c>
      <c r="B24" s="29" t="s">
        <v>66</v>
      </c>
      <c r="C24" s="33">
        <v>1438</v>
      </c>
      <c r="D24" s="33">
        <v>1438</v>
      </c>
      <c r="E24" s="33">
        <v>1438</v>
      </c>
      <c r="F24" s="33">
        <v>1438</v>
      </c>
      <c r="G24" s="33">
        <v>1438</v>
      </c>
      <c r="H24" s="33">
        <v>1438</v>
      </c>
      <c r="I24" s="33">
        <v>1438</v>
      </c>
      <c r="J24" s="33">
        <v>1438</v>
      </c>
      <c r="K24" s="33">
        <v>1438</v>
      </c>
      <c r="L24" s="33">
        <v>1438</v>
      </c>
      <c r="M24" s="33">
        <v>1438</v>
      </c>
      <c r="N24" s="33">
        <v>1438</v>
      </c>
      <c r="O24" s="33">
        <v>1438</v>
      </c>
      <c r="P24" s="33">
        <v>1438</v>
      </c>
      <c r="Q24" s="33">
        <v>1388.0001165363799</v>
      </c>
      <c r="R24" s="33">
        <v>1388.0001165411161</v>
      </c>
      <c r="S24" s="33">
        <v>2416.3298</v>
      </c>
      <c r="T24" s="33">
        <v>2416.3298</v>
      </c>
      <c r="U24" s="33">
        <v>2416.3298</v>
      </c>
      <c r="V24" s="33">
        <v>2416.3298</v>
      </c>
      <c r="W24" s="33">
        <v>2416.3298</v>
      </c>
      <c r="X24" s="33">
        <v>2416.3298</v>
      </c>
      <c r="Y24" s="33">
        <v>3174.2411000000002</v>
      </c>
      <c r="Z24" s="33">
        <v>3066.8975</v>
      </c>
      <c r="AA24" s="33">
        <v>3066.8975</v>
      </c>
      <c r="AB24" s="33">
        <v>3066.8975</v>
      </c>
      <c r="AC24" s="33">
        <v>3066.8975</v>
      </c>
      <c r="AD24" s="33">
        <v>3066.8975</v>
      </c>
      <c r="AE24" s="33">
        <v>3066.8976075523301</v>
      </c>
    </row>
    <row r="25" spans="1:35" s="28" customFormat="1">
      <c r="A25" s="29" t="s">
        <v>130</v>
      </c>
      <c r="B25" s="29" t="s">
        <v>65</v>
      </c>
      <c r="C25" s="33">
        <v>2585</v>
      </c>
      <c r="D25" s="33">
        <v>2585</v>
      </c>
      <c r="E25" s="33">
        <v>2585</v>
      </c>
      <c r="F25" s="33">
        <v>2585</v>
      </c>
      <c r="G25" s="33">
        <v>2585</v>
      </c>
      <c r="H25" s="33">
        <v>2585</v>
      </c>
      <c r="I25" s="33">
        <v>2585</v>
      </c>
      <c r="J25" s="33">
        <v>2585</v>
      </c>
      <c r="K25" s="33">
        <v>2585</v>
      </c>
      <c r="L25" s="33">
        <v>2585</v>
      </c>
      <c r="M25" s="33">
        <v>2585</v>
      </c>
      <c r="N25" s="33">
        <v>2585</v>
      </c>
      <c r="O25" s="33">
        <v>2585</v>
      </c>
      <c r="P25" s="33">
        <v>2585</v>
      </c>
      <c r="Q25" s="33">
        <v>2585</v>
      </c>
      <c r="R25" s="33">
        <v>2585</v>
      </c>
      <c r="S25" s="33">
        <v>2585</v>
      </c>
      <c r="T25" s="33">
        <v>2585</v>
      </c>
      <c r="U25" s="33">
        <v>2585</v>
      </c>
      <c r="V25" s="33">
        <v>2585</v>
      </c>
      <c r="W25" s="33">
        <v>2585</v>
      </c>
      <c r="X25" s="33">
        <v>2585</v>
      </c>
      <c r="Y25" s="33">
        <v>2585</v>
      </c>
      <c r="Z25" s="33">
        <v>2585</v>
      </c>
      <c r="AA25" s="33">
        <v>2585</v>
      </c>
      <c r="AB25" s="33">
        <v>2585</v>
      </c>
      <c r="AC25" s="33">
        <v>2585</v>
      </c>
      <c r="AD25" s="33">
        <v>2585</v>
      </c>
      <c r="AE25" s="33">
        <v>2585</v>
      </c>
    </row>
    <row r="26" spans="1:35" s="28" customFormat="1">
      <c r="A26" s="29" t="s">
        <v>130</v>
      </c>
      <c r="B26" s="29" t="s">
        <v>69</v>
      </c>
      <c r="C26" s="33">
        <v>3520.7298995422325</v>
      </c>
      <c r="D26" s="33">
        <v>3741.0439395422313</v>
      </c>
      <c r="E26" s="33">
        <v>5352.2245595422328</v>
      </c>
      <c r="F26" s="33">
        <v>7142.6628995422325</v>
      </c>
      <c r="G26" s="33">
        <v>7142.6628995422325</v>
      </c>
      <c r="H26" s="33">
        <v>7511.3544295422325</v>
      </c>
      <c r="I26" s="33">
        <v>8478.9356995422331</v>
      </c>
      <c r="J26" s="33">
        <v>8637.701799542232</v>
      </c>
      <c r="K26" s="33">
        <v>10428.537499542232</v>
      </c>
      <c r="L26" s="33">
        <v>10428.537499542232</v>
      </c>
      <c r="M26" s="33">
        <v>10428.537499542232</v>
      </c>
      <c r="N26" s="33">
        <v>13118.514881020483</v>
      </c>
      <c r="O26" s="33">
        <v>13118.514881103254</v>
      </c>
      <c r="P26" s="33">
        <v>13118.514881117948</v>
      </c>
      <c r="Q26" s="33">
        <v>13118.514927615672</v>
      </c>
      <c r="R26" s="33">
        <v>13464.379304840604</v>
      </c>
      <c r="S26" s="33">
        <v>13194.379304943863</v>
      </c>
      <c r="T26" s="33">
        <v>14091.901407425114</v>
      </c>
      <c r="U26" s="33">
        <v>14091.901407464824</v>
      </c>
      <c r="V26" s="33">
        <v>13731.401407495565</v>
      </c>
      <c r="W26" s="33">
        <v>14392.968660520404</v>
      </c>
      <c r="X26" s="33">
        <v>14892.950369125094</v>
      </c>
      <c r="Y26" s="33">
        <v>14597.970365785393</v>
      </c>
      <c r="Z26" s="33">
        <v>14597.970365993642</v>
      </c>
      <c r="AA26" s="33">
        <v>16208.936903937743</v>
      </c>
      <c r="AB26" s="33">
        <v>17833.117513815047</v>
      </c>
      <c r="AC26" s="33">
        <v>18474.926813826267</v>
      </c>
      <c r="AD26" s="33">
        <v>18474.926813886188</v>
      </c>
      <c r="AE26" s="33">
        <v>18361.736909974119</v>
      </c>
    </row>
    <row r="27" spans="1:35" s="28" customFormat="1">
      <c r="A27" s="29" t="s">
        <v>130</v>
      </c>
      <c r="B27" s="29" t="s">
        <v>68</v>
      </c>
      <c r="C27" s="33">
        <v>2130.362995147701</v>
      </c>
      <c r="D27" s="33">
        <v>2600.362995147701</v>
      </c>
      <c r="E27" s="33">
        <v>2600.362995147701</v>
      </c>
      <c r="F27" s="33">
        <v>2600.362995147701</v>
      </c>
      <c r="G27" s="33">
        <v>2943.7465851477009</v>
      </c>
      <c r="H27" s="33">
        <v>2943.7465851477009</v>
      </c>
      <c r="I27" s="33">
        <v>2943.7465851477009</v>
      </c>
      <c r="J27" s="33">
        <v>3215.3223230390513</v>
      </c>
      <c r="K27" s="33">
        <v>6415.3293830841212</v>
      </c>
      <c r="L27" s="33">
        <v>6415.3293830887214</v>
      </c>
      <c r="M27" s="33">
        <v>6415.3293830951916</v>
      </c>
      <c r="N27" s="33">
        <v>7438.9968533622305</v>
      </c>
      <c r="O27" s="33">
        <v>8185.4442533700512</v>
      </c>
      <c r="P27" s="33">
        <v>8185.4442533774309</v>
      </c>
      <c r="Q27" s="33">
        <v>8185.4442533833917</v>
      </c>
      <c r="R27" s="33">
        <v>8185.4442533933216</v>
      </c>
      <c r="S27" s="33">
        <v>10802.557013422202</v>
      </c>
      <c r="T27" s="33">
        <v>11156.669010377273</v>
      </c>
      <c r="U27" s="33">
        <v>12113.100010388815</v>
      </c>
      <c r="V27" s="33">
        <v>13457.888920398893</v>
      </c>
      <c r="W27" s="33">
        <v>14965.409310415573</v>
      </c>
      <c r="X27" s="33">
        <v>17900.345908905943</v>
      </c>
      <c r="Y27" s="33">
        <v>18470.838908934955</v>
      </c>
      <c r="Z27" s="33">
        <v>18470.838908936905</v>
      </c>
      <c r="AA27" s="33">
        <v>18470.838908953236</v>
      </c>
      <c r="AB27" s="33">
        <v>20119.038024952377</v>
      </c>
      <c r="AC27" s="33">
        <v>20119.038025123955</v>
      </c>
      <c r="AD27" s="33">
        <v>20069.038025224883</v>
      </c>
      <c r="AE27" s="33">
        <v>19447.478066451436</v>
      </c>
    </row>
    <row r="28" spans="1:35" s="28" customFormat="1">
      <c r="A28" s="29" t="s">
        <v>130</v>
      </c>
      <c r="B28" s="29" t="s">
        <v>36</v>
      </c>
      <c r="C28" s="33">
        <v>0</v>
      </c>
      <c r="D28" s="33">
        <v>0</v>
      </c>
      <c r="E28" s="33">
        <v>0</v>
      </c>
      <c r="F28" s="33">
        <v>0</v>
      </c>
      <c r="G28" s="33">
        <v>0</v>
      </c>
      <c r="H28" s="33">
        <v>0</v>
      </c>
      <c r="I28" s="33">
        <v>0</v>
      </c>
      <c r="J28" s="33">
        <v>0</v>
      </c>
      <c r="K28" s="33">
        <v>1.9955021999999999E-4</v>
      </c>
      <c r="L28" s="33">
        <v>1.9955491E-4</v>
      </c>
      <c r="M28" s="33">
        <v>1.9956803999999999E-4</v>
      </c>
      <c r="N28" s="33">
        <v>5.8478635999999998E-4</v>
      </c>
      <c r="O28" s="33">
        <v>5.8482575999999997E-4</v>
      </c>
      <c r="P28" s="33">
        <v>5.8483265999999994E-4</v>
      </c>
      <c r="Q28" s="33">
        <v>8.9149721000000002E-4</v>
      </c>
      <c r="R28" s="33">
        <v>8.9152350000000003E-4</v>
      </c>
      <c r="S28" s="33">
        <v>8.9591795999999907E-4</v>
      </c>
      <c r="T28" s="33">
        <v>8.9595102999999996E-4</v>
      </c>
      <c r="U28" s="33">
        <v>491.25457323329999</v>
      </c>
      <c r="V28" s="33">
        <v>491.25457325470001</v>
      </c>
      <c r="W28" s="33">
        <v>1159.8589200000001</v>
      </c>
      <c r="X28" s="33">
        <v>1159.8589200000001</v>
      </c>
      <c r="Y28" s="33">
        <v>1159.8589200000001</v>
      </c>
      <c r="Z28" s="33">
        <v>1800.3709799999999</v>
      </c>
      <c r="AA28" s="33">
        <v>1800.3709799999999</v>
      </c>
      <c r="AB28" s="33">
        <v>1800.3709799999999</v>
      </c>
      <c r="AC28" s="33">
        <v>1800.3709799999999</v>
      </c>
      <c r="AD28" s="33">
        <v>1800.3709799999999</v>
      </c>
      <c r="AE28" s="33">
        <v>1800.37085</v>
      </c>
    </row>
    <row r="29" spans="1:35" s="28" customFormat="1">
      <c r="A29" s="29" t="s">
        <v>130</v>
      </c>
      <c r="B29" s="29" t="s">
        <v>73</v>
      </c>
      <c r="C29" s="33">
        <v>240</v>
      </c>
      <c r="D29" s="33">
        <v>240</v>
      </c>
      <c r="E29" s="33">
        <v>240</v>
      </c>
      <c r="F29" s="33">
        <v>240</v>
      </c>
      <c r="G29" s="33">
        <v>2280</v>
      </c>
      <c r="H29" s="33">
        <v>2280</v>
      </c>
      <c r="I29" s="33">
        <v>2280</v>
      </c>
      <c r="J29" s="33">
        <v>2280</v>
      </c>
      <c r="K29" s="33">
        <v>4279.9997999999996</v>
      </c>
      <c r="L29" s="33">
        <v>4279.9997999999996</v>
      </c>
      <c r="M29" s="33">
        <v>4279.9997999999996</v>
      </c>
      <c r="N29" s="33">
        <v>4279.9999070772192</v>
      </c>
      <c r="O29" s="33">
        <v>4279.99990708531</v>
      </c>
      <c r="P29" s="33">
        <v>4279.99990708926</v>
      </c>
      <c r="Q29" s="33">
        <v>4279.9999470835392</v>
      </c>
      <c r="R29" s="33">
        <v>4279.9999471032197</v>
      </c>
      <c r="S29" s="33">
        <v>4279.9999480225497</v>
      </c>
      <c r="T29" s="33">
        <v>4279.9999480333399</v>
      </c>
      <c r="U29" s="33">
        <v>4280.0000511359995</v>
      </c>
      <c r="V29" s="33">
        <v>4280.00005115366</v>
      </c>
      <c r="W29" s="33">
        <v>4880.0002513184199</v>
      </c>
      <c r="X29" s="33">
        <v>4880.0002513637601</v>
      </c>
      <c r="Y29" s="33">
        <v>4880.0002513723703</v>
      </c>
      <c r="Z29" s="33">
        <v>4880.0002514508997</v>
      </c>
      <c r="AA29" s="33">
        <v>4880.0002514654498</v>
      </c>
      <c r="AB29" s="33">
        <v>4880.0002515046199</v>
      </c>
      <c r="AC29" s="33">
        <v>4880.0002515197002</v>
      </c>
      <c r="AD29" s="33">
        <v>4880.0002515521001</v>
      </c>
      <c r="AE29" s="33">
        <v>4880.0002515849801</v>
      </c>
    </row>
    <row r="30" spans="1:35" s="28" customFormat="1">
      <c r="A30" s="29" t="s">
        <v>130</v>
      </c>
      <c r="B30" s="29" t="s">
        <v>56</v>
      </c>
      <c r="C30" s="33">
        <v>33.809000492095876</v>
      </c>
      <c r="D30" s="33">
        <v>82.708997726440401</v>
      </c>
      <c r="E30" s="33">
        <v>156.7610015869133</v>
      </c>
      <c r="F30" s="33">
        <v>263.89000701904251</v>
      </c>
      <c r="G30" s="33">
        <v>405.04799652099609</v>
      </c>
      <c r="H30" s="33">
        <v>567.05899810790902</v>
      </c>
      <c r="I30" s="33">
        <v>769.63403320312409</v>
      </c>
      <c r="J30" s="33">
        <v>1010.102981567382</v>
      </c>
      <c r="K30" s="33">
        <v>1287.846038818356</v>
      </c>
      <c r="L30" s="33">
        <v>1513.001998901364</v>
      </c>
      <c r="M30" s="33">
        <v>1757.9950256347629</v>
      </c>
      <c r="N30" s="33">
        <v>2022.752929687492</v>
      </c>
      <c r="O30" s="33">
        <v>2303.8510437011641</v>
      </c>
      <c r="P30" s="33">
        <v>2570.3709106445258</v>
      </c>
      <c r="Q30" s="33">
        <v>2845.8051147460928</v>
      </c>
      <c r="R30" s="33">
        <v>2993.400024414062</v>
      </c>
      <c r="S30" s="33">
        <v>3149.60205078125</v>
      </c>
      <c r="T30" s="33">
        <v>3306.082000732416</v>
      </c>
      <c r="U30" s="33">
        <v>3472.6760864257813</v>
      </c>
      <c r="V30" s="33">
        <v>3642.4990844726508</v>
      </c>
      <c r="W30" s="33">
        <v>3815.6539916992128</v>
      </c>
      <c r="X30" s="33">
        <v>3993.2119750976508</v>
      </c>
      <c r="Y30" s="33">
        <v>4175.7440795898383</v>
      </c>
      <c r="Z30" s="33">
        <v>4364.7819213867133</v>
      </c>
      <c r="AA30" s="33">
        <v>4557.4061279296875</v>
      </c>
      <c r="AB30" s="33">
        <v>4750.507080078125</v>
      </c>
      <c r="AC30" s="33">
        <v>4944.2018432617178</v>
      </c>
      <c r="AD30" s="33">
        <v>5141.238037109375</v>
      </c>
      <c r="AE30" s="33">
        <v>5338.71484375</v>
      </c>
    </row>
    <row r="31" spans="1:35" s="28" customFormat="1">
      <c r="A31" s="34" t="s">
        <v>138</v>
      </c>
      <c r="B31" s="34"/>
      <c r="C31" s="35">
        <v>20539.092894689933</v>
      </c>
      <c r="D31" s="35">
        <v>20754.406934689934</v>
      </c>
      <c r="E31" s="35">
        <v>20890.587554689933</v>
      </c>
      <c r="F31" s="35">
        <v>21759.415429044635</v>
      </c>
      <c r="G31" s="35">
        <v>19988.754550745696</v>
      </c>
      <c r="H31" s="35">
        <v>20357.446080708243</v>
      </c>
      <c r="I31" s="35">
        <v>21325.027351019125</v>
      </c>
      <c r="J31" s="35">
        <v>21755.369189020894</v>
      </c>
      <c r="K31" s="35">
        <v>25697.897074859702</v>
      </c>
      <c r="L31" s="35">
        <v>25697.897074808745</v>
      </c>
      <c r="M31" s="35">
        <v>25603.697221483464</v>
      </c>
      <c r="N31" s="35">
        <v>27155.116496368704</v>
      </c>
      <c r="O31" s="35">
        <v>27901.563896508647</v>
      </c>
      <c r="P31" s="35">
        <v>27901.563896563337</v>
      </c>
      <c r="Q31" s="35">
        <v>27251.959297535446</v>
      </c>
      <c r="R31" s="35">
        <v>27597.823674775042</v>
      </c>
      <c r="S31" s="35">
        <v>30973.26611836606</v>
      </c>
      <c r="T31" s="35">
        <v>32224.900217802387</v>
      </c>
      <c r="U31" s="35">
        <v>33181.331217853636</v>
      </c>
      <c r="V31" s="35">
        <v>34165.620127894457</v>
      </c>
      <c r="W31" s="35">
        <v>35674.707770935973</v>
      </c>
      <c r="X31" s="35">
        <v>38419.62607803104</v>
      </c>
      <c r="Y31" s="35">
        <v>39013.050374720347</v>
      </c>
      <c r="Z31" s="35">
        <v>38720.706774930542</v>
      </c>
      <c r="AA31" s="35">
        <v>40331.673312890984</v>
      </c>
      <c r="AB31" s="35">
        <v>43604.053038767423</v>
      </c>
      <c r="AC31" s="35">
        <v>44245.862338950217</v>
      </c>
      <c r="AD31" s="35">
        <v>44195.862339111074</v>
      </c>
      <c r="AE31" s="35">
        <v>43461.112583977883</v>
      </c>
    </row>
    <row r="32" spans="1:35" s="28" customFormat="1"/>
    <row r="33" spans="1:31" s="28" customFormat="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s="28" customFormat="1">
      <c r="A34" s="29" t="s">
        <v>131</v>
      </c>
      <c r="B34" s="29" t="s">
        <v>64</v>
      </c>
      <c r="C34" s="33">
        <v>8126</v>
      </c>
      <c r="D34" s="33">
        <v>8126</v>
      </c>
      <c r="E34" s="33">
        <v>8126</v>
      </c>
      <c r="F34" s="33">
        <v>4601.4190003551894</v>
      </c>
      <c r="G34" s="33">
        <v>4601.4190003437889</v>
      </c>
      <c r="H34" s="33">
        <v>4407.2400907445981</v>
      </c>
      <c r="I34" s="33">
        <v>4270.1209518533879</v>
      </c>
      <c r="J34" s="33">
        <v>4270.1206099999981</v>
      </c>
      <c r="K34" s="33">
        <v>4081.8098099999997</v>
      </c>
      <c r="L34" s="33">
        <v>4081.8098099999997</v>
      </c>
      <c r="M34" s="33">
        <v>4081.8098099999997</v>
      </c>
      <c r="N34" s="33">
        <v>4081.8098099999997</v>
      </c>
      <c r="O34" s="33">
        <v>3540.1208423733187</v>
      </c>
      <c r="P34" s="33">
        <v>3540.1208423716685</v>
      </c>
      <c r="Q34" s="33">
        <v>3540.120842390209</v>
      </c>
      <c r="R34" s="33">
        <v>3166.0029125505489</v>
      </c>
      <c r="S34" s="33">
        <v>3166.0000223930087</v>
      </c>
      <c r="T34" s="33">
        <v>3166.0000223898287</v>
      </c>
      <c r="U34" s="33">
        <v>3166.0000224219089</v>
      </c>
      <c r="V34" s="33">
        <v>3117.2186523889391</v>
      </c>
      <c r="W34" s="33">
        <v>2839.3119763847385</v>
      </c>
      <c r="X34" s="33">
        <v>2095.3119763800287</v>
      </c>
      <c r="Y34" s="33">
        <v>1541.4335839999999</v>
      </c>
      <c r="Z34" s="33">
        <v>1365.3119239999999</v>
      </c>
      <c r="AA34" s="33">
        <v>1365.3119239999999</v>
      </c>
      <c r="AB34" s="33">
        <v>1365.3119239999999</v>
      </c>
      <c r="AC34" s="33">
        <v>1265.99986289859</v>
      </c>
      <c r="AD34" s="33">
        <v>1265.9998629131899</v>
      </c>
      <c r="AE34" s="33">
        <v>1265.9998629027</v>
      </c>
    </row>
    <row r="35" spans="1:31" s="28" customFormat="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s="28" customFormat="1">
      <c r="A36" s="29" t="s">
        <v>131</v>
      </c>
      <c r="B36" s="29" t="s">
        <v>20</v>
      </c>
      <c r="C36" s="33">
        <v>1512.8999938964839</v>
      </c>
      <c r="D36" s="33">
        <v>1512.8999938964839</v>
      </c>
      <c r="E36" s="33">
        <v>1512.8999938964839</v>
      </c>
      <c r="F36" s="33">
        <v>1512.8999938964839</v>
      </c>
      <c r="G36" s="33">
        <v>1512.8999938964839</v>
      </c>
      <c r="H36" s="33">
        <v>1512.8999938964839</v>
      </c>
      <c r="I36" s="33">
        <v>1512.8999938964839</v>
      </c>
      <c r="J36" s="33">
        <v>1512.8999938964839</v>
      </c>
      <c r="K36" s="33">
        <v>1512.8999938964839</v>
      </c>
      <c r="L36" s="33">
        <v>1512.8999938964839</v>
      </c>
      <c r="M36" s="33">
        <v>1512.8999938964839</v>
      </c>
      <c r="N36" s="33">
        <v>1512.8999938964839</v>
      </c>
      <c r="O36" s="33">
        <v>1512.8999938964839</v>
      </c>
      <c r="P36" s="33">
        <v>1512.8999938964839</v>
      </c>
      <c r="Q36" s="33">
        <v>1512.8999938964839</v>
      </c>
      <c r="R36" s="33">
        <v>1127.8999938964839</v>
      </c>
      <c r="S36" s="33">
        <v>1127.8999938964839</v>
      </c>
      <c r="T36" s="33">
        <v>1127.8999938964839</v>
      </c>
      <c r="U36" s="33">
        <v>984.5</v>
      </c>
      <c r="V36" s="33">
        <v>984.5</v>
      </c>
      <c r="W36" s="33">
        <v>984.5</v>
      </c>
      <c r="X36" s="33">
        <v>984.5</v>
      </c>
      <c r="Y36" s="33">
        <v>984.5</v>
      </c>
      <c r="Z36" s="33">
        <v>984.5</v>
      </c>
      <c r="AA36" s="33">
        <v>340</v>
      </c>
      <c r="AB36" s="33">
        <v>180</v>
      </c>
      <c r="AC36" s="33">
        <v>180</v>
      </c>
      <c r="AD36" s="33">
        <v>180</v>
      </c>
      <c r="AE36" s="33">
        <v>180</v>
      </c>
    </row>
    <row r="37" spans="1:31" s="28" customFormat="1">
      <c r="A37" s="29" t="s">
        <v>131</v>
      </c>
      <c r="B37" s="29" t="s">
        <v>32</v>
      </c>
      <c r="C37" s="33">
        <v>84</v>
      </c>
      <c r="D37" s="33">
        <v>84</v>
      </c>
      <c r="E37" s="33">
        <v>84</v>
      </c>
      <c r="F37" s="33">
        <v>84</v>
      </c>
      <c r="G37" s="33">
        <v>84</v>
      </c>
      <c r="H37" s="33">
        <v>84</v>
      </c>
      <c r="I37" s="33">
        <v>84</v>
      </c>
      <c r="J37" s="33">
        <v>84</v>
      </c>
      <c r="K37" s="33">
        <v>84</v>
      </c>
      <c r="L37" s="33">
        <v>84</v>
      </c>
      <c r="M37" s="33">
        <v>84</v>
      </c>
      <c r="N37" s="33">
        <v>84</v>
      </c>
      <c r="O37" s="33">
        <v>84</v>
      </c>
      <c r="P37" s="33">
        <v>84</v>
      </c>
      <c r="Q37" s="33">
        <v>84</v>
      </c>
      <c r="R37" s="33">
        <v>84</v>
      </c>
      <c r="S37" s="33">
        <v>84</v>
      </c>
      <c r="T37" s="33">
        <v>84</v>
      </c>
      <c r="U37" s="33">
        <v>84</v>
      </c>
      <c r="V37" s="33">
        <v>84</v>
      </c>
      <c r="W37" s="33">
        <v>84</v>
      </c>
      <c r="X37" s="33">
        <v>84</v>
      </c>
      <c r="Y37" s="33">
        <v>84</v>
      </c>
      <c r="Z37" s="33">
        <v>84</v>
      </c>
      <c r="AA37" s="33">
        <v>84</v>
      </c>
      <c r="AB37" s="33">
        <v>0</v>
      </c>
      <c r="AC37" s="33">
        <v>0</v>
      </c>
      <c r="AD37" s="33">
        <v>0</v>
      </c>
      <c r="AE37" s="33">
        <v>0</v>
      </c>
    </row>
    <row r="38" spans="1:31" s="28" customFormat="1">
      <c r="A38" s="29" t="s">
        <v>131</v>
      </c>
      <c r="B38" s="29" t="s">
        <v>66</v>
      </c>
      <c r="C38" s="33">
        <v>1910</v>
      </c>
      <c r="D38" s="33">
        <v>1910</v>
      </c>
      <c r="E38" s="33">
        <v>1910</v>
      </c>
      <c r="F38" s="33">
        <v>1910</v>
      </c>
      <c r="G38" s="33">
        <v>1910</v>
      </c>
      <c r="H38" s="33">
        <v>1910</v>
      </c>
      <c r="I38" s="33">
        <v>1910</v>
      </c>
      <c r="J38" s="33">
        <v>1910</v>
      </c>
      <c r="K38" s="33">
        <v>1910</v>
      </c>
      <c r="L38" s="33">
        <v>1910</v>
      </c>
      <c r="M38" s="33">
        <v>1910</v>
      </c>
      <c r="N38" s="33">
        <v>1910</v>
      </c>
      <c r="O38" s="33">
        <v>1618</v>
      </c>
      <c r="P38" s="33">
        <v>1501</v>
      </c>
      <c r="Q38" s="33">
        <v>1501</v>
      </c>
      <c r="R38" s="33">
        <v>1501</v>
      </c>
      <c r="S38" s="33">
        <v>1501</v>
      </c>
      <c r="T38" s="33">
        <v>1501</v>
      </c>
      <c r="U38" s="33">
        <v>2427.2579000000001</v>
      </c>
      <c r="V38" s="33">
        <v>2427.2579000000001</v>
      </c>
      <c r="W38" s="33">
        <v>2427.2579000000001</v>
      </c>
      <c r="X38" s="33">
        <v>2623.3096999999998</v>
      </c>
      <c r="Y38" s="33">
        <v>2623.3096999999998</v>
      </c>
      <c r="Z38" s="33">
        <v>2491.3096999999998</v>
      </c>
      <c r="AA38" s="33">
        <v>2491.3096999999998</v>
      </c>
      <c r="AB38" s="33">
        <v>4410.5464000000002</v>
      </c>
      <c r="AC38" s="33">
        <v>4410.5464000000002</v>
      </c>
      <c r="AD38" s="33">
        <v>5006.6279999999997</v>
      </c>
      <c r="AE38" s="33">
        <v>4487.6279999999997</v>
      </c>
    </row>
    <row r="39" spans="1:31" s="28" customFormat="1">
      <c r="A39" s="29" t="s">
        <v>131</v>
      </c>
      <c r="B39" s="29" t="s">
        <v>65</v>
      </c>
      <c r="C39" s="33">
        <v>152.40000152587891</v>
      </c>
      <c r="D39" s="33">
        <v>152.40000152587891</v>
      </c>
      <c r="E39" s="33">
        <v>152.40000152587891</v>
      </c>
      <c r="F39" s="33">
        <v>152.40000152587891</v>
      </c>
      <c r="G39" s="33">
        <v>152.40000152587891</v>
      </c>
      <c r="H39" s="33">
        <v>152.40000152587891</v>
      </c>
      <c r="I39" s="33">
        <v>152.40000152587891</v>
      </c>
      <c r="J39" s="33">
        <v>152.40000152587891</v>
      </c>
      <c r="K39" s="33">
        <v>152.40000152587891</v>
      </c>
      <c r="L39" s="33">
        <v>152.40000152587891</v>
      </c>
      <c r="M39" s="33">
        <v>152.40000152587891</v>
      </c>
      <c r="N39" s="33">
        <v>152.40000152587891</v>
      </c>
      <c r="O39" s="33">
        <v>152.40000152587891</v>
      </c>
      <c r="P39" s="33">
        <v>152.40000152587891</v>
      </c>
      <c r="Q39" s="33">
        <v>152.40000152587891</v>
      </c>
      <c r="R39" s="33">
        <v>152.40000152587891</v>
      </c>
      <c r="S39" s="33">
        <v>66</v>
      </c>
      <c r="T39" s="33">
        <v>66</v>
      </c>
      <c r="U39" s="33">
        <v>66</v>
      </c>
      <c r="V39" s="33">
        <v>66</v>
      </c>
      <c r="W39" s="33">
        <v>66</v>
      </c>
      <c r="X39" s="33">
        <v>0</v>
      </c>
      <c r="Y39" s="33">
        <v>0</v>
      </c>
      <c r="Z39" s="33">
        <v>0</v>
      </c>
      <c r="AA39" s="33">
        <v>0</v>
      </c>
      <c r="AB39" s="33">
        <v>0</v>
      </c>
      <c r="AC39" s="33">
        <v>0</v>
      </c>
      <c r="AD39" s="33">
        <v>0</v>
      </c>
      <c r="AE39" s="33">
        <v>0</v>
      </c>
    </row>
    <row r="40" spans="1:31" s="28" customFormat="1">
      <c r="A40" s="29" t="s">
        <v>131</v>
      </c>
      <c r="B40" s="29" t="s">
        <v>69</v>
      </c>
      <c r="C40" s="33">
        <v>4376.6079607824695</v>
      </c>
      <c r="D40" s="33">
        <v>4876.6079607824695</v>
      </c>
      <c r="E40" s="33">
        <v>4876.6079607824695</v>
      </c>
      <c r="F40" s="33">
        <v>6276.6076707824686</v>
      </c>
      <c r="G40" s="33">
        <v>6323.4101907824697</v>
      </c>
      <c r="H40" s="33">
        <v>6323.4101907824697</v>
      </c>
      <c r="I40" s="33">
        <v>6356.92757078247</v>
      </c>
      <c r="J40" s="33">
        <v>7176.6081499497886</v>
      </c>
      <c r="K40" s="33">
        <v>7176.60814995494</v>
      </c>
      <c r="L40" s="33">
        <v>7176.6081499579686</v>
      </c>
      <c r="M40" s="33">
        <v>7476.6082099606192</v>
      </c>
      <c r="N40" s="33">
        <v>8033.3883099634695</v>
      </c>
      <c r="O40" s="33">
        <v>9289.523263804309</v>
      </c>
      <c r="P40" s="33">
        <v>9289.5232638135694</v>
      </c>
      <c r="Q40" s="33">
        <v>9572.7002638243885</v>
      </c>
      <c r="R40" s="33">
        <v>9758.0024639311196</v>
      </c>
      <c r="S40" s="33">
        <v>10604.80496413726</v>
      </c>
      <c r="T40" s="33">
        <v>10604.80496415177</v>
      </c>
      <c r="U40" s="33">
        <v>10604.804964157109</v>
      </c>
      <c r="V40" s="33">
        <v>10604.80496416327</v>
      </c>
      <c r="W40" s="33">
        <v>11494.908564174519</v>
      </c>
      <c r="X40" s="33">
        <v>12915.321667798049</v>
      </c>
      <c r="Y40" s="33">
        <v>12734.803662438888</v>
      </c>
      <c r="Z40" s="33">
        <v>12783.909447800759</v>
      </c>
      <c r="AA40" s="33">
        <v>13216.30794784604</v>
      </c>
      <c r="AB40" s="33">
        <v>14170.116272738131</v>
      </c>
      <c r="AC40" s="33">
        <v>14170.116272783989</v>
      </c>
      <c r="AD40" s="33">
        <v>14859.06621878676</v>
      </c>
      <c r="AE40" s="33">
        <v>16970.116088792201</v>
      </c>
    </row>
    <row r="41" spans="1:31" s="28" customFormat="1">
      <c r="A41" s="29" t="s">
        <v>131</v>
      </c>
      <c r="B41" s="29" t="s">
        <v>68</v>
      </c>
      <c r="C41" s="33">
        <v>2017.6349983215291</v>
      </c>
      <c r="D41" s="33">
        <v>2827.6199989318811</v>
      </c>
      <c r="E41" s="33">
        <v>2827.6199989318811</v>
      </c>
      <c r="F41" s="33">
        <v>2827.6199989318811</v>
      </c>
      <c r="G41" s="33">
        <v>2827.6199989318811</v>
      </c>
      <c r="H41" s="33">
        <v>2827.6199989318811</v>
      </c>
      <c r="I41" s="33">
        <v>2827.6199989318811</v>
      </c>
      <c r="J41" s="33">
        <v>2827.6199989318811</v>
      </c>
      <c r="K41" s="33">
        <v>2827.6199989318811</v>
      </c>
      <c r="L41" s="33">
        <v>2827.6199989318811</v>
      </c>
      <c r="M41" s="33">
        <v>2933.3915681195813</v>
      </c>
      <c r="N41" s="33">
        <v>3327.6197626873309</v>
      </c>
      <c r="O41" s="33">
        <v>3776.0965789318811</v>
      </c>
      <c r="P41" s="33">
        <v>3776.0965789318811</v>
      </c>
      <c r="Q41" s="33">
        <v>3776.0965789318811</v>
      </c>
      <c r="R41" s="33">
        <v>3655.0965789318807</v>
      </c>
      <c r="S41" s="33">
        <v>5305.0037789318812</v>
      </c>
      <c r="T41" s="33">
        <v>5305.0037789318812</v>
      </c>
      <c r="U41" s="33">
        <v>5655.6555789318809</v>
      </c>
      <c r="V41" s="33">
        <v>6561.4050583383714</v>
      </c>
      <c r="W41" s="33">
        <v>7537.5597064013818</v>
      </c>
      <c r="X41" s="33">
        <v>10582.676990762937</v>
      </c>
      <c r="Y41" s="33">
        <v>10415.676990762937</v>
      </c>
      <c r="Z41" s="33">
        <v>10214.576992288816</v>
      </c>
      <c r="AA41" s="33">
        <v>10150.36899210571</v>
      </c>
      <c r="AB41" s="33">
        <v>11791.539550031608</v>
      </c>
      <c r="AC41" s="33">
        <v>11681.13954851462</v>
      </c>
      <c r="AD41" s="33">
        <v>11150.239547005433</v>
      </c>
      <c r="AE41" s="33">
        <v>11206.792545836568</v>
      </c>
    </row>
    <row r="42" spans="1:31" s="28" customFormat="1">
      <c r="A42" s="29" t="s">
        <v>131</v>
      </c>
      <c r="B42" s="29" t="s">
        <v>36</v>
      </c>
      <c r="C42" s="33">
        <v>0</v>
      </c>
      <c r="D42" s="33">
        <v>20</v>
      </c>
      <c r="E42" s="33">
        <v>20</v>
      </c>
      <c r="F42" s="33">
        <v>20</v>
      </c>
      <c r="G42" s="33">
        <v>20</v>
      </c>
      <c r="H42" s="33">
        <v>20</v>
      </c>
      <c r="I42" s="33">
        <v>20</v>
      </c>
      <c r="J42" s="33">
        <v>20.000226711589999</v>
      </c>
      <c r="K42" s="33">
        <v>20.000226757739998</v>
      </c>
      <c r="L42" s="33">
        <v>20.000226795380001</v>
      </c>
      <c r="M42" s="33">
        <v>20.000226835749999</v>
      </c>
      <c r="N42" s="33">
        <v>232.89795000000001</v>
      </c>
      <c r="O42" s="33">
        <v>552.52825999999902</v>
      </c>
      <c r="P42" s="33">
        <v>552.52825999999902</v>
      </c>
      <c r="Q42" s="33">
        <v>552.52825999999902</v>
      </c>
      <c r="R42" s="33">
        <v>552.52825999999902</v>
      </c>
      <c r="S42" s="33">
        <v>936.54110000000003</v>
      </c>
      <c r="T42" s="33">
        <v>936.54110000000003</v>
      </c>
      <c r="U42" s="33">
        <v>936.54110000000003</v>
      </c>
      <c r="V42" s="33">
        <v>916.54110000000003</v>
      </c>
      <c r="W42" s="33">
        <v>916.54100000000005</v>
      </c>
      <c r="X42" s="33">
        <v>1290.5698</v>
      </c>
      <c r="Y42" s="33">
        <v>1290.5698</v>
      </c>
      <c r="Z42" s="33">
        <v>1290.5697</v>
      </c>
      <c r="AA42" s="33">
        <v>1290.5697</v>
      </c>
      <c r="AB42" s="33">
        <v>2632.6864999999998</v>
      </c>
      <c r="AC42" s="33">
        <v>2632.6864999999998</v>
      </c>
      <c r="AD42" s="33">
        <v>3499.1345000000001</v>
      </c>
      <c r="AE42" s="33">
        <v>3499.1345000000001</v>
      </c>
    </row>
    <row r="43" spans="1:31" s="28" customFormat="1">
      <c r="A43" s="29" t="s">
        <v>131</v>
      </c>
      <c r="B43" s="29" t="s">
        <v>73</v>
      </c>
      <c r="C43" s="33">
        <v>570</v>
      </c>
      <c r="D43" s="33">
        <v>570</v>
      </c>
      <c r="E43" s="33">
        <v>570</v>
      </c>
      <c r="F43" s="33">
        <v>570</v>
      </c>
      <c r="G43" s="33">
        <v>570</v>
      </c>
      <c r="H43" s="33">
        <v>570</v>
      </c>
      <c r="I43" s="33">
        <v>570</v>
      </c>
      <c r="J43" s="33">
        <v>570.00010374906606</v>
      </c>
      <c r="K43" s="33">
        <v>570.00010375774002</v>
      </c>
      <c r="L43" s="33">
        <v>570.00010377955005</v>
      </c>
      <c r="M43" s="33">
        <v>570.00010379074001</v>
      </c>
      <c r="N43" s="33">
        <v>937.52315999999996</v>
      </c>
      <c r="O43" s="33">
        <v>1209.0624400000002</v>
      </c>
      <c r="P43" s="33">
        <v>1209.0624400000002</v>
      </c>
      <c r="Q43" s="33">
        <v>1209.0624400000002</v>
      </c>
      <c r="R43" s="33">
        <v>1209.0624400000002</v>
      </c>
      <c r="S43" s="33">
        <v>2008.1049</v>
      </c>
      <c r="T43" s="33">
        <v>2008.1049</v>
      </c>
      <c r="U43" s="33">
        <v>2008.1049</v>
      </c>
      <c r="V43" s="33">
        <v>2008.1049</v>
      </c>
      <c r="W43" s="33">
        <v>2128.2092000000002</v>
      </c>
      <c r="X43" s="33">
        <v>3477.4485</v>
      </c>
      <c r="Y43" s="33">
        <v>3477.4485</v>
      </c>
      <c r="Z43" s="33">
        <v>3477.4485</v>
      </c>
      <c r="AA43" s="33">
        <v>3477.4485</v>
      </c>
      <c r="AB43" s="33">
        <v>3477.4485</v>
      </c>
      <c r="AC43" s="33">
        <v>3477.4485</v>
      </c>
      <c r="AD43" s="33">
        <v>3670</v>
      </c>
      <c r="AE43" s="33">
        <v>3670</v>
      </c>
    </row>
    <row r="44" spans="1:31" s="28" customFormat="1">
      <c r="A44" s="29" t="s">
        <v>131</v>
      </c>
      <c r="B44" s="29" t="s">
        <v>56</v>
      </c>
      <c r="C44" s="33">
        <v>18.792000293731611</v>
      </c>
      <c r="D44" s="33">
        <v>56.930000305175746</v>
      </c>
      <c r="E44" s="33">
        <v>116.31200408935541</v>
      </c>
      <c r="F44" s="33">
        <v>203.74100685119538</v>
      </c>
      <c r="G44" s="33">
        <v>316.67499160766528</v>
      </c>
      <c r="H44" s="33">
        <v>441.51198577880842</v>
      </c>
      <c r="I44" s="33">
        <v>598.09701538085881</v>
      </c>
      <c r="J44" s="33">
        <v>788.33800506591706</v>
      </c>
      <c r="K44" s="33">
        <v>1007.1959838867181</v>
      </c>
      <c r="L44" s="33">
        <v>1181.6699371337841</v>
      </c>
      <c r="M44" s="33">
        <v>1375.488037109372</v>
      </c>
      <c r="N44" s="33">
        <v>1581.046997070305</v>
      </c>
      <c r="O44" s="33">
        <v>1799.5640411376919</v>
      </c>
      <c r="P44" s="33">
        <v>2003.201034545895</v>
      </c>
      <c r="Q44" s="33">
        <v>2215.9790039062468</v>
      </c>
      <c r="R44" s="33">
        <v>2320.6339721679628</v>
      </c>
      <c r="S44" s="33">
        <v>2431.5501098632758</v>
      </c>
      <c r="T44" s="33">
        <v>2543.8589782714839</v>
      </c>
      <c r="U44" s="33">
        <v>2662.8169250488231</v>
      </c>
      <c r="V44" s="33">
        <v>2785.4378967285102</v>
      </c>
      <c r="W44" s="33">
        <v>2910.140014648432</v>
      </c>
      <c r="X44" s="33">
        <v>3039.4479064941352</v>
      </c>
      <c r="Y44" s="33">
        <v>3174.2980346679628</v>
      </c>
      <c r="Z44" s="33">
        <v>3316.8311157226563</v>
      </c>
      <c r="AA44" s="33">
        <v>3463.237915039057</v>
      </c>
      <c r="AB44" s="33">
        <v>3617.5489807128902</v>
      </c>
      <c r="AC44" s="33">
        <v>3775.544921874995</v>
      </c>
      <c r="AD44" s="33">
        <v>3934.3799438476508</v>
      </c>
      <c r="AE44" s="33">
        <v>4096.4850463867178</v>
      </c>
    </row>
    <row r="45" spans="1:31" s="28" customFormat="1">
      <c r="A45" s="34" t="s">
        <v>138</v>
      </c>
      <c r="B45" s="34"/>
      <c r="C45" s="35">
        <v>18179.542954526361</v>
      </c>
      <c r="D45" s="35">
        <v>19489.527955136713</v>
      </c>
      <c r="E45" s="35">
        <v>19489.527955136713</v>
      </c>
      <c r="F45" s="35">
        <v>17364.946665491902</v>
      </c>
      <c r="G45" s="35">
        <v>17411.749185480505</v>
      </c>
      <c r="H45" s="35">
        <v>17217.570275881313</v>
      </c>
      <c r="I45" s="35">
        <v>17113.968516990102</v>
      </c>
      <c r="J45" s="35">
        <v>17933.648754304031</v>
      </c>
      <c r="K45" s="35">
        <v>17745.337954309183</v>
      </c>
      <c r="L45" s="35">
        <v>17745.337954312214</v>
      </c>
      <c r="M45" s="35">
        <v>18151.109583502563</v>
      </c>
      <c r="N45" s="35">
        <v>19102.117878073164</v>
      </c>
      <c r="O45" s="35">
        <v>19973.040680531871</v>
      </c>
      <c r="P45" s="35">
        <v>19856.040680539481</v>
      </c>
      <c r="Q45" s="35">
        <v>20139.21768056884</v>
      </c>
      <c r="R45" s="35">
        <v>19444.401950835912</v>
      </c>
      <c r="S45" s="35">
        <v>21854.708759358633</v>
      </c>
      <c r="T45" s="35">
        <v>21854.708759369962</v>
      </c>
      <c r="U45" s="35">
        <v>22988.218465510901</v>
      </c>
      <c r="V45" s="35">
        <v>23845.186574890584</v>
      </c>
      <c r="W45" s="35">
        <v>25433.53814696064</v>
      </c>
      <c r="X45" s="35">
        <v>29285.120334941013</v>
      </c>
      <c r="Y45" s="35">
        <v>28383.723937201823</v>
      </c>
      <c r="Z45" s="35">
        <v>27923.608064089574</v>
      </c>
      <c r="AA45" s="35">
        <v>27647.29856395175</v>
      </c>
      <c r="AB45" s="35">
        <v>31917.514146769739</v>
      </c>
      <c r="AC45" s="35">
        <v>31707.802084197199</v>
      </c>
      <c r="AD45" s="35">
        <v>32461.933628705381</v>
      </c>
      <c r="AE45" s="35">
        <v>34110.536497531473</v>
      </c>
    </row>
    <row r="46" spans="1:31" s="28" customFormat="1"/>
    <row r="47" spans="1:31" s="28" customFormat="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s="28" customFormat="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s="28" customFormat="1">
      <c r="A49" s="29" t="s">
        <v>132</v>
      </c>
      <c r="B49" s="29" t="s">
        <v>71</v>
      </c>
      <c r="C49" s="33">
        <v>4790</v>
      </c>
      <c r="D49" s="33">
        <v>4790</v>
      </c>
      <c r="E49" s="33">
        <v>4790</v>
      </c>
      <c r="F49" s="33">
        <v>2213.09458</v>
      </c>
      <c r="G49" s="33">
        <v>2119.1749400000003</v>
      </c>
      <c r="H49" s="33">
        <v>1749.5219500000003</v>
      </c>
      <c r="I49" s="33">
        <v>9.5201645999999998E-4</v>
      </c>
      <c r="J49" s="33">
        <v>6.1617619999999895E-4</v>
      </c>
      <c r="K49" s="33">
        <v>6.1616945000000001E-4</v>
      </c>
      <c r="L49" s="33">
        <v>6.1606720999999903E-4</v>
      </c>
      <c r="M49" s="33">
        <v>6.1619319999999997E-4</v>
      </c>
      <c r="N49" s="33">
        <v>6.1621372999999904E-4</v>
      </c>
      <c r="O49" s="33">
        <v>6.1624333999999998E-4</v>
      </c>
      <c r="P49" s="33">
        <v>6.1616152999999793E-4</v>
      </c>
      <c r="Q49" s="33">
        <v>6.1634872000000001E-4</v>
      </c>
      <c r="R49" s="33">
        <v>6.1622990000000002E-4</v>
      </c>
      <c r="S49" s="33">
        <v>6.161192E-4</v>
      </c>
      <c r="T49" s="33">
        <v>6.1616472999999903E-4</v>
      </c>
      <c r="U49" s="33">
        <v>6.1634192000000008E-4</v>
      </c>
      <c r="V49" s="33">
        <v>6.1621810000000001E-4</v>
      </c>
      <c r="W49" s="33">
        <v>6.1648403000000003E-4</v>
      </c>
      <c r="X49" s="33">
        <v>6.1620525999999992E-4</v>
      </c>
      <c r="Y49" s="33">
        <v>6.1620073999999999E-4</v>
      </c>
      <c r="Z49" s="33">
        <v>6.1626834000000005E-4</v>
      </c>
      <c r="AA49" s="33">
        <v>2.0911112000000001E-4</v>
      </c>
      <c r="AB49" s="33">
        <v>2.0904887E-4</v>
      </c>
      <c r="AC49" s="33">
        <v>0</v>
      </c>
      <c r="AD49" s="33">
        <v>0</v>
      </c>
      <c r="AE49" s="33">
        <v>0</v>
      </c>
    </row>
    <row r="50" spans="1:31" s="28" customFormat="1">
      <c r="A50" s="29" t="s">
        <v>132</v>
      </c>
      <c r="B50" s="29" t="s">
        <v>20</v>
      </c>
      <c r="C50" s="33">
        <v>0</v>
      </c>
      <c r="D50" s="33">
        <v>0</v>
      </c>
      <c r="E50" s="33">
        <v>0</v>
      </c>
      <c r="F50" s="33">
        <v>0</v>
      </c>
      <c r="G50" s="33">
        <v>0</v>
      </c>
      <c r="H50" s="33">
        <v>0</v>
      </c>
      <c r="I50" s="33">
        <v>0</v>
      </c>
      <c r="J50" s="33">
        <v>0</v>
      </c>
      <c r="K50" s="33">
        <v>0</v>
      </c>
      <c r="L50" s="33">
        <v>0</v>
      </c>
      <c r="M50" s="33">
        <v>0</v>
      </c>
      <c r="N50" s="33">
        <v>0</v>
      </c>
      <c r="O50" s="33">
        <v>0</v>
      </c>
      <c r="P50" s="33">
        <v>0</v>
      </c>
      <c r="Q50" s="33">
        <v>0</v>
      </c>
      <c r="R50" s="33">
        <v>0</v>
      </c>
      <c r="S50" s="33">
        <v>0</v>
      </c>
      <c r="T50" s="33">
        <v>0</v>
      </c>
      <c r="U50" s="33">
        <v>0</v>
      </c>
      <c r="V50" s="33">
        <v>0</v>
      </c>
      <c r="W50" s="33">
        <v>0</v>
      </c>
      <c r="X50" s="33">
        <v>0</v>
      </c>
      <c r="Y50" s="33">
        <v>0</v>
      </c>
      <c r="Z50" s="33">
        <v>0</v>
      </c>
      <c r="AA50" s="33">
        <v>0</v>
      </c>
      <c r="AB50" s="33">
        <v>0</v>
      </c>
      <c r="AC50" s="33">
        <v>0</v>
      </c>
      <c r="AD50" s="33">
        <v>0</v>
      </c>
      <c r="AE50" s="33">
        <v>0</v>
      </c>
    </row>
    <row r="51" spans="1:31" s="28" customFormat="1">
      <c r="A51" s="29" t="s">
        <v>132</v>
      </c>
      <c r="B51" s="29" t="s">
        <v>32</v>
      </c>
      <c r="C51" s="33">
        <v>500</v>
      </c>
      <c r="D51" s="33">
        <v>500</v>
      </c>
      <c r="E51" s="33">
        <v>500</v>
      </c>
      <c r="F51" s="33">
        <v>500</v>
      </c>
      <c r="G51" s="33">
        <v>500</v>
      </c>
      <c r="H51" s="33">
        <v>500</v>
      </c>
      <c r="I51" s="33">
        <v>500</v>
      </c>
      <c r="J51" s="33">
        <v>500</v>
      </c>
      <c r="K51" s="33">
        <v>500</v>
      </c>
      <c r="L51" s="33">
        <v>500</v>
      </c>
      <c r="M51" s="33">
        <v>500</v>
      </c>
      <c r="N51" s="33">
        <v>500</v>
      </c>
      <c r="O51" s="33">
        <v>500</v>
      </c>
      <c r="P51" s="33">
        <v>500</v>
      </c>
      <c r="Q51" s="33">
        <v>500</v>
      </c>
      <c r="R51" s="33">
        <v>500</v>
      </c>
      <c r="S51" s="33">
        <v>500</v>
      </c>
      <c r="T51" s="33">
        <v>500</v>
      </c>
      <c r="U51" s="33">
        <v>0</v>
      </c>
      <c r="V51" s="33">
        <v>0</v>
      </c>
      <c r="W51" s="33">
        <v>0</v>
      </c>
      <c r="X51" s="33">
        <v>0</v>
      </c>
      <c r="Y51" s="33">
        <v>0</v>
      </c>
      <c r="Z51" s="33">
        <v>0</v>
      </c>
      <c r="AA51" s="33">
        <v>0</v>
      </c>
      <c r="AB51" s="33">
        <v>0</v>
      </c>
      <c r="AC51" s="33">
        <v>0</v>
      </c>
      <c r="AD51" s="33">
        <v>0</v>
      </c>
      <c r="AE51" s="33">
        <v>0</v>
      </c>
    </row>
    <row r="52" spans="1:31" s="28" customFormat="1">
      <c r="A52" s="29" t="s">
        <v>132</v>
      </c>
      <c r="B52" s="29" t="s">
        <v>66</v>
      </c>
      <c r="C52" s="33">
        <v>1900</v>
      </c>
      <c r="D52" s="33">
        <v>1900</v>
      </c>
      <c r="E52" s="33">
        <v>1900</v>
      </c>
      <c r="F52" s="33">
        <v>1900</v>
      </c>
      <c r="G52" s="33">
        <v>1900</v>
      </c>
      <c r="H52" s="33">
        <v>1900</v>
      </c>
      <c r="I52" s="33">
        <v>1900</v>
      </c>
      <c r="J52" s="33">
        <v>1900</v>
      </c>
      <c r="K52" s="33">
        <v>1900</v>
      </c>
      <c r="L52" s="33">
        <v>1900</v>
      </c>
      <c r="M52" s="33">
        <v>1900</v>
      </c>
      <c r="N52" s="33">
        <v>1900</v>
      </c>
      <c r="O52" s="33">
        <v>1730</v>
      </c>
      <c r="P52" s="33">
        <v>1730</v>
      </c>
      <c r="Q52" s="33">
        <v>1731.2575445</v>
      </c>
      <c r="R52" s="33">
        <v>1731.2575445</v>
      </c>
      <c r="S52" s="33">
        <v>2143.0800800000002</v>
      </c>
      <c r="T52" s="33">
        <v>2143.0800800000002</v>
      </c>
      <c r="U52" s="33">
        <v>1703.08008</v>
      </c>
      <c r="V52" s="33">
        <v>1703.08008</v>
      </c>
      <c r="W52" s="33">
        <v>3020.2294000000002</v>
      </c>
      <c r="X52" s="33">
        <v>2926.2294000000002</v>
      </c>
      <c r="Y52" s="33">
        <v>3714.0458056877901</v>
      </c>
      <c r="Z52" s="33">
        <v>4408.3291541338594</v>
      </c>
      <c r="AA52" s="33">
        <v>4408.3291541360395</v>
      </c>
      <c r="AB52" s="33">
        <v>4408.3291541422695</v>
      </c>
      <c r="AC52" s="33">
        <v>3824.3291541580602</v>
      </c>
      <c r="AD52" s="33">
        <v>3824.3291542688703</v>
      </c>
      <c r="AE52" s="33">
        <v>5067.4691199999997</v>
      </c>
    </row>
    <row r="53" spans="1:31" s="28" customFormat="1">
      <c r="A53" s="29" t="s">
        <v>132</v>
      </c>
      <c r="B53" s="29" t="s">
        <v>65</v>
      </c>
      <c r="C53" s="33">
        <v>2219</v>
      </c>
      <c r="D53" s="33">
        <v>2219</v>
      </c>
      <c r="E53" s="33">
        <v>2219</v>
      </c>
      <c r="F53" s="33">
        <v>2219</v>
      </c>
      <c r="G53" s="33">
        <v>2219</v>
      </c>
      <c r="H53" s="33">
        <v>2219</v>
      </c>
      <c r="I53" s="33">
        <v>2219</v>
      </c>
      <c r="J53" s="33">
        <v>2219</v>
      </c>
      <c r="K53" s="33">
        <v>2219</v>
      </c>
      <c r="L53" s="33">
        <v>2219</v>
      </c>
      <c r="M53" s="33">
        <v>2219</v>
      </c>
      <c r="N53" s="33">
        <v>2219</v>
      </c>
      <c r="O53" s="33">
        <v>2219</v>
      </c>
      <c r="P53" s="33">
        <v>2219</v>
      </c>
      <c r="Q53" s="33">
        <v>2219</v>
      </c>
      <c r="R53" s="33">
        <v>2219</v>
      </c>
      <c r="S53" s="33">
        <v>2219</v>
      </c>
      <c r="T53" s="33">
        <v>2219</v>
      </c>
      <c r="U53" s="33">
        <v>2219</v>
      </c>
      <c r="V53" s="33">
        <v>2219</v>
      </c>
      <c r="W53" s="33">
        <v>2219</v>
      </c>
      <c r="X53" s="33">
        <v>2219</v>
      </c>
      <c r="Y53" s="33">
        <v>2219</v>
      </c>
      <c r="Z53" s="33">
        <v>2219</v>
      </c>
      <c r="AA53" s="33">
        <v>2219</v>
      </c>
      <c r="AB53" s="33">
        <v>2219</v>
      </c>
      <c r="AC53" s="33">
        <v>2219</v>
      </c>
      <c r="AD53" s="33">
        <v>2219</v>
      </c>
      <c r="AE53" s="33">
        <v>2219</v>
      </c>
    </row>
    <row r="54" spans="1:31" s="28" customFormat="1">
      <c r="A54" s="29" t="s">
        <v>132</v>
      </c>
      <c r="B54" s="29" t="s">
        <v>69</v>
      </c>
      <c r="C54" s="33">
        <v>3434.4399795532199</v>
      </c>
      <c r="D54" s="33">
        <v>4322.199974060055</v>
      </c>
      <c r="E54" s="33">
        <v>4322.199974060055</v>
      </c>
      <c r="F54" s="33">
        <v>5572.1999940600554</v>
      </c>
      <c r="G54" s="33">
        <v>5572.1999940600554</v>
      </c>
      <c r="H54" s="33">
        <v>5957.8717540600555</v>
      </c>
      <c r="I54" s="33">
        <v>8187.4404740600548</v>
      </c>
      <c r="J54" s="33">
        <v>8737.4404140600545</v>
      </c>
      <c r="K54" s="33">
        <v>8737.4404140600545</v>
      </c>
      <c r="L54" s="33">
        <v>8737.4404140600545</v>
      </c>
      <c r="M54" s="33">
        <v>9537.4399092709737</v>
      </c>
      <c r="N54" s="33">
        <v>9537.4399513391054</v>
      </c>
      <c r="O54" s="33">
        <v>10387.099419060054</v>
      </c>
      <c r="P54" s="33">
        <v>10423.050059060055</v>
      </c>
      <c r="Q54" s="33">
        <v>10423.050059060055</v>
      </c>
      <c r="R54" s="33">
        <v>10826.069274060055</v>
      </c>
      <c r="S54" s="33">
        <v>13102.499307111812</v>
      </c>
      <c r="T54" s="33">
        <v>12682.499307111812</v>
      </c>
      <c r="U54" s="33">
        <v>12490.499307111812</v>
      </c>
      <c r="V54" s="33">
        <v>12737.213681689449</v>
      </c>
      <c r="W54" s="33">
        <v>13102.199981689449</v>
      </c>
      <c r="X54" s="33">
        <v>13051.649982452389</v>
      </c>
      <c r="Y54" s="33">
        <v>12727.849979400631</v>
      </c>
      <c r="Z54" s="33">
        <v>12415.849979400631</v>
      </c>
      <c r="AA54" s="33">
        <v>11220.489978790281</v>
      </c>
      <c r="AB54" s="33">
        <v>11220.489978790281</v>
      </c>
      <c r="AC54" s="33">
        <v>10980.489978790281</v>
      </c>
      <c r="AD54" s="33">
        <v>10951.789978027342</v>
      </c>
      <c r="AE54" s="33">
        <v>10224.099998474121</v>
      </c>
    </row>
    <row r="55" spans="1:31" s="28" customFormat="1">
      <c r="A55" s="29" t="s">
        <v>132</v>
      </c>
      <c r="B55" s="29" t="s">
        <v>68</v>
      </c>
      <c r="C55" s="33">
        <v>1098.972995758056</v>
      </c>
      <c r="D55" s="33">
        <v>1098.972995758056</v>
      </c>
      <c r="E55" s="33">
        <v>1098.972995758056</v>
      </c>
      <c r="F55" s="33">
        <v>1098.972995758056</v>
      </c>
      <c r="G55" s="33">
        <v>1098.973166886366</v>
      </c>
      <c r="H55" s="33">
        <v>1098.9731673021561</v>
      </c>
      <c r="I55" s="33">
        <v>1496.636965758056</v>
      </c>
      <c r="J55" s="33">
        <v>1496.636965758056</v>
      </c>
      <c r="K55" s="33">
        <v>1496.636965758056</v>
      </c>
      <c r="L55" s="33">
        <v>1869.5788257580559</v>
      </c>
      <c r="M55" s="33">
        <v>2062.722695758056</v>
      </c>
      <c r="N55" s="33">
        <v>3478.9736685901862</v>
      </c>
      <c r="O55" s="33">
        <v>3478.973668606016</v>
      </c>
      <c r="P55" s="33">
        <v>3478.9736686175556</v>
      </c>
      <c r="Q55" s="33">
        <v>3478.9736686298556</v>
      </c>
      <c r="R55" s="33">
        <v>3478.9736686533561</v>
      </c>
      <c r="S55" s="33">
        <v>3478.9738267995763</v>
      </c>
      <c r="T55" s="33">
        <v>3478.9738268979459</v>
      </c>
      <c r="U55" s="33">
        <v>3478.9738275990062</v>
      </c>
      <c r="V55" s="33">
        <v>3478.9739939247061</v>
      </c>
      <c r="W55" s="33">
        <v>5354.345895758056</v>
      </c>
      <c r="X55" s="33">
        <v>5354.345895758056</v>
      </c>
      <c r="Y55" s="33">
        <v>5931.3253957580564</v>
      </c>
      <c r="Z55" s="33">
        <v>5823.80539911499</v>
      </c>
      <c r="AA55" s="33">
        <v>6163.0158984741111</v>
      </c>
      <c r="AB55" s="33">
        <v>7760.3499984741211</v>
      </c>
      <c r="AC55" s="33">
        <v>7760.3499984741211</v>
      </c>
      <c r="AD55" s="33">
        <v>7608.4499969482422</v>
      </c>
      <c r="AE55" s="33">
        <v>7211</v>
      </c>
    </row>
    <row r="56" spans="1:31" s="28" customFormat="1">
      <c r="A56" s="29" t="s">
        <v>132</v>
      </c>
      <c r="B56" s="29" t="s">
        <v>36</v>
      </c>
      <c r="C56" s="33">
        <v>55.329999923705998</v>
      </c>
      <c r="D56" s="33">
        <v>375.329999923706</v>
      </c>
      <c r="E56" s="33">
        <v>375.329999923706</v>
      </c>
      <c r="F56" s="33">
        <v>375.329999923706</v>
      </c>
      <c r="G56" s="33">
        <v>375.329999923706</v>
      </c>
      <c r="H56" s="33">
        <v>375.329999923706</v>
      </c>
      <c r="I56" s="33">
        <v>375.329999923706</v>
      </c>
      <c r="J56" s="33">
        <v>375.329999923706</v>
      </c>
      <c r="K56" s="33">
        <v>375.329999923706</v>
      </c>
      <c r="L56" s="33">
        <v>375.329999923706</v>
      </c>
      <c r="M56" s="33">
        <v>375.33010261793999</v>
      </c>
      <c r="N56" s="33">
        <v>375.33129467360601</v>
      </c>
      <c r="O56" s="33">
        <v>320.00129477199999</v>
      </c>
      <c r="P56" s="33">
        <v>320.0012947761</v>
      </c>
      <c r="Q56" s="33">
        <v>320.0012948561</v>
      </c>
      <c r="R56" s="33">
        <v>320.0012948726</v>
      </c>
      <c r="S56" s="33">
        <v>320.00129510120001</v>
      </c>
      <c r="T56" s="33">
        <v>320.00129512069998</v>
      </c>
      <c r="U56" s="33">
        <v>320.00129518950001</v>
      </c>
      <c r="V56" s="33">
        <v>320.00129522499998</v>
      </c>
      <c r="W56" s="33">
        <v>300.00131123070003</v>
      </c>
      <c r="X56" s="33">
        <v>1.3069867999999901E-3</v>
      </c>
      <c r="Y56" s="33">
        <v>1.3070038E-3</v>
      </c>
      <c r="Z56" s="33">
        <v>265.18097</v>
      </c>
      <c r="AA56" s="33">
        <v>265.18097</v>
      </c>
      <c r="AB56" s="33">
        <v>265.18097</v>
      </c>
      <c r="AC56" s="33">
        <v>265.18097</v>
      </c>
      <c r="AD56" s="33">
        <v>265.180939999999</v>
      </c>
      <c r="AE56" s="33">
        <v>386.95184</v>
      </c>
    </row>
    <row r="57" spans="1:31" s="28" customFormat="1">
      <c r="A57" s="29" t="s">
        <v>132</v>
      </c>
      <c r="B57" s="29" t="s">
        <v>73</v>
      </c>
      <c r="C57" s="33">
        <v>0</v>
      </c>
      <c r="D57" s="33">
        <v>0</v>
      </c>
      <c r="E57" s="33">
        <v>0</v>
      </c>
      <c r="F57" s="33">
        <v>0</v>
      </c>
      <c r="G57" s="33">
        <v>0</v>
      </c>
      <c r="H57" s="33">
        <v>0</v>
      </c>
      <c r="I57" s="33">
        <v>0</v>
      </c>
      <c r="J57" s="33">
        <v>0</v>
      </c>
      <c r="K57" s="33">
        <v>1.0725017E-4</v>
      </c>
      <c r="L57" s="33">
        <v>1.6003645999999999E-4</v>
      </c>
      <c r="M57" s="33">
        <v>1.8700396E-4</v>
      </c>
      <c r="N57" s="33">
        <v>1216.5035</v>
      </c>
      <c r="O57" s="33">
        <v>1216.5035</v>
      </c>
      <c r="P57" s="33">
        <v>1216.5035</v>
      </c>
      <c r="Q57" s="33">
        <v>1580.0011999999999</v>
      </c>
      <c r="R57" s="33">
        <v>1580.0011999999999</v>
      </c>
      <c r="S57" s="33">
        <v>1675.1741999999999</v>
      </c>
      <c r="T57" s="33">
        <v>1675.1741999999999</v>
      </c>
      <c r="U57" s="33">
        <v>1675.1741999999999</v>
      </c>
      <c r="V57" s="33">
        <v>1675.1741999999999</v>
      </c>
      <c r="W57" s="33">
        <v>2400</v>
      </c>
      <c r="X57" s="33">
        <v>2400</v>
      </c>
      <c r="Y57" s="33">
        <v>2400</v>
      </c>
      <c r="Z57" s="33">
        <v>2400</v>
      </c>
      <c r="AA57" s="33">
        <v>2400</v>
      </c>
      <c r="AB57" s="33">
        <v>2400</v>
      </c>
      <c r="AC57" s="33">
        <v>2400</v>
      </c>
      <c r="AD57" s="33">
        <v>2400</v>
      </c>
      <c r="AE57" s="33">
        <v>2400</v>
      </c>
    </row>
    <row r="58" spans="1:31" s="28" customFormat="1">
      <c r="A58" s="29" t="s">
        <v>132</v>
      </c>
      <c r="B58" s="29" t="s">
        <v>56</v>
      </c>
      <c r="C58" s="33">
        <v>21.324999809265112</v>
      </c>
      <c r="D58" s="33">
        <v>39.332999229431003</v>
      </c>
      <c r="E58" s="33">
        <v>124.65300178527829</v>
      </c>
      <c r="F58" s="33">
        <v>240.5120048522939</v>
      </c>
      <c r="G58" s="33">
        <v>387.46300506591774</v>
      </c>
      <c r="H58" s="33">
        <v>568.47399139404206</v>
      </c>
      <c r="I58" s="33">
        <v>786.96098327636605</v>
      </c>
      <c r="J58" s="33">
        <v>1024.835983276367</v>
      </c>
      <c r="K58" s="33">
        <v>1297.2010192871039</v>
      </c>
      <c r="L58" s="33">
        <v>1508.376068115231</v>
      </c>
      <c r="M58" s="33">
        <v>1741.757995605466</v>
      </c>
      <c r="N58" s="33">
        <v>1990.8499450683539</v>
      </c>
      <c r="O58" s="33">
        <v>2255.0250549316352</v>
      </c>
      <c r="P58" s="33">
        <v>2511.4719543456981</v>
      </c>
      <c r="Q58" s="33">
        <v>2773.6560668945313</v>
      </c>
      <c r="R58" s="33">
        <v>2913.0490112304678</v>
      </c>
      <c r="S58" s="33">
        <v>3058.5720520019481</v>
      </c>
      <c r="T58" s="33">
        <v>3207.325073242187</v>
      </c>
      <c r="U58" s="33">
        <v>3364.1940307617178</v>
      </c>
      <c r="V58" s="33">
        <v>3523.5459594726508</v>
      </c>
      <c r="W58" s="33">
        <v>3687.8629760742178</v>
      </c>
      <c r="X58" s="33">
        <v>3855.463012695307</v>
      </c>
      <c r="Y58" s="33">
        <v>4029.3500366210928</v>
      </c>
      <c r="Z58" s="33">
        <v>4209.115112304682</v>
      </c>
      <c r="AA58" s="33">
        <v>4396.3960571289063</v>
      </c>
      <c r="AB58" s="33">
        <v>4589.93505859375</v>
      </c>
      <c r="AC58" s="33">
        <v>4789.6218872070313</v>
      </c>
      <c r="AD58" s="33">
        <v>4990.3800048828125</v>
      </c>
      <c r="AE58" s="33">
        <v>5195.4019775390625</v>
      </c>
    </row>
    <row r="59" spans="1:31" s="28" customFormat="1">
      <c r="A59" s="34" t="s">
        <v>138</v>
      </c>
      <c r="B59" s="34"/>
      <c r="C59" s="35">
        <v>13942.412975311276</v>
      </c>
      <c r="D59" s="35">
        <v>14830.172969818112</v>
      </c>
      <c r="E59" s="35">
        <v>14830.172969818112</v>
      </c>
      <c r="F59" s="35">
        <v>13503.267569818112</v>
      </c>
      <c r="G59" s="35">
        <v>13409.348100946421</v>
      </c>
      <c r="H59" s="35">
        <v>13425.366871362212</v>
      </c>
      <c r="I59" s="35">
        <v>14303.078391834571</v>
      </c>
      <c r="J59" s="35">
        <v>14853.07799599431</v>
      </c>
      <c r="K59" s="35">
        <v>14853.07799598756</v>
      </c>
      <c r="L59" s="35">
        <v>15226.019855885321</v>
      </c>
      <c r="M59" s="35">
        <v>16219.163221222228</v>
      </c>
      <c r="N59" s="35">
        <v>17635.41423614302</v>
      </c>
      <c r="O59" s="35">
        <v>18315.073703909409</v>
      </c>
      <c r="P59" s="35">
        <v>18351.024343839141</v>
      </c>
      <c r="Q59" s="35">
        <v>18352.28188853863</v>
      </c>
      <c r="R59" s="35">
        <v>18755.301103443311</v>
      </c>
      <c r="S59" s="35">
        <v>21443.553830030585</v>
      </c>
      <c r="T59" s="35">
        <v>21023.553830174485</v>
      </c>
      <c r="U59" s="35">
        <v>19891.553831052737</v>
      </c>
      <c r="V59" s="35">
        <v>20138.268371832255</v>
      </c>
      <c r="W59" s="35">
        <v>23695.775893931535</v>
      </c>
      <c r="X59" s="35">
        <v>23551.225894415704</v>
      </c>
      <c r="Y59" s="35">
        <v>24592.221797047216</v>
      </c>
      <c r="Z59" s="35">
        <v>24866.985148917822</v>
      </c>
      <c r="AA59" s="35">
        <v>24010.835240511551</v>
      </c>
      <c r="AB59" s="35">
        <v>25608.169340455541</v>
      </c>
      <c r="AC59" s="35">
        <v>24784.169131422463</v>
      </c>
      <c r="AD59" s="35">
        <v>24603.569129244454</v>
      </c>
      <c r="AE59" s="35">
        <v>24721.569118474123</v>
      </c>
    </row>
    <row r="60" spans="1:31" s="28" customFormat="1"/>
    <row r="61" spans="1:31" s="28" customFormat="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s="28" customFormat="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s="28" customFormat="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s="28" customFormat="1">
      <c r="A64" s="29" t="s">
        <v>133</v>
      </c>
      <c r="B64" s="29" t="s">
        <v>20</v>
      </c>
      <c r="C64" s="33">
        <v>709</v>
      </c>
      <c r="D64" s="33">
        <v>709</v>
      </c>
      <c r="E64" s="33">
        <v>529</v>
      </c>
      <c r="F64" s="33">
        <v>529</v>
      </c>
      <c r="G64" s="33">
        <v>529</v>
      </c>
      <c r="H64" s="33">
        <v>529</v>
      </c>
      <c r="I64" s="33">
        <v>529</v>
      </c>
      <c r="J64" s="33">
        <v>529</v>
      </c>
      <c r="K64" s="33">
        <v>529</v>
      </c>
      <c r="L64" s="33">
        <v>529</v>
      </c>
      <c r="M64" s="33">
        <v>529</v>
      </c>
      <c r="N64" s="33">
        <v>529</v>
      </c>
      <c r="O64" s="33">
        <v>529</v>
      </c>
      <c r="P64" s="33">
        <v>529</v>
      </c>
      <c r="Q64" s="33">
        <v>529</v>
      </c>
      <c r="R64" s="33">
        <v>529</v>
      </c>
      <c r="S64" s="33">
        <v>0</v>
      </c>
      <c r="T64" s="33">
        <v>0</v>
      </c>
      <c r="U64" s="33">
        <v>0</v>
      </c>
      <c r="V64" s="33">
        <v>0</v>
      </c>
      <c r="W64" s="33">
        <v>0</v>
      </c>
      <c r="X64" s="33">
        <v>0</v>
      </c>
      <c r="Y64" s="33">
        <v>0</v>
      </c>
      <c r="Z64" s="33">
        <v>0</v>
      </c>
      <c r="AA64" s="33">
        <v>0</v>
      </c>
      <c r="AB64" s="33">
        <v>0</v>
      </c>
      <c r="AC64" s="33">
        <v>0</v>
      </c>
      <c r="AD64" s="33">
        <v>0</v>
      </c>
      <c r="AE64" s="33">
        <v>0</v>
      </c>
    </row>
    <row r="65" spans="1:31" s="28" customFormat="1">
      <c r="A65" s="29" t="s">
        <v>133</v>
      </c>
      <c r="B65" s="29" t="s">
        <v>32</v>
      </c>
      <c r="C65" s="33">
        <v>800</v>
      </c>
      <c r="D65" s="33">
        <v>800</v>
      </c>
      <c r="E65" s="33">
        <v>800</v>
      </c>
      <c r="F65" s="33">
        <v>800</v>
      </c>
      <c r="G65" s="33">
        <v>800</v>
      </c>
      <c r="H65" s="33">
        <v>800</v>
      </c>
      <c r="I65" s="33">
        <v>800</v>
      </c>
      <c r="J65" s="33">
        <v>800</v>
      </c>
      <c r="K65" s="33">
        <v>800</v>
      </c>
      <c r="L65" s="33">
        <v>800</v>
      </c>
      <c r="M65" s="33">
        <v>800</v>
      </c>
      <c r="N65" s="33">
        <v>800</v>
      </c>
      <c r="O65" s="33">
        <v>800</v>
      </c>
      <c r="P65" s="33">
        <v>800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s="28" customFormat="1">
      <c r="A66" s="29" t="s">
        <v>133</v>
      </c>
      <c r="B66" s="29" t="s">
        <v>66</v>
      </c>
      <c r="C66" s="33">
        <v>1437.1399917602528</v>
      </c>
      <c r="D66" s="33">
        <v>1437.1399917602528</v>
      </c>
      <c r="E66" s="33">
        <v>1437.1399917602528</v>
      </c>
      <c r="F66" s="33">
        <v>1437.1399917602528</v>
      </c>
      <c r="G66" s="33">
        <v>1437.1399917602528</v>
      </c>
      <c r="H66" s="33">
        <v>1437.1399917602528</v>
      </c>
      <c r="I66" s="33">
        <v>1437.1399917602528</v>
      </c>
      <c r="J66" s="33">
        <v>1437.1399917602528</v>
      </c>
      <c r="K66" s="33">
        <v>1437.1399917602528</v>
      </c>
      <c r="L66" s="33">
        <v>1054.639991760253</v>
      </c>
      <c r="M66" s="33">
        <v>1054.639991760253</v>
      </c>
      <c r="N66" s="33">
        <v>785.29999542236283</v>
      </c>
      <c r="O66" s="33">
        <v>785.29999542236283</v>
      </c>
      <c r="P66" s="33">
        <v>785.29999542236283</v>
      </c>
      <c r="Q66" s="33">
        <v>736.7221074223628</v>
      </c>
      <c r="R66" s="33">
        <v>736.7221074223628</v>
      </c>
      <c r="S66" s="33">
        <v>1078.9327454223628</v>
      </c>
      <c r="T66" s="33">
        <v>1078.9327454223628</v>
      </c>
      <c r="U66" s="33">
        <v>1078.9327454223628</v>
      </c>
      <c r="V66" s="33">
        <v>1078.9327454223628</v>
      </c>
      <c r="W66" s="33">
        <v>1078.9327454223628</v>
      </c>
      <c r="X66" s="33">
        <v>1078.9327454223628</v>
      </c>
      <c r="Y66" s="33">
        <v>1335.6401954223629</v>
      </c>
      <c r="Z66" s="33">
        <v>997.64019542236292</v>
      </c>
      <c r="AA66" s="33">
        <v>997.64019542236292</v>
      </c>
      <c r="AB66" s="33">
        <v>997.64019542236292</v>
      </c>
      <c r="AC66" s="33">
        <v>997.64019542236292</v>
      </c>
      <c r="AD66" s="33">
        <v>997.64019542236292</v>
      </c>
      <c r="AE66" s="33">
        <v>997.64019542236292</v>
      </c>
    </row>
    <row r="67" spans="1:31" s="28" customFormat="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s="28" customFormat="1">
      <c r="A68" s="29" t="s">
        <v>133</v>
      </c>
      <c r="B68" s="29" t="s">
        <v>69</v>
      </c>
      <c r="C68" s="33">
        <v>2308.6987250026814</v>
      </c>
      <c r="D68" s="33">
        <v>2605.0987265285603</v>
      </c>
      <c r="E68" s="33">
        <v>2705.1665784992651</v>
      </c>
      <c r="F68" s="33">
        <v>3404.7099284255601</v>
      </c>
      <c r="G68" s="33">
        <v>3404.7099284277601</v>
      </c>
      <c r="H68" s="33">
        <v>3404.7099284303599</v>
      </c>
      <c r="I68" s="33">
        <v>3448.7619224321602</v>
      </c>
      <c r="J68" s="33">
        <v>4144.8488284334599</v>
      </c>
      <c r="K68" s="33">
        <v>4054.0988284353598</v>
      </c>
      <c r="L68" s="33">
        <v>3942.09896700728</v>
      </c>
      <c r="M68" s="33">
        <v>3942.0989670395602</v>
      </c>
      <c r="N68" s="33">
        <v>4733.27055162747</v>
      </c>
      <c r="O68" s="33">
        <v>4634.5705547233183</v>
      </c>
      <c r="P68" s="33">
        <v>4634.5705547559382</v>
      </c>
      <c r="Q68" s="33">
        <v>4493.3692841837592</v>
      </c>
      <c r="R68" s="33">
        <v>4308.5692812452435</v>
      </c>
      <c r="S68" s="33">
        <v>4308.5694003013932</v>
      </c>
      <c r="T68" s="33">
        <v>4349.5713319987535</v>
      </c>
      <c r="U68" s="33">
        <v>4419.5931804846396</v>
      </c>
      <c r="V68" s="33">
        <v>4380.5931805863738</v>
      </c>
      <c r="W68" s="33">
        <v>4749.6711808489936</v>
      </c>
      <c r="X68" s="33">
        <v>4749.6716209505694</v>
      </c>
      <c r="Y68" s="33">
        <v>5264.2200629588269</v>
      </c>
      <c r="Z68" s="33">
        <v>5264.2206506917164</v>
      </c>
      <c r="AA68" s="33">
        <v>5055.2517263579666</v>
      </c>
      <c r="AB68" s="33">
        <v>6423.1388214759854</v>
      </c>
      <c r="AC68" s="33">
        <v>6423.1388216262458</v>
      </c>
      <c r="AD68" s="33">
        <v>6423.1388218152624</v>
      </c>
      <c r="AE68" s="33">
        <v>6524.3804720409207</v>
      </c>
    </row>
    <row r="69" spans="1:31" s="28" customFormat="1">
      <c r="A69" s="29" t="s">
        <v>133</v>
      </c>
      <c r="B69" s="29" t="s">
        <v>68</v>
      </c>
      <c r="C69" s="33">
        <v>353</v>
      </c>
      <c r="D69" s="33">
        <v>432.19999694824207</v>
      </c>
      <c r="E69" s="33">
        <v>432.19999694824207</v>
      </c>
      <c r="F69" s="33">
        <v>432.19999694824207</v>
      </c>
      <c r="G69" s="33">
        <v>432.19999694824207</v>
      </c>
      <c r="H69" s="33">
        <v>432.19999694824207</v>
      </c>
      <c r="I69" s="33">
        <v>432.20021340131206</v>
      </c>
      <c r="J69" s="33">
        <v>432.20021343935207</v>
      </c>
      <c r="K69" s="33">
        <v>432.20021344984207</v>
      </c>
      <c r="L69" s="33">
        <v>432.20038172024209</v>
      </c>
      <c r="M69" s="33">
        <v>532.19023694824205</v>
      </c>
      <c r="N69" s="33">
        <v>532.19038693289212</v>
      </c>
      <c r="O69" s="33">
        <v>532.19039177628213</v>
      </c>
      <c r="P69" s="33">
        <v>669.1409969482421</v>
      </c>
      <c r="Q69" s="33">
        <v>669.1409969482421</v>
      </c>
      <c r="R69" s="33">
        <v>669.1409969482421</v>
      </c>
      <c r="S69" s="33">
        <v>1532.1900369482423</v>
      </c>
      <c r="T69" s="33">
        <v>1532.1900369482423</v>
      </c>
      <c r="U69" s="33">
        <v>1532.1900369482423</v>
      </c>
      <c r="V69" s="33">
        <v>1532.1900369482423</v>
      </c>
      <c r="W69" s="33">
        <v>1532.1900369482423</v>
      </c>
      <c r="X69" s="33">
        <v>1532.1900369482423</v>
      </c>
      <c r="Y69" s="33">
        <v>1958.7239744542921</v>
      </c>
      <c r="Z69" s="33">
        <v>1848.7239744717822</v>
      </c>
      <c r="AA69" s="33">
        <v>1848.7239744823221</v>
      </c>
      <c r="AB69" s="33">
        <v>1848.7239745133322</v>
      </c>
      <c r="AC69" s="33">
        <v>1848.7239745259321</v>
      </c>
      <c r="AD69" s="33">
        <v>1848.7239746059422</v>
      </c>
      <c r="AE69" s="33">
        <v>2039.1999337764821</v>
      </c>
    </row>
    <row r="70" spans="1:31" s="28" customFormat="1">
      <c r="A70" s="29" t="s">
        <v>133</v>
      </c>
      <c r="B70" s="29" t="s">
        <v>36</v>
      </c>
      <c r="C70" s="33">
        <v>205</v>
      </c>
      <c r="D70" s="33">
        <v>205</v>
      </c>
      <c r="E70" s="33">
        <v>205</v>
      </c>
      <c r="F70" s="33">
        <v>205</v>
      </c>
      <c r="G70" s="33">
        <v>205</v>
      </c>
      <c r="H70" s="33">
        <v>205</v>
      </c>
      <c r="I70" s="33">
        <v>205</v>
      </c>
      <c r="J70" s="33">
        <v>205</v>
      </c>
      <c r="K70" s="33">
        <v>205</v>
      </c>
      <c r="L70" s="33">
        <v>175</v>
      </c>
      <c r="M70" s="33">
        <v>175</v>
      </c>
      <c r="N70" s="33">
        <v>213.06187</v>
      </c>
      <c r="O70" s="33">
        <v>213.06187</v>
      </c>
      <c r="P70" s="33">
        <v>188.06187</v>
      </c>
      <c r="Q70" s="33">
        <v>524.11541999999997</v>
      </c>
      <c r="R70" s="33">
        <v>524.11541999999997</v>
      </c>
      <c r="S70" s="33">
        <v>665.8537</v>
      </c>
      <c r="T70" s="33">
        <v>665.8537</v>
      </c>
      <c r="U70" s="33">
        <v>665.8537</v>
      </c>
      <c r="V70" s="33">
        <v>665.8537</v>
      </c>
      <c r="W70" s="33">
        <v>891.87774999999999</v>
      </c>
      <c r="X70" s="33">
        <v>891.87774999999999</v>
      </c>
      <c r="Y70" s="33">
        <v>891.87774999999999</v>
      </c>
      <c r="Z70" s="33">
        <v>893.89342999999997</v>
      </c>
      <c r="AA70" s="33">
        <v>893.89342999999997</v>
      </c>
      <c r="AB70" s="33">
        <v>893.89342999999997</v>
      </c>
      <c r="AC70" s="33">
        <v>893.89342999999997</v>
      </c>
      <c r="AD70" s="33">
        <v>893.89340000000004</v>
      </c>
      <c r="AE70" s="33">
        <v>893.89340000000004</v>
      </c>
    </row>
    <row r="71" spans="1:31" s="28" customFormat="1">
      <c r="A71" s="29" t="s">
        <v>133</v>
      </c>
      <c r="B71" s="29" t="s">
        <v>73</v>
      </c>
      <c r="C71" s="33">
        <v>0</v>
      </c>
      <c r="D71" s="33">
        <v>0</v>
      </c>
      <c r="E71" s="33">
        <v>0</v>
      </c>
      <c r="F71" s="33">
        <v>0</v>
      </c>
      <c r="G71" s="33">
        <v>0</v>
      </c>
      <c r="H71" s="33">
        <v>0</v>
      </c>
      <c r="I71" s="33">
        <v>0</v>
      </c>
      <c r="J71" s="33">
        <v>0</v>
      </c>
      <c r="K71" s="33">
        <v>0</v>
      </c>
      <c r="L71" s="33">
        <v>0</v>
      </c>
      <c r="M71" s="33">
        <v>0</v>
      </c>
      <c r="N71" s="33">
        <v>0</v>
      </c>
      <c r="O71" s="33">
        <v>0</v>
      </c>
      <c r="P71" s="33">
        <v>0</v>
      </c>
      <c r="Q71" s="33">
        <v>0</v>
      </c>
      <c r="R71" s="33">
        <v>0</v>
      </c>
      <c r="S71" s="33">
        <v>0</v>
      </c>
      <c r="T71" s="33">
        <v>0</v>
      </c>
      <c r="U71" s="33">
        <v>0</v>
      </c>
      <c r="V71" s="33">
        <v>0</v>
      </c>
      <c r="W71" s="33">
        <v>0</v>
      </c>
      <c r="X71" s="33">
        <v>0</v>
      </c>
      <c r="Y71" s="33">
        <v>0</v>
      </c>
      <c r="Z71" s="33">
        <v>1.3992586000000001E-4</v>
      </c>
      <c r="AA71" s="33">
        <v>1.3993240999999999E-4</v>
      </c>
      <c r="AB71" s="33">
        <v>1.3994417999999901E-4</v>
      </c>
      <c r="AC71" s="33">
        <v>1.3995760999999999E-4</v>
      </c>
      <c r="AD71" s="33">
        <v>1.3996857E-4</v>
      </c>
      <c r="AE71" s="33">
        <v>1.4000418000000001E-4</v>
      </c>
    </row>
    <row r="72" spans="1:31" s="28" customFormat="1">
      <c r="A72" s="29" t="s">
        <v>133</v>
      </c>
      <c r="B72" s="29" t="s">
        <v>56</v>
      </c>
      <c r="C72" s="33">
        <v>19.108000516891451</v>
      </c>
      <c r="D72" s="33">
        <v>37.433001041412268</v>
      </c>
      <c r="E72" s="33">
        <v>64.041998863220101</v>
      </c>
      <c r="F72" s="33">
        <v>100.9389972686767</v>
      </c>
      <c r="G72" s="33">
        <v>139.00600242614701</v>
      </c>
      <c r="H72" s="33">
        <v>181.2900047302239</v>
      </c>
      <c r="I72" s="33">
        <v>233.20699691772381</v>
      </c>
      <c r="J72" s="33">
        <v>295.74800109863247</v>
      </c>
      <c r="K72" s="33">
        <v>367.72499084472639</v>
      </c>
      <c r="L72" s="33">
        <v>418.77000427246037</v>
      </c>
      <c r="M72" s="33">
        <v>476.5399932861323</v>
      </c>
      <c r="N72" s="33">
        <v>537.83000946044876</v>
      </c>
      <c r="O72" s="33">
        <v>602.48300170898392</v>
      </c>
      <c r="P72" s="33">
        <v>656.358985900878</v>
      </c>
      <c r="Q72" s="33">
        <v>712.61397552490098</v>
      </c>
      <c r="R72" s="33">
        <v>743.76597595214798</v>
      </c>
      <c r="S72" s="33">
        <v>776.57901000976506</v>
      </c>
      <c r="T72" s="33">
        <v>809.53199768066293</v>
      </c>
      <c r="U72" s="33">
        <v>844.20101928710903</v>
      </c>
      <c r="V72" s="33">
        <v>879.81898498535099</v>
      </c>
      <c r="W72" s="33">
        <v>916.08302307128906</v>
      </c>
      <c r="X72" s="33">
        <v>953.68797302246003</v>
      </c>
      <c r="Y72" s="33">
        <v>992.26100158691304</v>
      </c>
      <c r="Z72" s="33">
        <v>1032.718978881835</v>
      </c>
      <c r="AA72" s="33">
        <v>1074.201995849608</v>
      </c>
      <c r="AB72" s="33">
        <v>1117.7970275878902</v>
      </c>
      <c r="AC72" s="33">
        <v>1162.580978393554</v>
      </c>
      <c r="AD72" s="33">
        <v>1208.344024658202</v>
      </c>
      <c r="AE72" s="33">
        <v>1254.282028198234</v>
      </c>
    </row>
    <row r="73" spans="1:31" s="28" customFormat="1">
      <c r="A73" s="34" t="s">
        <v>138</v>
      </c>
      <c r="B73" s="34"/>
      <c r="C73" s="35">
        <v>5607.8387167629344</v>
      </c>
      <c r="D73" s="35">
        <v>5983.4387152370555</v>
      </c>
      <c r="E73" s="35">
        <v>5903.5065672077599</v>
      </c>
      <c r="F73" s="35">
        <v>6603.0499171340552</v>
      </c>
      <c r="G73" s="35">
        <v>6603.0499171362553</v>
      </c>
      <c r="H73" s="35">
        <v>6603.0499171388547</v>
      </c>
      <c r="I73" s="35">
        <v>6647.1021275937246</v>
      </c>
      <c r="J73" s="35">
        <v>7343.1890336330653</v>
      </c>
      <c r="K73" s="35">
        <v>7252.4390336454544</v>
      </c>
      <c r="L73" s="35">
        <v>6757.9393404877756</v>
      </c>
      <c r="M73" s="35">
        <v>6857.9291957480555</v>
      </c>
      <c r="N73" s="35">
        <v>7379.760933982725</v>
      </c>
      <c r="O73" s="35">
        <v>7281.0609419219627</v>
      </c>
      <c r="P73" s="35">
        <v>7418.0115471265426</v>
      </c>
      <c r="Q73" s="35">
        <v>6428.2323885543638</v>
      </c>
      <c r="R73" s="35">
        <v>6243.432385615848</v>
      </c>
      <c r="S73" s="35">
        <v>6919.692182671999</v>
      </c>
      <c r="T73" s="35">
        <v>6960.6941143693584</v>
      </c>
      <c r="U73" s="35">
        <v>7030.7159628552454</v>
      </c>
      <c r="V73" s="35">
        <v>6991.7159629569796</v>
      </c>
      <c r="W73" s="35">
        <v>7360.7939632195994</v>
      </c>
      <c r="X73" s="35">
        <v>7360.7944033211752</v>
      </c>
      <c r="Y73" s="35">
        <v>8558.5842328354811</v>
      </c>
      <c r="Z73" s="35">
        <v>8110.584820585862</v>
      </c>
      <c r="AA73" s="35">
        <v>7901.6158962626514</v>
      </c>
      <c r="AB73" s="35">
        <v>9269.5029914116803</v>
      </c>
      <c r="AC73" s="35">
        <v>9269.5029915745399</v>
      </c>
      <c r="AD73" s="35">
        <v>9269.5029918435685</v>
      </c>
      <c r="AE73" s="35">
        <v>9561.2206012397655</v>
      </c>
    </row>
    <row r="74" spans="1:31" s="28" customFormat="1"/>
    <row r="75" spans="1:31" s="28" customFormat="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s="28" customFormat="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s="28" customFormat="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s="28" customFormat="1">
      <c r="A78" s="29" t="s">
        <v>134</v>
      </c>
      <c r="B78" s="29" t="s">
        <v>20</v>
      </c>
      <c r="C78" s="33">
        <v>208</v>
      </c>
      <c r="D78" s="33">
        <v>208</v>
      </c>
      <c r="E78" s="33">
        <v>208</v>
      </c>
      <c r="F78" s="33">
        <v>208</v>
      </c>
      <c r="G78" s="33">
        <v>208</v>
      </c>
      <c r="H78" s="33">
        <v>208</v>
      </c>
      <c r="I78" s="33">
        <v>208</v>
      </c>
      <c r="J78" s="33">
        <v>208</v>
      </c>
      <c r="K78" s="33">
        <v>208</v>
      </c>
      <c r="L78" s="33">
        <v>208</v>
      </c>
      <c r="M78" s="33">
        <v>208</v>
      </c>
      <c r="N78" s="33">
        <v>208</v>
      </c>
      <c r="O78" s="33">
        <v>208</v>
      </c>
      <c r="P78" s="33">
        <v>208</v>
      </c>
      <c r="Q78" s="33">
        <v>208</v>
      </c>
      <c r="R78" s="33">
        <v>208</v>
      </c>
      <c r="S78" s="33">
        <v>208</v>
      </c>
      <c r="T78" s="33">
        <v>208</v>
      </c>
      <c r="U78" s="33">
        <v>208</v>
      </c>
      <c r="V78" s="33">
        <v>208</v>
      </c>
      <c r="W78" s="33">
        <v>208</v>
      </c>
      <c r="X78" s="33">
        <v>208</v>
      </c>
      <c r="Y78" s="33">
        <v>208</v>
      </c>
      <c r="Z78" s="33">
        <v>208</v>
      </c>
      <c r="AA78" s="33">
        <v>208</v>
      </c>
      <c r="AB78" s="33">
        <v>208</v>
      </c>
      <c r="AC78" s="33">
        <v>208</v>
      </c>
      <c r="AD78" s="33">
        <v>208</v>
      </c>
      <c r="AE78" s="33">
        <v>208</v>
      </c>
    </row>
    <row r="79" spans="1:31" s="28" customFormat="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s="28" customFormat="1">
      <c r="A80" s="29" t="s">
        <v>134</v>
      </c>
      <c r="B80" s="29" t="s">
        <v>66</v>
      </c>
      <c r="C80" s="33">
        <v>178</v>
      </c>
      <c r="D80" s="33">
        <v>178</v>
      </c>
      <c r="E80" s="33">
        <v>178</v>
      </c>
      <c r="F80" s="33">
        <v>178</v>
      </c>
      <c r="G80" s="33">
        <v>178</v>
      </c>
      <c r="H80" s="33">
        <v>178</v>
      </c>
      <c r="I80" s="33">
        <v>178</v>
      </c>
      <c r="J80" s="33">
        <v>178</v>
      </c>
      <c r="K80" s="33">
        <v>178</v>
      </c>
      <c r="L80" s="33">
        <v>178</v>
      </c>
      <c r="M80" s="33">
        <v>178</v>
      </c>
      <c r="N80" s="33">
        <v>178</v>
      </c>
      <c r="O80" s="33">
        <v>178</v>
      </c>
      <c r="P80" s="33">
        <v>178</v>
      </c>
      <c r="Q80" s="33">
        <v>178</v>
      </c>
      <c r="R80" s="33">
        <v>178</v>
      </c>
      <c r="S80" s="33">
        <v>178</v>
      </c>
      <c r="T80" s="33">
        <v>178</v>
      </c>
      <c r="U80" s="33">
        <v>178</v>
      </c>
      <c r="V80" s="33">
        <v>58</v>
      </c>
      <c r="W80" s="33">
        <v>58</v>
      </c>
      <c r="X80" s="33">
        <v>58</v>
      </c>
      <c r="Y80" s="33">
        <v>58</v>
      </c>
      <c r="Z80" s="33">
        <v>58</v>
      </c>
      <c r="AA80" s="33">
        <v>58</v>
      </c>
      <c r="AB80" s="33">
        <v>58</v>
      </c>
      <c r="AC80" s="33">
        <v>58</v>
      </c>
      <c r="AD80" s="33">
        <v>58</v>
      </c>
      <c r="AE80" s="33">
        <v>58</v>
      </c>
    </row>
    <row r="81" spans="1:35" s="28" customFormat="1">
      <c r="A81" s="29" t="s">
        <v>134</v>
      </c>
      <c r="B81" s="29" t="s">
        <v>65</v>
      </c>
      <c r="C81" s="33">
        <v>2408.8999938964839</v>
      </c>
      <c r="D81" s="33">
        <v>2408.8999938964839</v>
      </c>
      <c r="E81" s="33">
        <v>2408.8999938964839</v>
      </c>
      <c r="F81" s="33">
        <v>2408.8999938964839</v>
      </c>
      <c r="G81" s="33">
        <v>2408.8999938964839</v>
      </c>
      <c r="H81" s="33">
        <v>2408.8999938964839</v>
      </c>
      <c r="I81" s="33">
        <v>2408.8999938964839</v>
      </c>
      <c r="J81" s="33">
        <v>2408.8999938964839</v>
      </c>
      <c r="K81" s="33">
        <v>2408.8999938964839</v>
      </c>
      <c r="L81" s="33">
        <v>2408.8999938964839</v>
      </c>
      <c r="M81" s="33">
        <v>2408.8999938964839</v>
      </c>
      <c r="N81" s="33">
        <v>2408.8999938964839</v>
      </c>
      <c r="O81" s="33">
        <v>2408.8999938964839</v>
      </c>
      <c r="P81" s="33">
        <v>2408.8999938964839</v>
      </c>
      <c r="Q81" s="33">
        <v>2408.8999938964839</v>
      </c>
      <c r="R81" s="33">
        <v>2408.8999938964839</v>
      </c>
      <c r="S81" s="33">
        <v>2408.8999938964839</v>
      </c>
      <c r="T81" s="33">
        <v>2408.8999938964839</v>
      </c>
      <c r="U81" s="33">
        <v>2408.8999938964839</v>
      </c>
      <c r="V81" s="33">
        <v>2408.8999938964839</v>
      </c>
      <c r="W81" s="33">
        <v>2408.8999938964839</v>
      </c>
      <c r="X81" s="33">
        <v>2408.8999938964839</v>
      </c>
      <c r="Y81" s="33">
        <v>2408.8999938964839</v>
      </c>
      <c r="Z81" s="33">
        <v>2408.8999938964839</v>
      </c>
      <c r="AA81" s="33">
        <v>2408.8999938964839</v>
      </c>
      <c r="AB81" s="33">
        <v>2408.8999938964839</v>
      </c>
      <c r="AC81" s="33">
        <v>2408.8999938964839</v>
      </c>
      <c r="AD81" s="33">
        <v>2408.8999938964839</v>
      </c>
      <c r="AE81" s="33">
        <v>2408.8999938964839</v>
      </c>
    </row>
    <row r="82" spans="1:35" s="28" customFormat="1">
      <c r="A82" s="29" t="s">
        <v>134</v>
      </c>
      <c r="B82" s="29" t="s">
        <v>69</v>
      </c>
      <c r="C82" s="33">
        <v>998.47420737060509</v>
      </c>
      <c r="D82" s="33">
        <v>998.47420737060509</v>
      </c>
      <c r="E82" s="33">
        <v>1089.8223857750502</v>
      </c>
      <c r="F82" s="33">
        <v>1089.8223857765493</v>
      </c>
      <c r="G82" s="33">
        <v>1089.8223857774003</v>
      </c>
      <c r="H82" s="33">
        <v>1089.8223857788992</v>
      </c>
      <c r="I82" s="33">
        <v>1089.8223857811352</v>
      </c>
      <c r="J82" s="33">
        <v>1089.8223857829153</v>
      </c>
      <c r="K82" s="33">
        <v>1089.8223857922153</v>
      </c>
      <c r="L82" s="33">
        <v>1089.8223858033102</v>
      </c>
      <c r="M82" s="33">
        <v>1089.8223858051451</v>
      </c>
      <c r="N82" s="33">
        <v>1089.8223858085553</v>
      </c>
      <c r="O82" s="33">
        <v>1089.8223858125953</v>
      </c>
      <c r="P82" s="33">
        <v>1089.8223858143351</v>
      </c>
      <c r="Q82" s="33">
        <v>1089.8223858162353</v>
      </c>
      <c r="R82" s="33">
        <v>1089.8223858194413</v>
      </c>
      <c r="S82" s="33">
        <v>1089.8223858242252</v>
      </c>
      <c r="T82" s="33">
        <v>1089.8223858446252</v>
      </c>
      <c r="U82" s="33">
        <v>1089.8223858706651</v>
      </c>
      <c r="V82" s="33">
        <v>1089.8223859041402</v>
      </c>
      <c r="W82" s="33">
        <v>1089.8223860405951</v>
      </c>
      <c r="X82" s="33">
        <v>1089.8224060515051</v>
      </c>
      <c r="Y82" s="33">
        <v>1089.8224060574012</v>
      </c>
      <c r="Z82" s="33">
        <v>941.42239224643083</v>
      </c>
      <c r="AA82" s="33">
        <v>958.66803196494686</v>
      </c>
      <c r="AB82" s="33">
        <v>978.51952740444597</v>
      </c>
      <c r="AC82" s="33">
        <v>978.51956720399698</v>
      </c>
      <c r="AD82" s="33">
        <v>978.51956743200492</v>
      </c>
      <c r="AE82" s="33">
        <v>978.5195674483798</v>
      </c>
    </row>
    <row r="83" spans="1:35" s="28" customFormat="1">
      <c r="A83" s="29" t="s">
        <v>134</v>
      </c>
      <c r="B83" s="29" t="s">
        <v>68</v>
      </c>
      <c r="C83" s="33">
        <v>0</v>
      </c>
      <c r="D83" s="33">
        <v>0</v>
      </c>
      <c r="E83" s="33">
        <v>0</v>
      </c>
      <c r="F83" s="33">
        <v>0</v>
      </c>
      <c r="G83" s="33">
        <v>0</v>
      </c>
      <c r="H83" s="33">
        <v>0</v>
      </c>
      <c r="I83" s="33">
        <v>0</v>
      </c>
      <c r="J83" s="33">
        <v>0</v>
      </c>
      <c r="K83" s="33">
        <v>0</v>
      </c>
      <c r="L83" s="33">
        <v>0</v>
      </c>
      <c r="M83" s="33">
        <v>0</v>
      </c>
      <c r="N83" s="33">
        <v>0</v>
      </c>
      <c r="O83" s="33">
        <v>0</v>
      </c>
      <c r="P83" s="33">
        <v>0</v>
      </c>
      <c r="Q83" s="33">
        <v>0</v>
      </c>
      <c r="R83" s="33">
        <v>0</v>
      </c>
      <c r="S83" s="33">
        <v>0</v>
      </c>
      <c r="T83" s="33">
        <v>0</v>
      </c>
      <c r="U83" s="33">
        <v>0</v>
      </c>
      <c r="V83" s="33">
        <v>0</v>
      </c>
      <c r="W83" s="33">
        <v>1.6726718000000001E-4</v>
      </c>
      <c r="X83" s="33">
        <v>1.6729793000000001E-4</v>
      </c>
      <c r="Y83" s="33">
        <v>1.6730236999999999E-4</v>
      </c>
      <c r="Z83" s="33">
        <v>1.6731466E-4</v>
      </c>
      <c r="AA83" s="33">
        <v>1.6733368E-4</v>
      </c>
      <c r="AB83" s="33">
        <v>1.6735569999999999E-4</v>
      </c>
      <c r="AC83" s="33">
        <v>1.67510269999999E-4</v>
      </c>
      <c r="AD83" s="33">
        <v>1.6763393000000001E-4</v>
      </c>
      <c r="AE83" s="33">
        <v>1.6763830999999999E-4</v>
      </c>
    </row>
    <row r="84" spans="1:35" s="28" customFormat="1">
      <c r="A84" s="29" t="s">
        <v>134</v>
      </c>
      <c r="B84" s="29" t="s">
        <v>36</v>
      </c>
      <c r="C84" s="33">
        <v>0</v>
      </c>
      <c r="D84" s="33">
        <v>0</v>
      </c>
      <c r="E84" s="33">
        <v>0</v>
      </c>
      <c r="F84" s="33">
        <v>0</v>
      </c>
      <c r="G84" s="33">
        <v>0</v>
      </c>
      <c r="H84" s="33">
        <v>0</v>
      </c>
      <c r="I84" s="33">
        <v>0</v>
      </c>
      <c r="J84" s="33">
        <v>0</v>
      </c>
      <c r="K84" s="33">
        <v>0</v>
      </c>
      <c r="L84" s="33">
        <v>0</v>
      </c>
      <c r="M84" s="33">
        <v>0</v>
      </c>
      <c r="N84" s="33">
        <v>0</v>
      </c>
      <c r="O84" s="33">
        <v>0</v>
      </c>
      <c r="P84" s="33">
        <v>0</v>
      </c>
      <c r="Q84" s="33">
        <v>0</v>
      </c>
      <c r="R84" s="33">
        <v>0</v>
      </c>
      <c r="S84" s="33">
        <v>0</v>
      </c>
      <c r="T84" s="33">
        <v>0</v>
      </c>
      <c r="U84" s="33">
        <v>0</v>
      </c>
      <c r="V84" s="33">
        <v>0</v>
      </c>
      <c r="W84" s="33">
        <v>0</v>
      </c>
      <c r="X84" s="33">
        <v>0</v>
      </c>
      <c r="Y84" s="33">
        <v>0</v>
      </c>
      <c r="Z84" s="33">
        <v>0</v>
      </c>
      <c r="AA84" s="33">
        <v>0</v>
      </c>
      <c r="AB84" s="33">
        <v>0</v>
      </c>
      <c r="AC84" s="33">
        <v>0</v>
      </c>
      <c r="AD84" s="33">
        <v>1.0559444E-4</v>
      </c>
      <c r="AE84" s="33">
        <v>1.1776295E-4</v>
      </c>
    </row>
    <row r="85" spans="1:35" s="28" customFormat="1">
      <c r="A85" s="29" t="s">
        <v>134</v>
      </c>
      <c r="B85" s="29" t="s">
        <v>73</v>
      </c>
      <c r="C85" s="33">
        <v>0</v>
      </c>
      <c r="D85" s="33">
        <v>0</v>
      </c>
      <c r="E85" s="33">
        <v>0</v>
      </c>
      <c r="F85" s="33">
        <v>0</v>
      </c>
      <c r="G85" s="33">
        <v>0</v>
      </c>
      <c r="H85" s="33">
        <v>0</v>
      </c>
      <c r="I85" s="33">
        <v>0</v>
      </c>
      <c r="J85" s="33">
        <v>0</v>
      </c>
      <c r="K85" s="33">
        <v>0</v>
      </c>
      <c r="L85" s="33">
        <v>0</v>
      </c>
      <c r="M85" s="33">
        <v>0</v>
      </c>
      <c r="N85" s="33">
        <v>0</v>
      </c>
      <c r="O85" s="33">
        <v>0</v>
      </c>
      <c r="P85" s="33">
        <v>0</v>
      </c>
      <c r="Q85" s="33">
        <v>0</v>
      </c>
      <c r="R85" s="33">
        <v>0</v>
      </c>
      <c r="S85" s="33">
        <v>0</v>
      </c>
      <c r="T85" s="33">
        <v>0</v>
      </c>
      <c r="U85" s="33">
        <v>0</v>
      </c>
      <c r="V85" s="33">
        <v>0</v>
      </c>
      <c r="W85" s="33">
        <v>0</v>
      </c>
      <c r="X85" s="33">
        <v>0</v>
      </c>
      <c r="Y85" s="33">
        <v>0</v>
      </c>
      <c r="Z85" s="33">
        <v>0</v>
      </c>
      <c r="AA85" s="33">
        <v>0</v>
      </c>
      <c r="AB85" s="33">
        <v>0</v>
      </c>
      <c r="AC85" s="33">
        <v>0</v>
      </c>
      <c r="AD85" s="33">
        <v>0</v>
      </c>
      <c r="AE85" s="33">
        <v>0</v>
      </c>
      <c r="AF85" s="13"/>
      <c r="AG85" s="13"/>
      <c r="AH85" s="13"/>
      <c r="AI85" s="13"/>
    </row>
    <row r="86" spans="1:35" s="28" customFormat="1">
      <c r="A86" s="29" t="s">
        <v>134</v>
      </c>
      <c r="B86" s="29" t="s">
        <v>56</v>
      </c>
      <c r="C86" s="33">
        <v>2.531000047922126</v>
      </c>
      <c r="D86" s="33">
        <v>5.8989998698234514</v>
      </c>
      <c r="E86" s="33">
        <v>10.95600008964537</v>
      </c>
      <c r="F86" s="33">
        <v>18.307000398635768</v>
      </c>
      <c r="G86" s="33">
        <v>27.271999120712248</v>
      </c>
      <c r="H86" s="33">
        <v>37.668000698089529</v>
      </c>
      <c r="I86" s="33">
        <v>50.497000694274853</v>
      </c>
      <c r="J86" s="33">
        <v>65.411998748779297</v>
      </c>
      <c r="K86" s="33">
        <v>82.598003387451101</v>
      </c>
      <c r="L86" s="33">
        <v>96.729002952575598</v>
      </c>
      <c r="M86" s="33">
        <v>112.11099720001209</v>
      </c>
      <c r="N86" s="33">
        <v>128.7480001449583</v>
      </c>
      <c r="O86" s="33">
        <v>146.674007415771</v>
      </c>
      <c r="P86" s="33">
        <v>164.1120033264157</v>
      </c>
      <c r="Q86" s="33">
        <v>182.07299804687452</v>
      </c>
      <c r="R86" s="33">
        <v>191.79999732971089</v>
      </c>
      <c r="S86" s="33">
        <v>202.03400230407689</v>
      </c>
      <c r="T86" s="33">
        <v>212.35599899291938</v>
      </c>
      <c r="U86" s="33">
        <v>223.17800712585358</v>
      </c>
      <c r="V86" s="33">
        <v>234.19300270080521</v>
      </c>
      <c r="W86" s="33">
        <v>245.49399948120112</v>
      </c>
      <c r="X86" s="33">
        <v>256.95800399780211</v>
      </c>
      <c r="Y86" s="33">
        <v>268.73600196838322</v>
      </c>
      <c r="Z86" s="33">
        <v>280.62199401855423</v>
      </c>
      <c r="AA86" s="33">
        <v>292.61600875854447</v>
      </c>
      <c r="AB86" s="33">
        <v>304.57599258422778</v>
      </c>
      <c r="AC86" s="33">
        <v>316.62600326538069</v>
      </c>
      <c r="AD86" s="33">
        <v>328.75601196289063</v>
      </c>
      <c r="AE86" s="33">
        <v>340.86399841308514</v>
      </c>
      <c r="AF86" s="13"/>
      <c r="AG86" s="13"/>
      <c r="AH86" s="13"/>
      <c r="AI86" s="13"/>
    </row>
    <row r="87" spans="1:35" s="28" customFormat="1">
      <c r="A87" s="34" t="s">
        <v>138</v>
      </c>
      <c r="B87" s="34"/>
      <c r="C87" s="35">
        <v>3793.3742012670891</v>
      </c>
      <c r="D87" s="35">
        <v>3793.3742012670891</v>
      </c>
      <c r="E87" s="35">
        <v>3884.7223796715343</v>
      </c>
      <c r="F87" s="35">
        <v>3884.7223796730332</v>
      </c>
      <c r="G87" s="35">
        <v>3884.7223796738845</v>
      </c>
      <c r="H87" s="35">
        <v>3884.7223796753833</v>
      </c>
      <c r="I87" s="35">
        <v>3884.7223796776188</v>
      </c>
      <c r="J87" s="35">
        <v>3884.7223796793992</v>
      </c>
      <c r="K87" s="35">
        <v>3884.7223796886992</v>
      </c>
      <c r="L87" s="35">
        <v>3884.7223796997941</v>
      </c>
      <c r="M87" s="35">
        <v>3884.7223797016291</v>
      </c>
      <c r="N87" s="35">
        <v>3884.7223797050392</v>
      </c>
      <c r="O87" s="35">
        <v>3884.7223797090792</v>
      </c>
      <c r="P87" s="35">
        <v>3884.722379710819</v>
      </c>
      <c r="Q87" s="35">
        <v>3884.722379712719</v>
      </c>
      <c r="R87" s="35">
        <v>3884.7223797159249</v>
      </c>
      <c r="S87" s="35">
        <v>3884.7223797207089</v>
      </c>
      <c r="T87" s="35">
        <v>3884.7223797411089</v>
      </c>
      <c r="U87" s="35">
        <v>3884.7223797671491</v>
      </c>
      <c r="V87" s="35">
        <v>3764.7223798006244</v>
      </c>
      <c r="W87" s="35">
        <v>3764.7225472042592</v>
      </c>
      <c r="X87" s="35">
        <v>3764.7225672459194</v>
      </c>
      <c r="Y87" s="35">
        <v>3764.7225672562549</v>
      </c>
      <c r="Z87" s="35">
        <v>3616.3225534575745</v>
      </c>
      <c r="AA87" s="35">
        <v>3633.5681931951108</v>
      </c>
      <c r="AB87" s="35">
        <v>3653.4196886566297</v>
      </c>
      <c r="AC87" s="35">
        <v>3653.4197286107506</v>
      </c>
      <c r="AD87" s="35">
        <v>3653.4197289624185</v>
      </c>
      <c r="AE87" s="35">
        <v>3653.4197289831736</v>
      </c>
      <c r="AF87" s="13"/>
      <c r="AG87" s="13"/>
      <c r="AH87" s="13"/>
      <c r="AI87" s="13"/>
    </row>
    <row r="88" spans="1:35" s="28" customFormat="1" collapsed="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row>
    <row r="89" spans="1:35" s="28" customForma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row>
    <row r="90" spans="1:35" s="28" customFormat="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row>
    <row r="91" spans="1:35" s="28" customFormat="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c r="AF91" s="13"/>
      <c r="AG91" s="13"/>
      <c r="AH91" s="13"/>
      <c r="AI91" s="13"/>
    </row>
    <row r="92" spans="1:35" s="28" customFormat="1">
      <c r="A92" s="29" t="s">
        <v>40</v>
      </c>
      <c r="B92" s="29" t="s">
        <v>70</v>
      </c>
      <c r="C92" s="33">
        <v>260.329999923706</v>
      </c>
      <c r="D92" s="33">
        <v>600.32999992370605</v>
      </c>
      <c r="E92" s="33">
        <v>600.32999992370605</v>
      </c>
      <c r="F92" s="33">
        <v>600.32999992370605</v>
      </c>
      <c r="G92" s="33">
        <v>600.32999992370605</v>
      </c>
      <c r="H92" s="33">
        <v>600.32999992370605</v>
      </c>
      <c r="I92" s="33">
        <v>600.32999992370605</v>
      </c>
      <c r="J92" s="33">
        <v>600.33022663529596</v>
      </c>
      <c r="K92" s="33">
        <v>600.33042623166602</v>
      </c>
      <c r="L92" s="33">
        <v>570.33042627399595</v>
      </c>
      <c r="M92" s="33">
        <v>570.33052902172994</v>
      </c>
      <c r="N92" s="33">
        <v>821.29169945996603</v>
      </c>
      <c r="O92" s="33">
        <v>1085.592009597759</v>
      </c>
      <c r="P92" s="33">
        <v>1060.5920096087591</v>
      </c>
      <c r="Q92" s="33">
        <v>1396.645866353309</v>
      </c>
      <c r="R92" s="33">
        <v>1396.6458663960989</v>
      </c>
      <c r="S92" s="33">
        <v>1922.3969910191599</v>
      </c>
      <c r="T92" s="33">
        <v>1922.3969910717301</v>
      </c>
      <c r="U92" s="33">
        <v>2413.6506684228002</v>
      </c>
      <c r="V92" s="33">
        <v>2393.6506684797</v>
      </c>
      <c r="W92" s="33">
        <v>3268.2789812307005</v>
      </c>
      <c r="X92" s="33">
        <v>3342.3077769868</v>
      </c>
      <c r="Y92" s="33">
        <v>3342.3077770037999</v>
      </c>
      <c r="Z92" s="33">
        <v>4250.0150799999992</v>
      </c>
      <c r="AA92" s="33">
        <v>4250.0150799999992</v>
      </c>
      <c r="AB92" s="33">
        <v>5592.1318799999999</v>
      </c>
      <c r="AC92" s="33">
        <v>5592.1318799999999</v>
      </c>
      <c r="AD92" s="33">
        <v>6458.5799255944394</v>
      </c>
      <c r="AE92" s="33">
        <v>6580.3507077629502</v>
      </c>
      <c r="AF92" s="13"/>
      <c r="AG92" s="13"/>
      <c r="AH92" s="13"/>
      <c r="AI92" s="13"/>
    </row>
    <row r="93" spans="1:35" collapsed="1">
      <c r="A93" s="29" t="s">
        <v>40</v>
      </c>
      <c r="B93" s="29" t="s">
        <v>72</v>
      </c>
      <c r="C93" s="33">
        <v>1330</v>
      </c>
      <c r="D93" s="33">
        <v>1330</v>
      </c>
      <c r="E93" s="33">
        <v>1330</v>
      </c>
      <c r="F93" s="33">
        <v>1330</v>
      </c>
      <c r="G93" s="33">
        <v>3370</v>
      </c>
      <c r="H93" s="33">
        <v>3370</v>
      </c>
      <c r="I93" s="33">
        <v>3370</v>
      </c>
      <c r="J93" s="33">
        <v>3370.0001037490661</v>
      </c>
      <c r="K93" s="33">
        <v>5370.00001100791</v>
      </c>
      <c r="L93" s="33">
        <v>5370.00006381601</v>
      </c>
      <c r="M93" s="33">
        <v>5370.0000907946996</v>
      </c>
      <c r="N93" s="33">
        <v>6954.0265670772196</v>
      </c>
      <c r="O93" s="33">
        <v>7225.5658470853095</v>
      </c>
      <c r="P93" s="33">
        <v>7225.5658470892604</v>
      </c>
      <c r="Q93" s="33">
        <v>7589.0635870835404</v>
      </c>
      <c r="R93" s="33">
        <v>7589.06358710322</v>
      </c>
      <c r="S93" s="33">
        <v>8483.2790480225503</v>
      </c>
      <c r="T93" s="33">
        <v>8483.2790480333406</v>
      </c>
      <c r="U93" s="33">
        <v>8483.279151136001</v>
      </c>
      <c r="V93" s="33">
        <v>8483.2791511536598</v>
      </c>
      <c r="W93" s="33">
        <v>9928.2094513184202</v>
      </c>
      <c r="X93" s="33">
        <v>11277.44875136376</v>
      </c>
      <c r="Y93" s="33">
        <v>11277.448751372371</v>
      </c>
      <c r="Z93" s="33">
        <v>11277.44889137676</v>
      </c>
      <c r="AA93" s="33">
        <v>11277.44889139786</v>
      </c>
      <c r="AB93" s="33">
        <v>11277.448891448801</v>
      </c>
      <c r="AC93" s="33">
        <v>11277.44889147731</v>
      </c>
      <c r="AD93" s="33">
        <v>11470.000391520671</v>
      </c>
      <c r="AE93" s="33">
        <v>11470.000391589161</v>
      </c>
    </row>
    <row r="94" spans="1:35">
      <c r="A94" s="29" t="s">
        <v>40</v>
      </c>
      <c r="B94" s="29" t="s">
        <v>76</v>
      </c>
      <c r="C94" s="33">
        <v>95.565001159906174</v>
      </c>
      <c r="D94" s="33">
        <v>222.30399817228289</v>
      </c>
      <c r="E94" s="33">
        <v>472.72400641441254</v>
      </c>
      <c r="F94" s="33">
        <v>827.38901638984419</v>
      </c>
      <c r="G94" s="33">
        <v>1275.4639947414385</v>
      </c>
      <c r="H94" s="33">
        <v>1796.002980709073</v>
      </c>
      <c r="I94" s="33">
        <v>2438.3960294723474</v>
      </c>
      <c r="J94" s="33">
        <v>3184.4369697570778</v>
      </c>
      <c r="K94" s="33">
        <v>4042.5660362243557</v>
      </c>
      <c r="L94" s="33">
        <v>4718.5470113754145</v>
      </c>
      <c r="M94" s="33">
        <v>5463.8920488357453</v>
      </c>
      <c r="N94" s="33">
        <v>6261.2278814315578</v>
      </c>
      <c r="O94" s="33">
        <v>7107.5971488952464</v>
      </c>
      <c r="P94" s="33">
        <v>7905.5148887634123</v>
      </c>
      <c r="Q94" s="33">
        <v>8730.1271591186469</v>
      </c>
      <c r="R94" s="33">
        <v>9162.6489810943513</v>
      </c>
      <c r="S94" s="33">
        <v>9618.3372249603162</v>
      </c>
      <c r="T94" s="33">
        <v>10079.154048919669</v>
      </c>
      <c r="U94" s="33">
        <v>10567.066068649285</v>
      </c>
      <c r="V94" s="33">
        <v>11065.494928359969</v>
      </c>
      <c r="W94" s="33">
        <v>11575.234004974354</v>
      </c>
      <c r="X94" s="33">
        <v>12098.768871307355</v>
      </c>
      <c r="Y94" s="33">
        <v>12640.389154434191</v>
      </c>
      <c r="Z94" s="33">
        <v>13204.069122314442</v>
      </c>
      <c r="AA94" s="33">
        <v>13783.858104705803</v>
      </c>
      <c r="AB94" s="33">
        <v>14380.364139556885</v>
      </c>
      <c r="AC94" s="33">
        <v>14988.57563400268</v>
      </c>
      <c r="AD94" s="33">
        <v>15603.09802246093</v>
      </c>
      <c r="AE94" s="33">
        <v>16225.747894287102</v>
      </c>
    </row>
    <row r="95" spans="1:35" collapsed="1"/>
    <row r="96" spans="1:35">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3">
        <v>0</v>
      </c>
      <c r="D97" s="33">
        <v>0</v>
      </c>
      <c r="E97" s="33">
        <v>0</v>
      </c>
      <c r="F97" s="33">
        <v>0</v>
      </c>
      <c r="G97" s="33">
        <v>0</v>
      </c>
      <c r="H97" s="33">
        <v>0</v>
      </c>
      <c r="I97" s="33">
        <v>0</v>
      </c>
      <c r="J97" s="33">
        <v>0</v>
      </c>
      <c r="K97" s="33">
        <v>1.9955021999999999E-4</v>
      </c>
      <c r="L97" s="33">
        <v>1.9955491E-4</v>
      </c>
      <c r="M97" s="33">
        <v>1.9956803999999999E-4</v>
      </c>
      <c r="N97" s="33">
        <v>5.8478635999999998E-4</v>
      </c>
      <c r="O97" s="33">
        <v>5.8482575999999997E-4</v>
      </c>
      <c r="P97" s="33">
        <v>5.8483265999999994E-4</v>
      </c>
      <c r="Q97" s="33">
        <v>8.9149721000000002E-4</v>
      </c>
      <c r="R97" s="33">
        <v>8.9152350000000003E-4</v>
      </c>
      <c r="S97" s="33">
        <v>8.9591795999999907E-4</v>
      </c>
      <c r="T97" s="33">
        <v>8.9595102999999996E-4</v>
      </c>
      <c r="U97" s="33">
        <v>491.25457323329999</v>
      </c>
      <c r="V97" s="33">
        <v>491.25457325470001</v>
      </c>
      <c r="W97" s="33">
        <v>1159.8589200000001</v>
      </c>
      <c r="X97" s="33">
        <v>1159.8589200000001</v>
      </c>
      <c r="Y97" s="33">
        <v>1159.8589200000001</v>
      </c>
      <c r="Z97" s="33">
        <v>1800.3709799999999</v>
      </c>
      <c r="AA97" s="33">
        <v>1800.3709799999999</v>
      </c>
      <c r="AB97" s="33">
        <v>1800.3709799999999</v>
      </c>
      <c r="AC97" s="33">
        <v>1800.3709799999999</v>
      </c>
      <c r="AD97" s="33">
        <v>1800.3709799999999</v>
      </c>
      <c r="AE97" s="33">
        <v>1800.37085</v>
      </c>
    </row>
    <row r="98" spans="1:31">
      <c r="A98" s="29" t="s">
        <v>130</v>
      </c>
      <c r="B98" s="29" t="s">
        <v>72</v>
      </c>
      <c r="C98" s="33">
        <v>840</v>
      </c>
      <c r="D98" s="33">
        <v>840</v>
      </c>
      <c r="E98" s="33">
        <v>840</v>
      </c>
      <c r="F98" s="33">
        <v>840</v>
      </c>
      <c r="G98" s="33">
        <v>2880</v>
      </c>
      <c r="H98" s="33">
        <v>2880</v>
      </c>
      <c r="I98" s="33">
        <v>2880</v>
      </c>
      <c r="J98" s="33">
        <v>2880</v>
      </c>
      <c r="K98" s="33">
        <v>4879.9997999999996</v>
      </c>
      <c r="L98" s="33">
        <v>4879.9997999999996</v>
      </c>
      <c r="M98" s="33">
        <v>4879.9997999999996</v>
      </c>
      <c r="N98" s="33">
        <v>4879.9999070772201</v>
      </c>
      <c r="O98" s="33">
        <v>4879.99990708531</v>
      </c>
      <c r="P98" s="33">
        <v>4879.99990708926</v>
      </c>
      <c r="Q98" s="33">
        <v>4879.9999470835401</v>
      </c>
      <c r="R98" s="33">
        <v>4879.9999471032197</v>
      </c>
      <c r="S98" s="33">
        <v>4879.9999480225506</v>
      </c>
      <c r="T98" s="33">
        <v>4879.9999480333399</v>
      </c>
      <c r="U98" s="33">
        <v>4880.0000511360004</v>
      </c>
      <c r="V98" s="33">
        <v>4880.00005115366</v>
      </c>
      <c r="W98" s="33">
        <v>5480.0002513184199</v>
      </c>
      <c r="X98" s="33">
        <v>5480.0002513637601</v>
      </c>
      <c r="Y98" s="33">
        <v>5480.0002513723703</v>
      </c>
      <c r="Z98" s="33">
        <v>5480.0002514508997</v>
      </c>
      <c r="AA98" s="33">
        <v>5480.0002514654498</v>
      </c>
      <c r="AB98" s="33">
        <v>5480.0002515046199</v>
      </c>
      <c r="AC98" s="33">
        <v>5480.0002515197002</v>
      </c>
      <c r="AD98" s="33">
        <v>5480.0002515521001</v>
      </c>
      <c r="AE98" s="33">
        <v>5480.0002515849801</v>
      </c>
    </row>
    <row r="99" spans="1:31">
      <c r="A99" s="29" t="s">
        <v>130</v>
      </c>
      <c r="B99" s="29" t="s">
        <v>76</v>
      </c>
      <c r="C99" s="33">
        <v>33.809000492095876</v>
      </c>
      <c r="D99" s="33">
        <v>82.708997726440401</v>
      </c>
      <c r="E99" s="33">
        <v>156.7610015869133</v>
      </c>
      <c r="F99" s="33">
        <v>263.89000701904251</v>
      </c>
      <c r="G99" s="33">
        <v>405.04799652099609</v>
      </c>
      <c r="H99" s="33">
        <v>567.05899810790902</v>
      </c>
      <c r="I99" s="33">
        <v>769.63403320312409</v>
      </c>
      <c r="J99" s="33">
        <v>1010.102981567382</v>
      </c>
      <c r="K99" s="33">
        <v>1287.846038818356</v>
      </c>
      <c r="L99" s="33">
        <v>1513.001998901364</v>
      </c>
      <c r="M99" s="33">
        <v>1757.9950256347629</v>
      </c>
      <c r="N99" s="33">
        <v>2022.752929687492</v>
      </c>
      <c r="O99" s="33">
        <v>2303.8510437011641</v>
      </c>
      <c r="P99" s="33">
        <v>2570.3709106445258</v>
      </c>
      <c r="Q99" s="33">
        <v>2845.8051147460928</v>
      </c>
      <c r="R99" s="33">
        <v>2993.400024414062</v>
      </c>
      <c r="S99" s="33">
        <v>3149.60205078125</v>
      </c>
      <c r="T99" s="33">
        <v>3306.082000732416</v>
      </c>
      <c r="U99" s="33">
        <v>3472.6760864257813</v>
      </c>
      <c r="V99" s="33">
        <v>3642.4990844726508</v>
      </c>
      <c r="W99" s="33">
        <v>3815.6539916992128</v>
      </c>
      <c r="X99" s="33">
        <v>3993.2119750976508</v>
      </c>
      <c r="Y99" s="33">
        <v>4175.7440795898383</v>
      </c>
      <c r="Z99" s="33">
        <v>4364.7819213867133</v>
      </c>
      <c r="AA99" s="33">
        <v>4557.4061279296875</v>
      </c>
      <c r="AB99" s="33">
        <v>4750.507080078125</v>
      </c>
      <c r="AC99" s="33">
        <v>4944.2018432617178</v>
      </c>
      <c r="AD99" s="33">
        <v>5141.238037109375</v>
      </c>
      <c r="AE99" s="33">
        <v>5338.71484375</v>
      </c>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3">
        <v>0</v>
      </c>
      <c r="D102" s="33">
        <v>20</v>
      </c>
      <c r="E102" s="33">
        <v>20</v>
      </c>
      <c r="F102" s="33">
        <v>20</v>
      </c>
      <c r="G102" s="33">
        <v>20</v>
      </c>
      <c r="H102" s="33">
        <v>20</v>
      </c>
      <c r="I102" s="33">
        <v>20</v>
      </c>
      <c r="J102" s="33">
        <v>20.000226711589999</v>
      </c>
      <c r="K102" s="33">
        <v>20.000226757739998</v>
      </c>
      <c r="L102" s="33">
        <v>20.000226795380001</v>
      </c>
      <c r="M102" s="33">
        <v>20.000226835749999</v>
      </c>
      <c r="N102" s="33">
        <v>232.89795000000001</v>
      </c>
      <c r="O102" s="33">
        <v>552.52825999999902</v>
      </c>
      <c r="P102" s="33">
        <v>552.52825999999902</v>
      </c>
      <c r="Q102" s="33">
        <v>552.52825999999902</v>
      </c>
      <c r="R102" s="33">
        <v>552.52825999999902</v>
      </c>
      <c r="S102" s="33">
        <v>936.54110000000003</v>
      </c>
      <c r="T102" s="33">
        <v>936.54110000000003</v>
      </c>
      <c r="U102" s="33">
        <v>936.54110000000003</v>
      </c>
      <c r="V102" s="33">
        <v>916.54110000000003</v>
      </c>
      <c r="W102" s="33">
        <v>916.54100000000005</v>
      </c>
      <c r="X102" s="33">
        <v>1290.5698</v>
      </c>
      <c r="Y102" s="33">
        <v>1290.5698</v>
      </c>
      <c r="Z102" s="33">
        <v>1290.5697</v>
      </c>
      <c r="AA102" s="33">
        <v>1290.5697</v>
      </c>
      <c r="AB102" s="33">
        <v>2632.6864999999998</v>
      </c>
      <c r="AC102" s="33">
        <v>2632.6864999999998</v>
      </c>
      <c r="AD102" s="33">
        <v>3499.1345000000001</v>
      </c>
      <c r="AE102" s="33">
        <v>3499.1345000000001</v>
      </c>
    </row>
    <row r="103" spans="1:31">
      <c r="A103" s="29" t="s">
        <v>131</v>
      </c>
      <c r="B103" s="29" t="s">
        <v>72</v>
      </c>
      <c r="C103" s="33">
        <v>490</v>
      </c>
      <c r="D103" s="33">
        <v>490</v>
      </c>
      <c r="E103" s="33">
        <v>490</v>
      </c>
      <c r="F103" s="33">
        <v>490</v>
      </c>
      <c r="G103" s="33">
        <v>490</v>
      </c>
      <c r="H103" s="33">
        <v>490</v>
      </c>
      <c r="I103" s="33">
        <v>490</v>
      </c>
      <c r="J103" s="33">
        <v>490.000103749066</v>
      </c>
      <c r="K103" s="33">
        <v>490.00010375774002</v>
      </c>
      <c r="L103" s="33">
        <v>490.00010377954999</v>
      </c>
      <c r="M103" s="33">
        <v>490.00010379074001</v>
      </c>
      <c r="N103" s="33">
        <v>857.52315999999996</v>
      </c>
      <c r="O103" s="33">
        <v>1129.0624400000002</v>
      </c>
      <c r="P103" s="33">
        <v>1129.0624400000002</v>
      </c>
      <c r="Q103" s="33">
        <v>1129.0624400000002</v>
      </c>
      <c r="R103" s="33">
        <v>1129.0624400000002</v>
      </c>
      <c r="S103" s="33">
        <v>1928.1049</v>
      </c>
      <c r="T103" s="33">
        <v>1928.1049</v>
      </c>
      <c r="U103" s="33">
        <v>1928.1049</v>
      </c>
      <c r="V103" s="33">
        <v>1928.1049</v>
      </c>
      <c r="W103" s="33">
        <v>2048.2092000000002</v>
      </c>
      <c r="X103" s="33">
        <v>3397.4485</v>
      </c>
      <c r="Y103" s="33">
        <v>3397.4485</v>
      </c>
      <c r="Z103" s="33">
        <v>3397.4485</v>
      </c>
      <c r="AA103" s="33">
        <v>3397.4485</v>
      </c>
      <c r="AB103" s="33">
        <v>3397.4485</v>
      </c>
      <c r="AC103" s="33">
        <v>3397.4485</v>
      </c>
      <c r="AD103" s="33">
        <v>3590</v>
      </c>
      <c r="AE103" s="33">
        <v>3590</v>
      </c>
    </row>
    <row r="104" spans="1:31">
      <c r="A104" s="29" t="s">
        <v>131</v>
      </c>
      <c r="B104" s="29" t="s">
        <v>76</v>
      </c>
      <c r="C104" s="33">
        <v>18.792000293731611</v>
      </c>
      <c r="D104" s="33">
        <v>56.930000305175746</v>
      </c>
      <c r="E104" s="33">
        <v>116.31200408935541</v>
      </c>
      <c r="F104" s="33">
        <v>203.74100685119538</v>
      </c>
      <c r="G104" s="33">
        <v>316.67499160766528</v>
      </c>
      <c r="H104" s="33">
        <v>441.51198577880842</v>
      </c>
      <c r="I104" s="33">
        <v>598.09701538085881</v>
      </c>
      <c r="J104" s="33">
        <v>788.33800506591706</v>
      </c>
      <c r="K104" s="33">
        <v>1007.1959838867181</v>
      </c>
      <c r="L104" s="33">
        <v>1181.6699371337841</v>
      </c>
      <c r="M104" s="33">
        <v>1375.488037109372</v>
      </c>
      <c r="N104" s="33">
        <v>1581.046997070305</v>
      </c>
      <c r="O104" s="33">
        <v>1799.5640411376919</v>
      </c>
      <c r="P104" s="33">
        <v>2003.201034545895</v>
      </c>
      <c r="Q104" s="33">
        <v>2215.9790039062468</v>
      </c>
      <c r="R104" s="33">
        <v>2320.6339721679628</v>
      </c>
      <c r="S104" s="33">
        <v>2431.5501098632758</v>
      </c>
      <c r="T104" s="33">
        <v>2543.8589782714839</v>
      </c>
      <c r="U104" s="33">
        <v>2662.8169250488231</v>
      </c>
      <c r="V104" s="33">
        <v>2785.4378967285102</v>
      </c>
      <c r="W104" s="33">
        <v>2910.140014648432</v>
      </c>
      <c r="X104" s="33">
        <v>3039.4479064941352</v>
      </c>
      <c r="Y104" s="33">
        <v>3174.2980346679628</v>
      </c>
      <c r="Z104" s="33">
        <v>3316.8311157226563</v>
      </c>
      <c r="AA104" s="33">
        <v>3463.237915039057</v>
      </c>
      <c r="AB104" s="33">
        <v>3617.5489807128902</v>
      </c>
      <c r="AC104" s="33">
        <v>3775.544921874995</v>
      </c>
      <c r="AD104" s="33">
        <v>3934.3799438476508</v>
      </c>
      <c r="AE104" s="33">
        <v>4096.4850463867178</v>
      </c>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3">
        <v>55.329999923705998</v>
      </c>
      <c r="D107" s="33">
        <v>375.329999923706</v>
      </c>
      <c r="E107" s="33">
        <v>375.329999923706</v>
      </c>
      <c r="F107" s="33">
        <v>375.329999923706</v>
      </c>
      <c r="G107" s="33">
        <v>375.329999923706</v>
      </c>
      <c r="H107" s="33">
        <v>375.329999923706</v>
      </c>
      <c r="I107" s="33">
        <v>375.329999923706</v>
      </c>
      <c r="J107" s="33">
        <v>375.329999923706</v>
      </c>
      <c r="K107" s="33">
        <v>375.329999923706</v>
      </c>
      <c r="L107" s="33">
        <v>375.329999923706</v>
      </c>
      <c r="M107" s="33">
        <v>375.33010261793999</v>
      </c>
      <c r="N107" s="33">
        <v>375.33129467360601</v>
      </c>
      <c r="O107" s="33">
        <v>320.00129477199999</v>
      </c>
      <c r="P107" s="33">
        <v>320.0012947761</v>
      </c>
      <c r="Q107" s="33">
        <v>320.0012948561</v>
      </c>
      <c r="R107" s="33">
        <v>320.0012948726</v>
      </c>
      <c r="S107" s="33">
        <v>320.00129510120001</v>
      </c>
      <c r="T107" s="33">
        <v>320.00129512069998</v>
      </c>
      <c r="U107" s="33">
        <v>320.00129518950001</v>
      </c>
      <c r="V107" s="33">
        <v>320.00129522499998</v>
      </c>
      <c r="W107" s="33">
        <v>300.00131123070003</v>
      </c>
      <c r="X107" s="33">
        <v>1.3069867999999901E-3</v>
      </c>
      <c r="Y107" s="33">
        <v>1.3070038E-3</v>
      </c>
      <c r="Z107" s="33">
        <v>265.18097</v>
      </c>
      <c r="AA107" s="33">
        <v>265.18097</v>
      </c>
      <c r="AB107" s="33">
        <v>265.18097</v>
      </c>
      <c r="AC107" s="33">
        <v>265.18097</v>
      </c>
      <c r="AD107" s="33">
        <v>265.180939999999</v>
      </c>
      <c r="AE107" s="33">
        <v>386.95184</v>
      </c>
    </row>
    <row r="108" spans="1:31">
      <c r="A108" s="29" t="s">
        <v>132</v>
      </c>
      <c r="B108" s="29" t="s">
        <v>72</v>
      </c>
      <c r="C108" s="33">
        <v>0</v>
      </c>
      <c r="D108" s="33">
        <v>0</v>
      </c>
      <c r="E108" s="33">
        <v>0</v>
      </c>
      <c r="F108" s="33">
        <v>0</v>
      </c>
      <c r="G108" s="33">
        <v>0</v>
      </c>
      <c r="H108" s="33">
        <v>0</v>
      </c>
      <c r="I108" s="33">
        <v>0</v>
      </c>
      <c r="J108" s="33">
        <v>0</v>
      </c>
      <c r="K108" s="33">
        <v>1.0725017E-4</v>
      </c>
      <c r="L108" s="33">
        <v>1.6003645999999999E-4</v>
      </c>
      <c r="M108" s="33">
        <v>1.8700396E-4</v>
      </c>
      <c r="N108" s="33">
        <v>1216.5035</v>
      </c>
      <c r="O108" s="33">
        <v>1216.5035</v>
      </c>
      <c r="P108" s="33">
        <v>1216.5035</v>
      </c>
      <c r="Q108" s="33">
        <v>1580.0011999999999</v>
      </c>
      <c r="R108" s="33">
        <v>1580.0011999999999</v>
      </c>
      <c r="S108" s="33">
        <v>1675.1741999999999</v>
      </c>
      <c r="T108" s="33">
        <v>1675.1741999999999</v>
      </c>
      <c r="U108" s="33">
        <v>1675.1741999999999</v>
      </c>
      <c r="V108" s="33">
        <v>1675.1741999999999</v>
      </c>
      <c r="W108" s="33">
        <v>2400</v>
      </c>
      <c r="X108" s="33">
        <v>2400</v>
      </c>
      <c r="Y108" s="33">
        <v>2400</v>
      </c>
      <c r="Z108" s="33">
        <v>2400</v>
      </c>
      <c r="AA108" s="33">
        <v>2400</v>
      </c>
      <c r="AB108" s="33">
        <v>2400</v>
      </c>
      <c r="AC108" s="33">
        <v>2400</v>
      </c>
      <c r="AD108" s="33">
        <v>2400</v>
      </c>
      <c r="AE108" s="33">
        <v>2400</v>
      </c>
    </row>
    <row r="109" spans="1:31">
      <c r="A109" s="29" t="s">
        <v>132</v>
      </c>
      <c r="B109" s="29" t="s">
        <v>76</v>
      </c>
      <c r="C109" s="33">
        <v>21.324999809265112</v>
      </c>
      <c r="D109" s="33">
        <v>39.332999229431003</v>
      </c>
      <c r="E109" s="33">
        <v>124.65300178527829</v>
      </c>
      <c r="F109" s="33">
        <v>240.5120048522939</v>
      </c>
      <c r="G109" s="33">
        <v>387.46300506591774</v>
      </c>
      <c r="H109" s="33">
        <v>568.47399139404206</v>
      </c>
      <c r="I109" s="33">
        <v>786.96098327636605</v>
      </c>
      <c r="J109" s="33">
        <v>1024.835983276367</v>
      </c>
      <c r="K109" s="33">
        <v>1297.2010192871039</v>
      </c>
      <c r="L109" s="33">
        <v>1508.376068115231</v>
      </c>
      <c r="M109" s="33">
        <v>1741.757995605466</v>
      </c>
      <c r="N109" s="33">
        <v>1990.8499450683539</v>
      </c>
      <c r="O109" s="33">
        <v>2255.0250549316352</v>
      </c>
      <c r="P109" s="33">
        <v>2511.4719543456981</v>
      </c>
      <c r="Q109" s="33">
        <v>2773.6560668945313</v>
      </c>
      <c r="R109" s="33">
        <v>2913.0490112304678</v>
      </c>
      <c r="S109" s="33">
        <v>3058.5720520019481</v>
      </c>
      <c r="T109" s="33">
        <v>3207.325073242187</v>
      </c>
      <c r="U109" s="33">
        <v>3364.1940307617178</v>
      </c>
      <c r="V109" s="33">
        <v>3523.5459594726508</v>
      </c>
      <c r="W109" s="33">
        <v>3687.8629760742178</v>
      </c>
      <c r="X109" s="33">
        <v>3855.463012695307</v>
      </c>
      <c r="Y109" s="33">
        <v>4029.3500366210928</v>
      </c>
      <c r="Z109" s="33">
        <v>4209.115112304682</v>
      </c>
      <c r="AA109" s="33">
        <v>4396.3960571289063</v>
      </c>
      <c r="AB109" s="33">
        <v>4589.93505859375</v>
      </c>
      <c r="AC109" s="33">
        <v>4789.6218872070313</v>
      </c>
      <c r="AD109" s="33">
        <v>4990.3800048828125</v>
      </c>
      <c r="AE109" s="33">
        <v>5195.4019775390625</v>
      </c>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3">
        <v>205</v>
      </c>
      <c r="D112" s="33">
        <v>205</v>
      </c>
      <c r="E112" s="33">
        <v>205</v>
      </c>
      <c r="F112" s="33">
        <v>205</v>
      </c>
      <c r="G112" s="33">
        <v>205</v>
      </c>
      <c r="H112" s="33">
        <v>205</v>
      </c>
      <c r="I112" s="33">
        <v>205</v>
      </c>
      <c r="J112" s="33">
        <v>205</v>
      </c>
      <c r="K112" s="33">
        <v>205</v>
      </c>
      <c r="L112" s="33">
        <v>175</v>
      </c>
      <c r="M112" s="33">
        <v>175</v>
      </c>
      <c r="N112" s="33">
        <v>213.06187</v>
      </c>
      <c r="O112" s="33">
        <v>213.06187</v>
      </c>
      <c r="P112" s="33">
        <v>188.06187</v>
      </c>
      <c r="Q112" s="33">
        <v>524.11541999999997</v>
      </c>
      <c r="R112" s="33">
        <v>524.11541999999997</v>
      </c>
      <c r="S112" s="33">
        <v>665.8537</v>
      </c>
      <c r="T112" s="33">
        <v>665.8537</v>
      </c>
      <c r="U112" s="33">
        <v>665.8537</v>
      </c>
      <c r="V112" s="33">
        <v>665.8537</v>
      </c>
      <c r="W112" s="33">
        <v>891.87774999999999</v>
      </c>
      <c r="X112" s="33">
        <v>891.87774999999999</v>
      </c>
      <c r="Y112" s="33">
        <v>891.87774999999999</v>
      </c>
      <c r="Z112" s="33">
        <v>893.89342999999997</v>
      </c>
      <c r="AA112" s="33">
        <v>893.89342999999997</v>
      </c>
      <c r="AB112" s="33">
        <v>893.89342999999997</v>
      </c>
      <c r="AC112" s="33">
        <v>893.89342999999997</v>
      </c>
      <c r="AD112" s="33">
        <v>893.89340000000004</v>
      </c>
      <c r="AE112" s="33">
        <v>893.89340000000004</v>
      </c>
    </row>
    <row r="113" spans="1:31">
      <c r="A113" s="29" t="s">
        <v>133</v>
      </c>
      <c r="B113" s="29" t="s">
        <v>72</v>
      </c>
      <c r="C113" s="33">
        <v>0</v>
      </c>
      <c r="D113" s="33">
        <v>0</v>
      </c>
      <c r="E113" s="33">
        <v>0</v>
      </c>
      <c r="F113" s="33">
        <v>0</v>
      </c>
      <c r="G113" s="33">
        <v>0</v>
      </c>
      <c r="H113" s="33">
        <v>0</v>
      </c>
      <c r="I113" s="33">
        <v>0</v>
      </c>
      <c r="J113" s="33">
        <v>0</v>
      </c>
      <c r="K113" s="33">
        <v>0</v>
      </c>
      <c r="L113" s="33">
        <v>0</v>
      </c>
      <c r="M113" s="33">
        <v>0</v>
      </c>
      <c r="N113" s="33">
        <v>0</v>
      </c>
      <c r="O113" s="33">
        <v>0</v>
      </c>
      <c r="P113" s="33">
        <v>0</v>
      </c>
      <c r="Q113" s="33">
        <v>0</v>
      </c>
      <c r="R113" s="33">
        <v>0</v>
      </c>
      <c r="S113" s="33">
        <v>0</v>
      </c>
      <c r="T113" s="33">
        <v>0</v>
      </c>
      <c r="U113" s="33">
        <v>0</v>
      </c>
      <c r="V113" s="33">
        <v>0</v>
      </c>
      <c r="W113" s="33">
        <v>0</v>
      </c>
      <c r="X113" s="33">
        <v>0</v>
      </c>
      <c r="Y113" s="33">
        <v>0</v>
      </c>
      <c r="Z113" s="33">
        <v>1.3992586000000001E-4</v>
      </c>
      <c r="AA113" s="33">
        <v>1.3993240999999999E-4</v>
      </c>
      <c r="AB113" s="33">
        <v>1.3994417999999901E-4</v>
      </c>
      <c r="AC113" s="33">
        <v>1.3995760999999999E-4</v>
      </c>
      <c r="AD113" s="33">
        <v>1.3996857E-4</v>
      </c>
      <c r="AE113" s="33">
        <v>1.4000418000000001E-4</v>
      </c>
    </row>
    <row r="114" spans="1:31">
      <c r="A114" s="29" t="s">
        <v>133</v>
      </c>
      <c r="B114" s="29" t="s">
        <v>76</v>
      </c>
      <c r="C114" s="33">
        <v>19.108000516891451</v>
      </c>
      <c r="D114" s="33">
        <v>37.433001041412268</v>
      </c>
      <c r="E114" s="33">
        <v>64.041998863220101</v>
      </c>
      <c r="F114" s="33">
        <v>100.9389972686767</v>
      </c>
      <c r="G114" s="33">
        <v>139.00600242614701</v>
      </c>
      <c r="H114" s="33">
        <v>181.2900047302239</v>
      </c>
      <c r="I114" s="33">
        <v>233.20699691772381</v>
      </c>
      <c r="J114" s="33">
        <v>295.74800109863247</v>
      </c>
      <c r="K114" s="33">
        <v>367.72499084472639</v>
      </c>
      <c r="L114" s="33">
        <v>418.77000427246037</v>
      </c>
      <c r="M114" s="33">
        <v>476.5399932861323</v>
      </c>
      <c r="N114" s="33">
        <v>537.83000946044876</v>
      </c>
      <c r="O114" s="33">
        <v>602.48300170898392</v>
      </c>
      <c r="P114" s="33">
        <v>656.358985900878</v>
      </c>
      <c r="Q114" s="33">
        <v>712.61397552490098</v>
      </c>
      <c r="R114" s="33">
        <v>743.76597595214798</v>
      </c>
      <c r="S114" s="33">
        <v>776.57901000976506</v>
      </c>
      <c r="T114" s="33">
        <v>809.53199768066293</v>
      </c>
      <c r="U114" s="33">
        <v>844.20101928710903</v>
      </c>
      <c r="V114" s="33">
        <v>879.81898498535099</v>
      </c>
      <c r="W114" s="33">
        <v>916.08302307128906</v>
      </c>
      <c r="X114" s="33">
        <v>953.68797302246003</v>
      </c>
      <c r="Y114" s="33">
        <v>992.26100158691304</v>
      </c>
      <c r="Z114" s="33">
        <v>1032.718978881835</v>
      </c>
      <c r="AA114" s="33">
        <v>1074.201995849608</v>
      </c>
      <c r="AB114" s="33">
        <v>1117.7970275878902</v>
      </c>
      <c r="AC114" s="33">
        <v>1162.580978393554</v>
      </c>
      <c r="AD114" s="33">
        <v>1208.344024658202</v>
      </c>
      <c r="AE114" s="33">
        <v>1254.282028198234</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3">
        <v>0</v>
      </c>
      <c r="D117" s="33">
        <v>0</v>
      </c>
      <c r="E117" s="33">
        <v>0</v>
      </c>
      <c r="F117" s="33">
        <v>0</v>
      </c>
      <c r="G117" s="33">
        <v>0</v>
      </c>
      <c r="H117" s="33">
        <v>0</v>
      </c>
      <c r="I117" s="33">
        <v>0</v>
      </c>
      <c r="J117" s="33">
        <v>0</v>
      </c>
      <c r="K117" s="33">
        <v>0</v>
      </c>
      <c r="L117" s="33">
        <v>0</v>
      </c>
      <c r="M117" s="33">
        <v>0</v>
      </c>
      <c r="N117" s="33">
        <v>0</v>
      </c>
      <c r="O117" s="33">
        <v>0</v>
      </c>
      <c r="P117" s="33">
        <v>0</v>
      </c>
      <c r="Q117" s="33">
        <v>0</v>
      </c>
      <c r="R117" s="33">
        <v>0</v>
      </c>
      <c r="S117" s="33">
        <v>0</v>
      </c>
      <c r="T117" s="33">
        <v>0</v>
      </c>
      <c r="U117" s="33">
        <v>0</v>
      </c>
      <c r="V117" s="33">
        <v>0</v>
      </c>
      <c r="W117" s="33">
        <v>0</v>
      </c>
      <c r="X117" s="33">
        <v>0</v>
      </c>
      <c r="Y117" s="33">
        <v>0</v>
      </c>
      <c r="Z117" s="33">
        <v>0</v>
      </c>
      <c r="AA117" s="33">
        <v>0</v>
      </c>
      <c r="AB117" s="33">
        <v>0</v>
      </c>
      <c r="AC117" s="33">
        <v>0</v>
      </c>
      <c r="AD117" s="33">
        <v>1.0559444E-4</v>
      </c>
      <c r="AE117" s="33">
        <v>1.1776295E-4</v>
      </c>
    </row>
    <row r="118" spans="1:31">
      <c r="A118" s="29" t="s">
        <v>134</v>
      </c>
      <c r="B118" s="29" t="s">
        <v>72</v>
      </c>
      <c r="C118" s="33">
        <v>0</v>
      </c>
      <c r="D118" s="33">
        <v>0</v>
      </c>
      <c r="E118" s="33">
        <v>0</v>
      </c>
      <c r="F118" s="33">
        <v>0</v>
      </c>
      <c r="G118" s="33">
        <v>0</v>
      </c>
      <c r="H118" s="33">
        <v>0</v>
      </c>
      <c r="I118" s="33">
        <v>0</v>
      </c>
      <c r="J118" s="33">
        <v>0</v>
      </c>
      <c r="K118" s="33">
        <v>0</v>
      </c>
      <c r="L118" s="33">
        <v>0</v>
      </c>
      <c r="M118" s="33">
        <v>0</v>
      </c>
      <c r="N118" s="33">
        <v>0</v>
      </c>
      <c r="O118" s="33">
        <v>0</v>
      </c>
      <c r="P118" s="33">
        <v>0</v>
      </c>
      <c r="Q118" s="33">
        <v>0</v>
      </c>
      <c r="R118" s="33">
        <v>0</v>
      </c>
      <c r="S118" s="33">
        <v>0</v>
      </c>
      <c r="T118" s="33">
        <v>0</v>
      </c>
      <c r="U118" s="33">
        <v>0</v>
      </c>
      <c r="V118" s="33">
        <v>0</v>
      </c>
      <c r="W118" s="33">
        <v>0</v>
      </c>
      <c r="X118" s="33">
        <v>0</v>
      </c>
      <c r="Y118" s="33">
        <v>0</v>
      </c>
      <c r="Z118" s="33">
        <v>0</v>
      </c>
      <c r="AA118" s="33">
        <v>0</v>
      </c>
      <c r="AB118" s="33">
        <v>0</v>
      </c>
      <c r="AC118" s="33">
        <v>0</v>
      </c>
      <c r="AD118" s="33">
        <v>0</v>
      </c>
      <c r="AE118" s="33">
        <v>0</v>
      </c>
    </row>
    <row r="119" spans="1:31">
      <c r="A119" s="29" t="s">
        <v>134</v>
      </c>
      <c r="B119" s="29" t="s">
        <v>76</v>
      </c>
      <c r="C119" s="33">
        <v>2.531000047922126</v>
      </c>
      <c r="D119" s="33">
        <v>5.8989998698234514</v>
      </c>
      <c r="E119" s="33">
        <v>10.95600008964537</v>
      </c>
      <c r="F119" s="33">
        <v>18.307000398635768</v>
      </c>
      <c r="G119" s="33">
        <v>27.271999120712248</v>
      </c>
      <c r="H119" s="33">
        <v>37.668000698089529</v>
      </c>
      <c r="I119" s="33">
        <v>50.497000694274853</v>
      </c>
      <c r="J119" s="33">
        <v>65.411998748779297</v>
      </c>
      <c r="K119" s="33">
        <v>82.598003387451101</v>
      </c>
      <c r="L119" s="33">
        <v>96.729002952575598</v>
      </c>
      <c r="M119" s="33">
        <v>112.11099720001209</v>
      </c>
      <c r="N119" s="33">
        <v>128.7480001449583</v>
      </c>
      <c r="O119" s="33">
        <v>146.674007415771</v>
      </c>
      <c r="P119" s="33">
        <v>164.1120033264157</v>
      </c>
      <c r="Q119" s="33">
        <v>182.07299804687452</v>
      </c>
      <c r="R119" s="33">
        <v>191.79999732971089</v>
      </c>
      <c r="S119" s="33">
        <v>202.03400230407689</v>
      </c>
      <c r="T119" s="33">
        <v>212.35599899291938</v>
      </c>
      <c r="U119" s="33">
        <v>223.17800712585358</v>
      </c>
      <c r="V119" s="33">
        <v>234.19300270080521</v>
      </c>
      <c r="W119" s="33">
        <v>245.49399948120112</v>
      </c>
      <c r="X119" s="33">
        <v>256.95800399780211</v>
      </c>
      <c r="Y119" s="33">
        <v>268.73600196838322</v>
      </c>
      <c r="Z119" s="33">
        <v>280.62199401855423</v>
      </c>
      <c r="AA119" s="33">
        <v>292.61600875854447</v>
      </c>
      <c r="AB119" s="33">
        <v>304.57599258422778</v>
      </c>
      <c r="AC119" s="33">
        <v>316.62600326538069</v>
      </c>
      <c r="AD119" s="33">
        <v>328.75601196289063</v>
      </c>
      <c r="AE119" s="33">
        <v>340.86399841308514</v>
      </c>
    </row>
    <row r="122" spans="1:31">
      <c r="A122" s="26" t="s">
        <v>136</v>
      </c>
    </row>
    <row r="123" spans="1:31">
      <c r="A123" s="19" t="s">
        <v>128</v>
      </c>
      <c r="B123" s="19" t="s">
        <v>129</v>
      </c>
      <c r="C123" s="19" t="s">
        <v>80</v>
      </c>
      <c r="D123" s="19" t="s">
        <v>89</v>
      </c>
      <c r="E123" s="19" t="s">
        <v>90</v>
      </c>
      <c r="F123" s="19" t="s">
        <v>91</v>
      </c>
      <c r="G123" s="19" t="s">
        <v>92</v>
      </c>
      <c r="H123" s="19" t="s">
        <v>93</v>
      </c>
      <c r="I123" s="19" t="s">
        <v>94</v>
      </c>
      <c r="J123" s="19" t="s">
        <v>95</v>
      </c>
      <c r="K123" s="19" t="s">
        <v>96</v>
      </c>
      <c r="L123" s="19" t="s">
        <v>97</v>
      </c>
      <c r="M123" s="19" t="s">
        <v>98</v>
      </c>
      <c r="N123" s="19" t="s">
        <v>99</v>
      </c>
      <c r="O123" s="19" t="s">
        <v>100</v>
      </c>
      <c r="P123" s="19" t="s">
        <v>101</v>
      </c>
      <c r="Q123" s="19" t="s">
        <v>102</v>
      </c>
      <c r="R123" s="19" t="s">
        <v>103</v>
      </c>
      <c r="S123" s="19" t="s">
        <v>104</v>
      </c>
      <c r="T123" s="19" t="s">
        <v>105</v>
      </c>
      <c r="U123" s="19" t="s">
        <v>106</v>
      </c>
      <c r="V123" s="19" t="s">
        <v>107</v>
      </c>
      <c r="W123" s="19" t="s">
        <v>108</v>
      </c>
      <c r="X123" s="19" t="s">
        <v>109</v>
      </c>
      <c r="Y123" s="19" t="s">
        <v>110</v>
      </c>
      <c r="Z123" s="19" t="s">
        <v>111</v>
      </c>
      <c r="AA123" s="19" t="s">
        <v>112</v>
      </c>
      <c r="AB123" s="19" t="s">
        <v>113</v>
      </c>
      <c r="AC123" s="19" t="s">
        <v>114</v>
      </c>
      <c r="AD123" s="19" t="s">
        <v>115</v>
      </c>
      <c r="AE123" s="19" t="s">
        <v>116</v>
      </c>
    </row>
    <row r="124" spans="1:31">
      <c r="A124" s="29" t="s">
        <v>40</v>
      </c>
      <c r="B124" s="29" t="s">
        <v>24</v>
      </c>
      <c r="C124" s="33">
        <v>14317.73557949064</v>
      </c>
      <c r="D124" s="33">
        <v>16038.031738281245</v>
      </c>
      <c r="E124" s="33">
        <v>18141.66250038147</v>
      </c>
      <c r="F124" s="33">
        <v>20467.162845611565</v>
      </c>
      <c r="G124" s="33">
        <v>22742.462699890129</v>
      </c>
      <c r="H124" s="33">
        <v>24794.136241912842</v>
      </c>
      <c r="I124" s="33">
        <v>27203.264793395989</v>
      </c>
      <c r="J124" s="33">
        <v>29404.585037231431</v>
      </c>
      <c r="K124" s="33">
        <v>31633.684417724588</v>
      </c>
      <c r="L124" s="33">
        <v>33722.422073364258</v>
      </c>
      <c r="M124" s="33">
        <v>35881.735794067376</v>
      </c>
      <c r="N124" s="33">
        <v>38229.617347717271</v>
      </c>
      <c r="O124" s="33">
        <v>40526.807868957505</v>
      </c>
      <c r="P124" s="33">
        <v>42201.454330444321</v>
      </c>
      <c r="Q124" s="33">
        <v>43959.248107910142</v>
      </c>
      <c r="R124" s="33">
        <v>45343.557586669915</v>
      </c>
      <c r="S124" s="33">
        <v>47243.382507324204</v>
      </c>
      <c r="T124" s="33">
        <v>48591.002059936516</v>
      </c>
      <c r="U124" s="33">
        <v>50017.107940673828</v>
      </c>
      <c r="V124" s="33">
        <v>51711.974105834954</v>
      </c>
      <c r="W124" s="33">
        <v>53139.024307250962</v>
      </c>
      <c r="X124" s="33">
        <v>54708.855667114243</v>
      </c>
      <c r="Y124" s="33">
        <v>56320.096862792961</v>
      </c>
      <c r="Z124" s="33">
        <v>57968.833374023438</v>
      </c>
      <c r="AA124" s="33">
        <v>59644.967987060547</v>
      </c>
      <c r="AB124" s="33">
        <v>61342.158584594727</v>
      </c>
      <c r="AC124" s="33">
        <v>63040.189727783189</v>
      </c>
      <c r="AD124" s="33">
        <v>64716.189086914055</v>
      </c>
      <c r="AE124" s="33">
        <v>66373.636596679688</v>
      </c>
    </row>
    <row r="125" spans="1:31" collapsed="1">
      <c r="A125" s="29" t="s">
        <v>40</v>
      </c>
      <c r="B125" s="29" t="s">
        <v>77</v>
      </c>
      <c r="C125" s="33">
        <v>579.5</v>
      </c>
      <c r="D125" s="33">
        <v>1031.2</v>
      </c>
      <c r="E125" s="33">
        <v>1768.4</v>
      </c>
      <c r="F125" s="33">
        <v>2546.2999999999997</v>
      </c>
      <c r="G125" s="33">
        <v>3286.9</v>
      </c>
      <c r="H125" s="33">
        <v>3921.6</v>
      </c>
      <c r="I125" s="33">
        <v>4557.8000000000011</v>
      </c>
      <c r="J125" s="33">
        <v>5129.8</v>
      </c>
      <c r="K125" s="33">
        <v>5641.2</v>
      </c>
      <c r="L125" s="33">
        <v>6325.9</v>
      </c>
      <c r="M125" s="33">
        <v>7040.2999999999993</v>
      </c>
      <c r="N125" s="33">
        <v>7755.7999999999993</v>
      </c>
      <c r="O125" s="33">
        <v>8465.7000000000007</v>
      </c>
      <c r="P125" s="33">
        <v>9049.4000000000015</v>
      </c>
      <c r="Q125" s="33">
        <v>9600.4</v>
      </c>
      <c r="R125" s="33">
        <v>9649.8000000000011</v>
      </c>
      <c r="S125" s="33">
        <v>9702.8000000000011</v>
      </c>
      <c r="T125" s="33">
        <v>9740.4</v>
      </c>
      <c r="U125" s="33">
        <v>9784.1</v>
      </c>
      <c r="V125" s="33">
        <v>9817.1</v>
      </c>
      <c r="W125" s="33">
        <v>9839.6</v>
      </c>
      <c r="X125" s="33">
        <v>9854</v>
      </c>
      <c r="Y125" s="33">
        <v>9863.4000000000015</v>
      </c>
      <c r="Z125" s="33">
        <v>9870</v>
      </c>
      <c r="AA125" s="33">
        <v>9868.2999999999993</v>
      </c>
      <c r="AB125" s="33">
        <v>9858.5</v>
      </c>
      <c r="AC125" s="33">
        <v>9836.4</v>
      </c>
      <c r="AD125" s="33">
        <v>9798.5999999999985</v>
      </c>
      <c r="AE125" s="33">
        <v>9747.0000000000036</v>
      </c>
    </row>
    <row r="126" spans="1:31" collapsed="1">
      <c r="A126" s="29" t="s">
        <v>40</v>
      </c>
      <c r="B126" s="29" t="s">
        <v>78</v>
      </c>
      <c r="C126" s="33">
        <v>579.5</v>
      </c>
      <c r="D126" s="33">
        <v>1031.2</v>
      </c>
      <c r="E126" s="33">
        <v>1768.4</v>
      </c>
      <c r="F126" s="33">
        <v>2546.2999999999997</v>
      </c>
      <c r="G126" s="33">
        <v>3286.9</v>
      </c>
      <c r="H126" s="33">
        <v>3921.6</v>
      </c>
      <c r="I126" s="33">
        <v>4557.8000000000011</v>
      </c>
      <c r="J126" s="33">
        <v>5129.8</v>
      </c>
      <c r="K126" s="33">
        <v>5641.2</v>
      </c>
      <c r="L126" s="33">
        <v>6325.9</v>
      </c>
      <c r="M126" s="33">
        <v>7040.2999999999993</v>
      </c>
      <c r="N126" s="33">
        <v>7755.7999999999993</v>
      </c>
      <c r="O126" s="33">
        <v>8465.7000000000007</v>
      </c>
      <c r="P126" s="33">
        <v>9049.4000000000015</v>
      </c>
      <c r="Q126" s="33">
        <v>9600.4</v>
      </c>
      <c r="R126" s="33">
        <v>9649.8000000000011</v>
      </c>
      <c r="S126" s="33">
        <v>9702.8000000000011</v>
      </c>
      <c r="T126" s="33">
        <v>9740.4</v>
      </c>
      <c r="U126" s="33">
        <v>9784.1</v>
      </c>
      <c r="V126" s="33">
        <v>9817.1</v>
      </c>
      <c r="W126" s="33">
        <v>9839.6</v>
      </c>
      <c r="X126" s="33">
        <v>9854</v>
      </c>
      <c r="Y126" s="33">
        <v>9863.4000000000015</v>
      </c>
      <c r="Z126" s="33">
        <v>9870</v>
      </c>
      <c r="AA126" s="33">
        <v>9868.2999999999993</v>
      </c>
      <c r="AB126" s="33">
        <v>9858.5</v>
      </c>
      <c r="AC126" s="33">
        <v>9836.4</v>
      </c>
      <c r="AD126" s="33">
        <v>9798.5999999999985</v>
      </c>
      <c r="AE126" s="33">
        <v>9747.0000000000036</v>
      </c>
    </row>
    <row r="128" spans="1:31">
      <c r="A128" s="19" t="s">
        <v>128</v>
      </c>
      <c r="B128" s="19" t="s">
        <v>129</v>
      </c>
      <c r="C128" s="19" t="s">
        <v>80</v>
      </c>
      <c r="D128" s="19" t="s">
        <v>89</v>
      </c>
      <c r="E128" s="19" t="s">
        <v>90</v>
      </c>
      <c r="F128" s="19" t="s">
        <v>91</v>
      </c>
      <c r="G128" s="19" t="s">
        <v>92</v>
      </c>
      <c r="H128" s="19" t="s">
        <v>93</v>
      </c>
      <c r="I128" s="19" t="s">
        <v>94</v>
      </c>
      <c r="J128" s="19" t="s">
        <v>95</v>
      </c>
      <c r="K128" s="19" t="s">
        <v>96</v>
      </c>
      <c r="L128" s="19" t="s">
        <v>97</v>
      </c>
      <c r="M128" s="19" t="s">
        <v>98</v>
      </c>
      <c r="N128" s="19" t="s">
        <v>99</v>
      </c>
      <c r="O128" s="19" t="s">
        <v>100</v>
      </c>
      <c r="P128" s="19" t="s">
        <v>101</v>
      </c>
      <c r="Q128" s="19" t="s">
        <v>102</v>
      </c>
      <c r="R128" s="19" t="s">
        <v>103</v>
      </c>
      <c r="S128" s="19" t="s">
        <v>104</v>
      </c>
      <c r="T128" s="19" t="s">
        <v>105</v>
      </c>
      <c r="U128" s="19" t="s">
        <v>106</v>
      </c>
      <c r="V128" s="19" t="s">
        <v>107</v>
      </c>
      <c r="W128" s="19" t="s">
        <v>108</v>
      </c>
      <c r="X128" s="19" t="s">
        <v>109</v>
      </c>
      <c r="Y128" s="19" t="s">
        <v>110</v>
      </c>
      <c r="Z128" s="19" t="s">
        <v>111</v>
      </c>
      <c r="AA128" s="19" t="s">
        <v>112</v>
      </c>
      <c r="AB128" s="19" t="s">
        <v>113</v>
      </c>
      <c r="AC128" s="19" t="s">
        <v>114</v>
      </c>
      <c r="AD128" s="19" t="s">
        <v>115</v>
      </c>
      <c r="AE128" s="19" t="s">
        <v>116</v>
      </c>
    </row>
    <row r="129" spans="1:31">
      <c r="A129" s="29" t="s">
        <v>130</v>
      </c>
      <c r="B129" s="29" t="s">
        <v>24</v>
      </c>
      <c r="C129" s="25">
        <v>4241.3829040527289</v>
      </c>
      <c r="D129" s="25">
        <v>4711.3319396972647</v>
      </c>
      <c r="E129" s="25">
        <v>5343.9404907226563</v>
      </c>
      <c r="F129" s="25">
        <v>6062.9208984375</v>
      </c>
      <c r="G129" s="25">
        <v>6807.4859619140625</v>
      </c>
      <c r="H129" s="25">
        <v>7463.93701171875</v>
      </c>
      <c r="I129" s="25">
        <v>8257.1661376953107</v>
      </c>
      <c r="J129" s="25">
        <v>9003.6689453125</v>
      </c>
      <c r="K129" s="25">
        <v>9768.92822265625</v>
      </c>
      <c r="L129" s="25">
        <v>10504.7978515625</v>
      </c>
      <c r="M129" s="25">
        <v>11253.5546875</v>
      </c>
      <c r="N129" s="25">
        <v>12077.626098632811</v>
      </c>
      <c r="O129" s="25">
        <v>12885.68591308593</v>
      </c>
      <c r="P129" s="25">
        <v>13472.84814453125</v>
      </c>
      <c r="Q129" s="25">
        <v>14095.52270507812</v>
      </c>
      <c r="R129" s="25">
        <v>14591.8154296875</v>
      </c>
      <c r="S129" s="25">
        <v>15270.205078125</v>
      </c>
      <c r="T129" s="25">
        <v>15752.2724609375</v>
      </c>
      <c r="U129" s="25">
        <v>16264.2509765625</v>
      </c>
      <c r="V129" s="25">
        <v>16864</v>
      </c>
      <c r="W129" s="25">
        <v>17367.352294921871</v>
      </c>
      <c r="X129" s="25">
        <v>17918.0751953125</v>
      </c>
      <c r="Y129" s="25">
        <v>18480.28564453125</v>
      </c>
      <c r="Z129" s="25">
        <v>19049.06884765625</v>
      </c>
      <c r="AA129" s="25">
        <v>19615.707275390621</v>
      </c>
      <c r="AB129" s="25">
        <v>20164.0634765625</v>
      </c>
      <c r="AC129" s="25">
        <v>20698.415283203121</v>
      </c>
      <c r="AD129" s="25">
        <v>21227.725830078121</v>
      </c>
      <c r="AE129" s="25">
        <v>21742.505615234371</v>
      </c>
    </row>
    <row r="130" spans="1:31">
      <c r="A130" s="29" t="s">
        <v>130</v>
      </c>
      <c r="B130" s="29" t="s">
        <v>77</v>
      </c>
      <c r="C130" s="33">
        <v>203.5</v>
      </c>
      <c r="D130" s="33">
        <v>385.90000000000003</v>
      </c>
      <c r="E130" s="33">
        <v>585</v>
      </c>
      <c r="F130" s="33">
        <v>808.6</v>
      </c>
      <c r="G130" s="33">
        <v>1038.8</v>
      </c>
      <c r="H130" s="33">
        <v>1231.3000000000002</v>
      </c>
      <c r="I130" s="33">
        <v>1430.2000000000003</v>
      </c>
      <c r="J130" s="33">
        <v>1617.7000000000003</v>
      </c>
      <c r="K130" s="33">
        <v>1786.0000000000002</v>
      </c>
      <c r="L130" s="33">
        <v>2016.8000000000002</v>
      </c>
      <c r="M130" s="33">
        <v>2252.5</v>
      </c>
      <c r="N130" s="33">
        <v>2492.1999999999998</v>
      </c>
      <c r="O130" s="33">
        <v>2729.7000000000003</v>
      </c>
      <c r="P130" s="33">
        <v>2928.2000000000003</v>
      </c>
      <c r="Q130" s="33">
        <v>3115.2</v>
      </c>
      <c r="R130" s="33">
        <v>3140.2000000000003</v>
      </c>
      <c r="S130" s="33">
        <v>3166.7000000000003</v>
      </c>
      <c r="T130" s="33">
        <v>3186.2999999999997</v>
      </c>
      <c r="U130" s="33">
        <v>3208.5</v>
      </c>
      <c r="V130" s="33">
        <v>3226.3</v>
      </c>
      <c r="W130" s="33">
        <v>3239.8</v>
      </c>
      <c r="X130" s="33">
        <v>3250</v>
      </c>
      <c r="Y130" s="33">
        <v>3257.1000000000004</v>
      </c>
      <c r="Z130" s="33">
        <v>3262.3999999999996</v>
      </c>
      <c r="AA130" s="33">
        <v>3263.8</v>
      </c>
      <c r="AB130" s="33">
        <v>3259</v>
      </c>
      <c r="AC130" s="33">
        <v>3248.0999999999995</v>
      </c>
      <c r="AD130" s="33">
        <v>3233.5999999999995</v>
      </c>
      <c r="AE130" s="33">
        <v>3213.2</v>
      </c>
    </row>
    <row r="131" spans="1:31">
      <c r="A131" s="29" t="s">
        <v>130</v>
      </c>
      <c r="B131" s="29" t="s">
        <v>78</v>
      </c>
      <c r="C131" s="33">
        <v>203.5</v>
      </c>
      <c r="D131" s="33">
        <v>385.90000000000003</v>
      </c>
      <c r="E131" s="33">
        <v>585</v>
      </c>
      <c r="F131" s="33">
        <v>808.6</v>
      </c>
      <c r="G131" s="33">
        <v>1038.8</v>
      </c>
      <c r="H131" s="33">
        <v>1231.3000000000002</v>
      </c>
      <c r="I131" s="33">
        <v>1430.2000000000003</v>
      </c>
      <c r="J131" s="33">
        <v>1617.7000000000003</v>
      </c>
      <c r="K131" s="33">
        <v>1786.0000000000002</v>
      </c>
      <c r="L131" s="33">
        <v>2016.8000000000002</v>
      </c>
      <c r="M131" s="33">
        <v>2252.5</v>
      </c>
      <c r="N131" s="33">
        <v>2492.1999999999998</v>
      </c>
      <c r="O131" s="33">
        <v>2729.7000000000003</v>
      </c>
      <c r="P131" s="33">
        <v>2928.2000000000003</v>
      </c>
      <c r="Q131" s="33">
        <v>3115.2</v>
      </c>
      <c r="R131" s="33">
        <v>3140.2000000000003</v>
      </c>
      <c r="S131" s="33">
        <v>3166.7000000000003</v>
      </c>
      <c r="T131" s="33">
        <v>3186.2999999999997</v>
      </c>
      <c r="U131" s="33">
        <v>3208.5</v>
      </c>
      <c r="V131" s="33">
        <v>3226.3</v>
      </c>
      <c r="W131" s="33">
        <v>3239.8</v>
      </c>
      <c r="X131" s="33">
        <v>3250</v>
      </c>
      <c r="Y131" s="33">
        <v>3257.1000000000004</v>
      </c>
      <c r="Z131" s="33">
        <v>3262.3999999999996</v>
      </c>
      <c r="AA131" s="33">
        <v>3263.8</v>
      </c>
      <c r="AB131" s="33">
        <v>3259</v>
      </c>
      <c r="AC131" s="33">
        <v>3248.0999999999995</v>
      </c>
      <c r="AD131" s="33">
        <v>3233.5999999999995</v>
      </c>
      <c r="AE131" s="33">
        <v>3213.2</v>
      </c>
    </row>
    <row r="133" spans="1:31">
      <c r="A133" s="19" t="s">
        <v>128</v>
      </c>
      <c r="B133" s="19" t="s">
        <v>129</v>
      </c>
      <c r="C133" s="19" t="s">
        <v>80</v>
      </c>
      <c r="D133" s="19" t="s">
        <v>89</v>
      </c>
      <c r="E133" s="19" t="s">
        <v>90</v>
      </c>
      <c r="F133" s="19" t="s">
        <v>91</v>
      </c>
      <c r="G133" s="19" t="s">
        <v>92</v>
      </c>
      <c r="H133" s="19" t="s">
        <v>93</v>
      </c>
      <c r="I133" s="19" t="s">
        <v>94</v>
      </c>
      <c r="J133" s="19" t="s">
        <v>95</v>
      </c>
      <c r="K133" s="19" t="s">
        <v>96</v>
      </c>
      <c r="L133" s="19" t="s">
        <v>97</v>
      </c>
      <c r="M133" s="19" t="s">
        <v>98</v>
      </c>
      <c r="N133" s="19" t="s">
        <v>99</v>
      </c>
      <c r="O133" s="19" t="s">
        <v>100</v>
      </c>
      <c r="P133" s="19" t="s">
        <v>101</v>
      </c>
      <c r="Q133" s="19" t="s">
        <v>102</v>
      </c>
      <c r="R133" s="19" t="s">
        <v>103</v>
      </c>
      <c r="S133" s="19" t="s">
        <v>104</v>
      </c>
      <c r="T133" s="19" t="s">
        <v>105</v>
      </c>
      <c r="U133" s="19" t="s">
        <v>106</v>
      </c>
      <c r="V133" s="19" t="s">
        <v>107</v>
      </c>
      <c r="W133" s="19" t="s">
        <v>108</v>
      </c>
      <c r="X133" s="19" t="s">
        <v>109</v>
      </c>
      <c r="Y133" s="19" t="s">
        <v>110</v>
      </c>
      <c r="Z133" s="19" t="s">
        <v>111</v>
      </c>
      <c r="AA133" s="19" t="s">
        <v>112</v>
      </c>
      <c r="AB133" s="19" t="s">
        <v>113</v>
      </c>
      <c r="AC133" s="19" t="s">
        <v>114</v>
      </c>
      <c r="AD133" s="19" t="s">
        <v>115</v>
      </c>
      <c r="AE133" s="19" t="s">
        <v>116</v>
      </c>
    </row>
    <row r="134" spans="1:31">
      <c r="A134" s="29" t="s">
        <v>131</v>
      </c>
      <c r="B134" s="29" t="s">
        <v>24</v>
      </c>
      <c r="C134" s="25">
        <v>4265.7440490722647</v>
      </c>
      <c r="D134" s="25">
        <v>4680.951629638671</v>
      </c>
      <c r="E134" s="25">
        <v>5183.1304321289063</v>
      </c>
      <c r="F134" s="25">
        <v>5787.557373046875</v>
      </c>
      <c r="G134" s="25">
        <v>6389.47265625</v>
      </c>
      <c r="H134" s="25">
        <v>6895.2298583984375</v>
      </c>
      <c r="I134" s="25">
        <v>7516.7694091796875</v>
      </c>
      <c r="J134" s="25">
        <v>8113.26904296875</v>
      </c>
      <c r="K134" s="25">
        <v>8718.3391113281195</v>
      </c>
      <c r="L134" s="25">
        <v>9285.158203125</v>
      </c>
      <c r="M134" s="25">
        <v>9878.2021484375</v>
      </c>
      <c r="N134" s="25">
        <v>10523.746215820311</v>
      </c>
      <c r="O134" s="25">
        <v>11158.63232421875</v>
      </c>
      <c r="P134" s="25">
        <v>11620.78198242187</v>
      </c>
      <c r="Q134" s="25">
        <v>12106.79614257812</v>
      </c>
      <c r="R134" s="25">
        <v>12479.32067871093</v>
      </c>
      <c r="S134" s="25">
        <v>13012.87097167968</v>
      </c>
      <c r="T134" s="25">
        <v>13376.08813476562</v>
      </c>
      <c r="U134" s="25">
        <v>13757.3876953125</v>
      </c>
      <c r="V134" s="25">
        <v>14223.6259765625</v>
      </c>
      <c r="W134" s="25">
        <v>14602.67431640625</v>
      </c>
      <c r="X134" s="25">
        <v>15026.61889648437</v>
      </c>
      <c r="Y134" s="25">
        <v>15462.798828125</v>
      </c>
      <c r="Z134" s="25">
        <v>15914.64794921875</v>
      </c>
      <c r="AA134" s="25">
        <v>16374.3203125</v>
      </c>
      <c r="AB134" s="25">
        <v>16853.6875</v>
      </c>
      <c r="AC134" s="25">
        <v>17335.372314453121</v>
      </c>
      <c r="AD134" s="25">
        <v>17808.1953125</v>
      </c>
      <c r="AE134" s="25">
        <v>18279.0087890625</v>
      </c>
    </row>
    <row r="135" spans="1:31">
      <c r="A135" s="29" t="s">
        <v>131</v>
      </c>
      <c r="B135" s="29" t="s">
        <v>77</v>
      </c>
      <c r="C135" s="33">
        <v>113.00000000000001</v>
      </c>
      <c r="D135" s="33">
        <v>269.20000000000005</v>
      </c>
      <c r="E135" s="33">
        <v>441.49999999999994</v>
      </c>
      <c r="F135" s="33">
        <v>636.29999999999995</v>
      </c>
      <c r="G135" s="33">
        <v>828.89999999999986</v>
      </c>
      <c r="H135" s="33">
        <v>979.8</v>
      </c>
      <c r="I135" s="33">
        <v>1137.4000000000001</v>
      </c>
      <c r="J135" s="33">
        <v>1294.8</v>
      </c>
      <c r="K135" s="33">
        <v>1435.3999999999999</v>
      </c>
      <c r="L135" s="33">
        <v>1617.8999999999999</v>
      </c>
      <c r="M135" s="33">
        <v>1809.9</v>
      </c>
      <c r="N135" s="33">
        <v>1999.5</v>
      </c>
      <c r="O135" s="33">
        <v>2187.6</v>
      </c>
      <c r="P135" s="33">
        <v>2339.4000000000005</v>
      </c>
      <c r="Q135" s="33">
        <v>2485.6999999999998</v>
      </c>
      <c r="R135" s="33">
        <v>2493.2999999999997</v>
      </c>
      <c r="S135" s="33">
        <v>2502.5000000000005</v>
      </c>
      <c r="T135" s="33">
        <v>2508.4999999999995</v>
      </c>
      <c r="U135" s="33">
        <v>2516.1999999999998</v>
      </c>
      <c r="V135" s="33">
        <v>2522.2999999999997</v>
      </c>
      <c r="W135" s="33">
        <v>2525.2999999999997</v>
      </c>
      <c r="X135" s="33">
        <v>2527.4999999999995</v>
      </c>
      <c r="Y135" s="33">
        <v>2529.3000000000002</v>
      </c>
      <c r="Z135" s="33">
        <v>2532.0999999999995</v>
      </c>
      <c r="AA135" s="33">
        <v>2532.5</v>
      </c>
      <c r="AB135" s="33">
        <v>2533.3999999999996</v>
      </c>
      <c r="AC135" s="33">
        <v>2531.3000000000002</v>
      </c>
      <c r="AD135" s="33">
        <v>2524.1</v>
      </c>
      <c r="AE135" s="33">
        <v>2514.1000000000004</v>
      </c>
    </row>
    <row r="136" spans="1:31">
      <c r="A136" s="29" t="s">
        <v>131</v>
      </c>
      <c r="B136" s="29" t="s">
        <v>78</v>
      </c>
      <c r="C136" s="33">
        <v>113.00000000000001</v>
      </c>
      <c r="D136" s="33">
        <v>269.20000000000005</v>
      </c>
      <c r="E136" s="33">
        <v>441.49999999999994</v>
      </c>
      <c r="F136" s="33">
        <v>636.29999999999995</v>
      </c>
      <c r="G136" s="33">
        <v>828.89999999999986</v>
      </c>
      <c r="H136" s="33">
        <v>979.8</v>
      </c>
      <c r="I136" s="33">
        <v>1137.4000000000001</v>
      </c>
      <c r="J136" s="33">
        <v>1294.8</v>
      </c>
      <c r="K136" s="33">
        <v>1435.3999999999999</v>
      </c>
      <c r="L136" s="33">
        <v>1617.8999999999999</v>
      </c>
      <c r="M136" s="33">
        <v>1809.9</v>
      </c>
      <c r="N136" s="33">
        <v>1999.5</v>
      </c>
      <c r="O136" s="33">
        <v>2187.6</v>
      </c>
      <c r="P136" s="33">
        <v>2339.4000000000005</v>
      </c>
      <c r="Q136" s="33">
        <v>2485.6999999999998</v>
      </c>
      <c r="R136" s="33">
        <v>2493.2999999999997</v>
      </c>
      <c r="S136" s="33">
        <v>2502.5000000000005</v>
      </c>
      <c r="T136" s="33">
        <v>2508.4999999999995</v>
      </c>
      <c r="U136" s="33">
        <v>2516.1999999999998</v>
      </c>
      <c r="V136" s="33">
        <v>2522.2999999999997</v>
      </c>
      <c r="W136" s="33">
        <v>2525.2999999999997</v>
      </c>
      <c r="X136" s="33">
        <v>2527.4999999999995</v>
      </c>
      <c r="Y136" s="33">
        <v>2529.3000000000002</v>
      </c>
      <c r="Z136" s="33">
        <v>2532.0999999999995</v>
      </c>
      <c r="AA136" s="33">
        <v>2532.5</v>
      </c>
      <c r="AB136" s="33">
        <v>2533.3999999999996</v>
      </c>
      <c r="AC136" s="33">
        <v>2531.3000000000002</v>
      </c>
      <c r="AD136" s="33">
        <v>2524.1</v>
      </c>
      <c r="AE136" s="33">
        <v>2514.1000000000004</v>
      </c>
    </row>
    <row r="138" spans="1:31">
      <c r="A138" s="19" t="s">
        <v>128</v>
      </c>
      <c r="B138" s="19" t="s">
        <v>129</v>
      </c>
      <c r="C138" s="19" t="s">
        <v>80</v>
      </c>
      <c r="D138" s="19" t="s">
        <v>89</v>
      </c>
      <c r="E138" s="19" t="s">
        <v>90</v>
      </c>
      <c r="F138" s="19" t="s">
        <v>91</v>
      </c>
      <c r="G138" s="19" t="s">
        <v>92</v>
      </c>
      <c r="H138" s="19" t="s">
        <v>93</v>
      </c>
      <c r="I138" s="19" t="s">
        <v>94</v>
      </c>
      <c r="J138" s="19" t="s">
        <v>95</v>
      </c>
      <c r="K138" s="19" t="s">
        <v>96</v>
      </c>
      <c r="L138" s="19" t="s">
        <v>97</v>
      </c>
      <c r="M138" s="19" t="s">
        <v>98</v>
      </c>
      <c r="N138" s="19" t="s">
        <v>99</v>
      </c>
      <c r="O138" s="19" t="s">
        <v>100</v>
      </c>
      <c r="P138" s="19" t="s">
        <v>101</v>
      </c>
      <c r="Q138" s="19" t="s">
        <v>102</v>
      </c>
      <c r="R138" s="19" t="s">
        <v>103</v>
      </c>
      <c r="S138" s="19" t="s">
        <v>104</v>
      </c>
      <c r="T138" s="19" t="s">
        <v>105</v>
      </c>
      <c r="U138" s="19" t="s">
        <v>106</v>
      </c>
      <c r="V138" s="19" t="s">
        <v>107</v>
      </c>
      <c r="W138" s="19" t="s">
        <v>108</v>
      </c>
      <c r="X138" s="19" t="s">
        <v>109</v>
      </c>
      <c r="Y138" s="19" t="s">
        <v>110</v>
      </c>
      <c r="Z138" s="19" t="s">
        <v>111</v>
      </c>
      <c r="AA138" s="19" t="s">
        <v>112</v>
      </c>
      <c r="AB138" s="19" t="s">
        <v>113</v>
      </c>
      <c r="AC138" s="19" t="s">
        <v>114</v>
      </c>
      <c r="AD138" s="19" t="s">
        <v>115</v>
      </c>
      <c r="AE138" s="19" t="s">
        <v>116</v>
      </c>
    </row>
    <row r="139" spans="1:31">
      <c r="A139" s="29" t="s">
        <v>132</v>
      </c>
      <c r="B139" s="29" t="s">
        <v>24</v>
      </c>
      <c r="C139" s="25">
        <v>3672.012664794916</v>
      </c>
      <c r="D139" s="25">
        <v>4323.9168395996094</v>
      </c>
      <c r="E139" s="25">
        <v>5053.76904296875</v>
      </c>
      <c r="F139" s="25">
        <v>5790.9588012695313</v>
      </c>
      <c r="G139" s="25">
        <v>6520.7273559570313</v>
      </c>
      <c r="H139" s="25">
        <v>7238.115234375</v>
      </c>
      <c r="I139" s="25">
        <v>8018.1380615234302</v>
      </c>
      <c r="J139" s="25">
        <v>8676.4749755859302</v>
      </c>
      <c r="K139" s="25">
        <v>9331.2351074218695</v>
      </c>
      <c r="L139" s="25">
        <v>9932.0548095703107</v>
      </c>
      <c r="M139" s="25">
        <v>10554.23461914062</v>
      </c>
      <c r="N139" s="25">
        <v>11213.85388183593</v>
      </c>
      <c r="O139" s="25">
        <v>11851.77001953125</v>
      </c>
      <c r="P139" s="25">
        <v>12333.98999023437</v>
      </c>
      <c r="Q139" s="25">
        <v>12826.341796875</v>
      </c>
      <c r="R139" s="25">
        <v>13223.294921875</v>
      </c>
      <c r="S139" s="25">
        <v>13731.87353515625</v>
      </c>
      <c r="T139" s="25">
        <v>14116.36279296875</v>
      </c>
      <c r="U139" s="25">
        <v>14523.55419921875</v>
      </c>
      <c r="V139" s="25">
        <v>14994.72485351562</v>
      </c>
      <c r="W139" s="25">
        <v>15411.98168945312</v>
      </c>
      <c r="X139" s="25">
        <v>15862.20581054687</v>
      </c>
      <c r="Y139" s="25">
        <v>16328.1181640625</v>
      </c>
      <c r="Z139" s="25">
        <v>16804.285888671871</v>
      </c>
      <c r="AA139" s="25">
        <v>17301.05908203125</v>
      </c>
      <c r="AB139" s="25">
        <v>17811.241455078121</v>
      </c>
      <c r="AC139" s="25">
        <v>18331.921142578121</v>
      </c>
      <c r="AD139" s="25">
        <v>18845.3173828125</v>
      </c>
      <c r="AE139" s="25">
        <v>19361.50830078125</v>
      </c>
    </row>
    <row r="140" spans="1:31">
      <c r="A140" s="29" t="s">
        <v>132</v>
      </c>
      <c r="B140" s="29" t="s">
        <v>77</v>
      </c>
      <c r="C140" s="33">
        <v>127.89999999999999</v>
      </c>
      <c r="D140" s="33">
        <v>169.89999999999998</v>
      </c>
      <c r="E140" s="33">
        <v>458.59999999999997</v>
      </c>
      <c r="F140" s="33">
        <v>733.5</v>
      </c>
      <c r="G140" s="33">
        <v>991.5</v>
      </c>
      <c r="H140" s="33">
        <v>1234.7</v>
      </c>
      <c r="I140" s="33">
        <v>1463.3000000000002</v>
      </c>
      <c r="J140" s="33">
        <v>1639.3</v>
      </c>
      <c r="K140" s="33">
        <v>1795.4999999999998</v>
      </c>
      <c r="L140" s="33">
        <v>2004.5</v>
      </c>
      <c r="M140" s="33">
        <v>2224</v>
      </c>
      <c r="N140" s="33">
        <v>2443.1</v>
      </c>
      <c r="O140" s="33">
        <v>2661.2</v>
      </c>
      <c r="P140" s="33">
        <v>2848.7</v>
      </c>
      <c r="Q140" s="33">
        <v>3022.4000000000005</v>
      </c>
      <c r="R140" s="33">
        <v>3038.1000000000004</v>
      </c>
      <c r="S140" s="33">
        <v>3053.6</v>
      </c>
      <c r="T140" s="33">
        <v>3065.3999999999996</v>
      </c>
      <c r="U140" s="33">
        <v>3078.7</v>
      </c>
      <c r="V140" s="33">
        <v>3087.8999999999996</v>
      </c>
      <c r="W140" s="33">
        <v>3094.9999999999995</v>
      </c>
      <c r="X140" s="33">
        <v>3098.7</v>
      </c>
      <c r="Y140" s="33">
        <v>3101.4</v>
      </c>
      <c r="Z140" s="33">
        <v>3102.2999999999993</v>
      </c>
      <c r="AA140" s="33">
        <v>3102.2000000000007</v>
      </c>
      <c r="AB140" s="33">
        <v>3100.1000000000004</v>
      </c>
      <c r="AC140" s="33">
        <v>3095.5999999999995</v>
      </c>
      <c r="AD140" s="33">
        <v>3085.2000000000007</v>
      </c>
      <c r="AE140" s="33">
        <v>3071.3000000000011</v>
      </c>
    </row>
    <row r="141" spans="1:31">
      <c r="A141" s="29" t="s">
        <v>132</v>
      </c>
      <c r="B141" s="29" t="s">
        <v>78</v>
      </c>
      <c r="C141" s="33">
        <v>127.89999999999999</v>
      </c>
      <c r="D141" s="33">
        <v>169.89999999999998</v>
      </c>
      <c r="E141" s="33">
        <v>458.59999999999997</v>
      </c>
      <c r="F141" s="33">
        <v>733.5</v>
      </c>
      <c r="G141" s="33">
        <v>991.5</v>
      </c>
      <c r="H141" s="33">
        <v>1234.7</v>
      </c>
      <c r="I141" s="33">
        <v>1463.3000000000002</v>
      </c>
      <c r="J141" s="33">
        <v>1639.3</v>
      </c>
      <c r="K141" s="33">
        <v>1795.4999999999998</v>
      </c>
      <c r="L141" s="33">
        <v>2004.5</v>
      </c>
      <c r="M141" s="33">
        <v>2224</v>
      </c>
      <c r="N141" s="33">
        <v>2443.1</v>
      </c>
      <c r="O141" s="33">
        <v>2661.2</v>
      </c>
      <c r="P141" s="33">
        <v>2848.7</v>
      </c>
      <c r="Q141" s="33">
        <v>3022.4000000000005</v>
      </c>
      <c r="R141" s="33">
        <v>3038.1000000000004</v>
      </c>
      <c r="S141" s="33">
        <v>3053.6</v>
      </c>
      <c r="T141" s="33">
        <v>3065.3999999999996</v>
      </c>
      <c r="U141" s="33">
        <v>3078.7</v>
      </c>
      <c r="V141" s="33">
        <v>3087.8999999999996</v>
      </c>
      <c r="W141" s="33">
        <v>3094.9999999999995</v>
      </c>
      <c r="X141" s="33">
        <v>3098.7</v>
      </c>
      <c r="Y141" s="33">
        <v>3101.4</v>
      </c>
      <c r="Z141" s="33">
        <v>3102.2999999999993</v>
      </c>
      <c r="AA141" s="33">
        <v>3102.2000000000007</v>
      </c>
      <c r="AB141" s="33">
        <v>3100.1000000000004</v>
      </c>
      <c r="AC141" s="33">
        <v>3095.5999999999995</v>
      </c>
      <c r="AD141" s="33">
        <v>3085.2000000000007</v>
      </c>
      <c r="AE141" s="33">
        <v>3071.3000000000011</v>
      </c>
    </row>
    <row r="143" spans="1:31">
      <c r="A143" s="19" t="s">
        <v>128</v>
      </c>
      <c r="B143" s="19" t="s">
        <v>129</v>
      </c>
      <c r="C143" s="19" t="s">
        <v>80</v>
      </c>
      <c r="D143" s="19" t="s">
        <v>89</v>
      </c>
      <c r="E143" s="19" t="s">
        <v>90</v>
      </c>
      <c r="F143" s="19" t="s">
        <v>91</v>
      </c>
      <c r="G143" s="19" t="s">
        <v>92</v>
      </c>
      <c r="H143" s="19" t="s">
        <v>93</v>
      </c>
      <c r="I143" s="19" t="s">
        <v>94</v>
      </c>
      <c r="J143" s="19" t="s">
        <v>95</v>
      </c>
      <c r="K143" s="19" t="s">
        <v>96</v>
      </c>
      <c r="L143" s="19" t="s">
        <v>97</v>
      </c>
      <c r="M143" s="19" t="s">
        <v>98</v>
      </c>
      <c r="N143" s="19" t="s">
        <v>99</v>
      </c>
      <c r="O143" s="19" t="s">
        <v>100</v>
      </c>
      <c r="P143" s="19" t="s">
        <v>101</v>
      </c>
      <c r="Q143" s="19" t="s">
        <v>102</v>
      </c>
      <c r="R143" s="19" t="s">
        <v>103</v>
      </c>
      <c r="S143" s="19" t="s">
        <v>104</v>
      </c>
      <c r="T143" s="19" t="s">
        <v>105</v>
      </c>
      <c r="U143" s="19" t="s">
        <v>106</v>
      </c>
      <c r="V143" s="19" t="s">
        <v>107</v>
      </c>
      <c r="W143" s="19" t="s">
        <v>108</v>
      </c>
      <c r="X143" s="19" t="s">
        <v>109</v>
      </c>
      <c r="Y143" s="19" t="s">
        <v>110</v>
      </c>
      <c r="Z143" s="19" t="s">
        <v>111</v>
      </c>
      <c r="AA143" s="19" t="s">
        <v>112</v>
      </c>
      <c r="AB143" s="19" t="s">
        <v>113</v>
      </c>
      <c r="AC143" s="19" t="s">
        <v>114</v>
      </c>
      <c r="AD143" s="19" t="s">
        <v>115</v>
      </c>
      <c r="AE143" s="19" t="s">
        <v>116</v>
      </c>
    </row>
    <row r="144" spans="1:31">
      <c r="A144" s="29" t="s">
        <v>133</v>
      </c>
      <c r="B144" s="29" t="s">
        <v>24</v>
      </c>
      <c r="C144" s="25">
        <v>1913.520553588859</v>
      </c>
      <c r="D144" s="25">
        <v>2069.2839965820281</v>
      </c>
      <c r="E144" s="25">
        <v>2265.9701538085928</v>
      </c>
      <c r="F144" s="25">
        <v>2481.5299682617128</v>
      </c>
      <c r="G144" s="25">
        <v>2637.3888244628852</v>
      </c>
      <c r="H144" s="25">
        <v>2773.986053466796</v>
      </c>
      <c r="I144" s="25">
        <v>2939.550750732421</v>
      </c>
      <c r="J144" s="25">
        <v>3101.8463745117128</v>
      </c>
      <c r="K144" s="25">
        <v>3268.0303649902289</v>
      </c>
      <c r="L144" s="25">
        <v>3414.8693237304678</v>
      </c>
      <c r="M144" s="25">
        <v>3571.648559570312</v>
      </c>
      <c r="N144" s="25">
        <v>3741.8128051757813</v>
      </c>
      <c r="O144" s="25">
        <v>3908.65209960937</v>
      </c>
      <c r="P144" s="25">
        <v>4020.199584960937</v>
      </c>
      <c r="Q144" s="25">
        <v>4138.7557983398428</v>
      </c>
      <c r="R144" s="25">
        <v>4231.3834228515625</v>
      </c>
      <c r="S144" s="25">
        <v>4360.8052368164008</v>
      </c>
      <c r="T144" s="25">
        <v>4451.8955688476563</v>
      </c>
      <c r="U144" s="25">
        <v>4549.1459350585928</v>
      </c>
      <c r="V144" s="25">
        <v>4665.1983642578125</v>
      </c>
      <c r="W144" s="25">
        <v>4763.3251953124945</v>
      </c>
      <c r="X144" s="25">
        <v>4872.7831420898428</v>
      </c>
      <c r="Y144" s="25">
        <v>4984.3777465820258</v>
      </c>
      <c r="Z144" s="25">
        <v>5100.9013671875</v>
      </c>
      <c r="AA144" s="25">
        <v>5220.0137939453125</v>
      </c>
      <c r="AB144" s="25">
        <v>5346.0237426757813</v>
      </c>
      <c r="AC144" s="25">
        <v>5474.4638671875</v>
      </c>
      <c r="AD144" s="25">
        <v>5603.2781982421802</v>
      </c>
      <c r="AE144" s="25">
        <v>5728.2808837890598</v>
      </c>
    </row>
    <row r="145" spans="1:31">
      <c r="A145" s="29" t="s">
        <v>133</v>
      </c>
      <c r="B145" s="29" t="s">
        <v>77</v>
      </c>
      <c r="C145" s="33">
        <v>119.5</v>
      </c>
      <c r="D145" s="33">
        <v>178</v>
      </c>
      <c r="E145" s="33">
        <v>241.39999999999998</v>
      </c>
      <c r="F145" s="33">
        <v>310.29999999999995</v>
      </c>
      <c r="G145" s="33">
        <v>355.9</v>
      </c>
      <c r="H145" s="33">
        <v>391.7</v>
      </c>
      <c r="I145" s="33">
        <v>430.3</v>
      </c>
      <c r="J145" s="33">
        <v>470.00000000000006</v>
      </c>
      <c r="K145" s="33">
        <v>506.09999999999997</v>
      </c>
      <c r="L145" s="33">
        <v>553.70000000000005</v>
      </c>
      <c r="M145" s="33">
        <v>605.90000000000009</v>
      </c>
      <c r="N145" s="33">
        <v>657.7</v>
      </c>
      <c r="O145" s="33">
        <v>708.5</v>
      </c>
      <c r="P145" s="33">
        <v>741.00000000000011</v>
      </c>
      <c r="Q145" s="33">
        <v>772.4</v>
      </c>
      <c r="R145" s="33">
        <v>771.60000000000014</v>
      </c>
      <c r="S145" s="33">
        <v>771.4</v>
      </c>
      <c r="T145" s="33">
        <v>770.09999999999991</v>
      </c>
      <c r="U145" s="33">
        <v>769.09999999999991</v>
      </c>
      <c r="V145" s="33">
        <v>767.7</v>
      </c>
      <c r="W145" s="33">
        <v>765.6</v>
      </c>
      <c r="X145" s="33">
        <v>763.3</v>
      </c>
      <c r="Y145" s="33">
        <v>760.5</v>
      </c>
      <c r="Z145" s="33">
        <v>758</v>
      </c>
      <c r="AA145" s="33">
        <v>754.8</v>
      </c>
      <c r="AB145" s="33">
        <v>751.7</v>
      </c>
      <c r="AC145" s="33">
        <v>748.10000000000014</v>
      </c>
      <c r="AD145" s="33">
        <v>743.8</v>
      </c>
      <c r="AE145" s="33">
        <v>738.2</v>
      </c>
    </row>
    <row r="146" spans="1:31">
      <c r="A146" s="29" t="s">
        <v>133</v>
      </c>
      <c r="B146" s="29" t="s">
        <v>78</v>
      </c>
      <c r="C146" s="33">
        <v>119.5</v>
      </c>
      <c r="D146" s="33">
        <v>178</v>
      </c>
      <c r="E146" s="33">
        <v>241.39999999999998</v>
      </c>
      <c r="F146" s="33">
        <v>310.29999999999995</v>
      </c>
      <c r="G146" s="33">
        <v>355.9</v>
      </c>
      <c r="H146" s="33">
        <v>391.7</v>
      </c>
      <c r="I146" s="33">
        <v>430.3</v>
      </c>
      <c r="J146" s="33">
        <v>470.00000000000006</v>
      </c>
      <c r="K146" s="33">
        <v>506.09999999999997</v>
      </c>
      <c r="L146" s="33">
        <v>553.70000000000005</v>
      </c>
      <c r="M146" s="33">
        <v>605.90000000000009</v>
      </c>
      <c r="N146" s="33">
        <v>657.7</v>
      </c>
      <c r="O146" s="33">
        <v>708.5</v>
      </c>
      <c r="P146" s="33">
        <v>741.00000000000011</v>
      </c>
      <c r="Q146" s="33">
        <v>772.4</v>
      </c>
      <c r="R146" s="33">
        <v>771.60000000000014</v>
      </c>
      <c r="S146" s="33">
        <v>771.4</v>
      </c>
      <c r="T146" s="33">
        <v>770.09999999999991</v>
      </c>
      <c r="U146" s="33">
        <v>769.09999999999991</v>
      </c>
      <c r="V146" s="33">
        <v>767.7</v>
      </c>
      <c r="W146" s="33">
        <v>765.6</v>
      </c>
      <c r="X146" s="33">
        <v>763.3</v>
      </c>
      <c r="Y146" s="33">
        <v>760.5</v>
      </c>
      <c r="Z146" s="33">
        <v>758</v>
      </c>
      <c r="AA146" s="33">
        <v>754.8</v>
      </c>
      <c r="AB146" s="33">
        <v>751.7</v>
      </c>
      <c r="AC146" s="33">
        <v>748.10000000000014</v>
      </c>
      <c r="AD146" s="33">
        <v>743.8</v>
      </c>
      <c r="AE146" s="33">
        <v>738.2</v>
      </c>
    </row>
    <row r="148" spans="1:31">
      <c r="A148" s="19" t="s">
        <v>128</v>
      </c>
      <c r="B148" s="19" t="s">
        <v>129</v>
      </c>
      <c r="C148" s="19" t="s">
        <v>80</v>
      </c>
      <c r="D148" s="19" t="s">
        <v>89</v>
      </c>
      <c r="E148" s="19" t="s">
        <v>90</v>
      </c>
      <c r="F148" s="19" t="s">
        <v>91</v>
      </c>
      <c r="G148" s="19" t="s">
        <v>92</v>
      </c>
      <c r="H148" s="19" t="s">
        <v>93</v>
      </c>
      <c r="I148" s="19" t="s">
        <v>94</v>
      </c>
      <c r="J148" s="19" t="s">
        <v>95</v>
      </c>
      <c r="K148" s="19" t="s">
        <v>96</v>
      </c>
      <c r="L148" s="19" t="s">
        <v>97</v>
      </c>
      <c r="M148" s="19" t="s">
        <v>98</v>
      </c>
      <c r="N148" s="19" t="s">
        <v>99</v>
      </c>
      <c r="O148" s="19" t="s">
        <v>100</v>
      </c>
      <c r="P148" s="19" t="s">
        <v>101</v>
      </c>
      <c r="Q148" s="19" t="s">
        <v>102</v>
      </c>
      <c r="R148" s="19" t="s">
        <v>103</v>
      </c>
      <c r="S148" s="19" t="s">
        <v>104</v>
      </c>
      <c r="T148" s="19" t="s">
        <v>105</v>
      </c>
      <c r="U148" s="19" t="s">
        <v>106</v>
      </c>
      <c r="V148" s="19" t="s">
        <v>107</v>
      </c>
      <c r="W148" s="19" t="s">
        <v>108</v>
      </c>
      <c r="X148" s="19" t="s">
        <v>109</v>
      </c>
      <c r="Y148" s="19" t="s">
        <v>110</v>
      </c>
      <c r="Z148" s="19" t="s">
        <v>111</v>
      </c>
      <c r="AA148" s="19" t="s">
        <v>112</v>
      </c>
      <c r="AB148" s="19" t="s">
        <v>113</v>
      </c>
      <c r="AC148" s="19" t="s">
        <v>114</v>
      </c>
      <c r="AD148" s="19" t="s">
        <v>115</v>
      </c>
      <c r="AE148" s="19" t="s">
        <v>116</v>
      </c>
    </row>
    <row r="149" spans="1:31">
      <c r="A149" s="29" t="s">
        <v>134</v>
      </c>
      <c r="B149" s="29" t="s">
        <v>24</v>
      </c>
      <c r="C149" s="25">
        <v>225.07540798187213</v>
      </c>
      <c r="D149" s="25">
        <v>252.54733276367128</v>
      </c>
      <c r="E149" s="25">
        <v>294.85238075256325</v>
      </c>
      <c r="F149" s="25">
        <v>344.1958045959463</v>
      </c>
      <c r="G149" s="25">
        <v>387.38790130615143</v>
      </c>
      <c r="H149" s="25">
        <v>422.86808395385714</v>
      </c>
      <c r="I149" s="25">
        <v>471.64043426513581</v>
      </c>
      <c r="J149" s="25">
        <v>509.32569885253889</v>
      </c>
      <c r="K149" s="25">
        <v>547.15161132812432</v>
      </c>
      <c r="L149" s="25">
        <v>585.54188537597565</v>
      </c>
      <c r="M149" s="25">
        <v>624.0957794189444</v>
      </c>
      <c r="N149" s="25">
        <v>672.57834625244095</v>
      </c>
      <c r="O149" s="25">
        <v>722.06751251220601</v>
      </c>
      <c r="P149" s="25">
        <v>753.63462829589707</v>
      </c>
      <c r="Q149" s="25">
        <v>791.83166503906091</v>
      </c>
      <c r="R149" s="25">
        <v>817.74313354492108</v>
      </c>
      <c r="S149" s="25">
        <v>867.62768554687409</v>
      </c>
      <c r="T149" s="25">
        <v>894.38310241699196</v>
      </c>
      <c r="U149" s="25">
        <v>922.76913452148403</v>
      </c>
      <c r="V149" s="25">
        <v>964.42491149902298</v>
      </c>
      <c r="W149" s="25">
        <v>993.69081115722599</v>
      </c>
      <c r="X149" s="25">
        <v>1029.1726226806629</v>
      </c>
      <c r="Y149" s="25">
        <v>1064.5164794921859</v>
      </c>
      <c r="Z149" s="25">
        <v>1099.929321289062</v>
      </c>
      <c r="AA149" s="25">
        <v>1133.8675231933589</v>
      </c>
      <c r="AB149" s="25">
        <v>1167.1424102783201</v>
      </c>
      <c r="AC149" s="25">
        <v>1200.017120361327</v>
      </c>
      <c r="AD149" s="25">
        <v>1231.6723632812491</v>
      </c>
      <c r="AE149" s="25">
        <v>1262.3330078124991</v>
      </c>
    </row>
    <row r="150" spans="1:31">
      <c r="A150" s="29" t="s">
        <v>134</v>
      </c>
      <c r="B150" s="29" t="s">
        <v>77</v>
      </c>
      <c r="C150" s="33">
        <v>15.600000000000001</v>
      </c>
      <c r="D150" s="33">
        <v>28.200000000000003</v>
      </c>
      <c r="E150" s="33">
        <v>41.9</v>
      </c>
      <c r="F150" s="33">
        <v>57.600000000000009</v>
      </c>
      <c r="G150" s="33">
        <v>71.8</v>
      </c>
      <c r="H150" s="33">
        <v>84.1</v>
      </c>
      <c r="I150" s="33">
        <v>96.6</v>
      </c>
      <c r="J150" s="33">
        <v>108</v>
      </c>
      <c r="K150" s="33">
        <v>118.20000000000002</v>
      </c>
      <c r="L150" s="33">
        <v>133</v>
      </c>
      <c r="M150" s="33">
        <v>148.00000000000003</v>
      </c>
      <c r="N150" s="33">
        <v>163.30000000000001</v>
      </c>
      <c r="O150" s="33">
        <v>178.7</v>
      </c>
      <c r="P150" s="33">
        <v>192.1</v>
      </c>
      <c r="Q150" s="33">
        <v>204.70000000000002</v>
      </c>
      <c r="R150" s="33">
        <v>206.59999999999997</v>
      </c>
      <c r="S150" s="33">
        <v>208.60000000000002</v>
      </c>
      <c r="T150" s="33">
        <v>210.1</v>
      </c>
      <c r="U150" s="33">
        <v>211.60000000000002</v>
      </c>
      <c r="V150" s="33">
        <v>212.90000000000003</v>
      </c>
      <c r="W150" s="33">
        <v>213.89999999999998</v>
      </c>
      <c r="X150" s="33">
        <v>214.5</v>
      </c>
      <c r="Y150" s="33">
        <v>215.10000000000002</v>
      </c>
      <c r="Z150" s="33">
        <v>215.2</v>
      </c>
      <c r="AA150" s="33">
        <v>215</v>
      </c>
      <c r="AB150" s="33">
        <v>214.29999999999995</v>
      </c>
      <c r="AC150" s="33">
        <v>213.29999999999995</v>
      </c>
      <c r="AD150" s="33">
        <v>211.90000000000003</v>
      </c>
      <c r="AE150" s="33">
        <v>210.20000000000005</v>
      </c>
    </row>
    <row r="151" spans="1:31">
      <c r="A151" s="29" t="s">
        <v>134</v>
      </c>
      <c r="B151" s="29" t="s">
        <v>78</v>
      </c>
      <c r="C151" s="33">
        <v>15.600000000000001</v>
      </c>
      <c r="D151" s="33">
        <v>28.200000000000003</v>
      </c>
      <c r="E151" s="33">
        <v>41.9</v>
      </c>
      <c r="F151" s="33">
        <v>57.600000000000009</v>
      </c>
      <c r="G151" s="33">
        <v>71.8</v>
      </c>
      <c r="H151" s="33">
        <v>84.1</v>
      </c>
      <c r="I151" s="33">
        <v>96.6</v>
      </c>
      <c r="J151" s="33">
        <v>108</v>
      </c>
      <c r="K151" s="33">
        <v>118.20000000000002</v>
      </c>
      <c r="L151" s="33">
        <v>133</v>
      </c>
      <c r="M151" s="33">
        <v>148.00000000000003</v>
      </c>
      <c r="N151" s="33">
        <v>163.30000000000001</v>
      </c>
      <c r="O151" s="33">
        <v>178.7</v>
      </c>
      <c r="P151" s="33">
        <v>192.1</v>
      </c>
      <c r="Q151" s="33">
        <v>204.70000000000002</v>
      </c>
      <c r="R151" s="33">
        <v>206.59999999999997</v>
      </c>
      <c r="S151" s="33">
        <v>208.60000000000002</v>
      </c>
      <c r="T151" s="33">
        <v>210.1</v>
      </c>
      <c r="U151" s="33">
        <v>211.60000000000002</v>
      </c>
      <c r="V151" s="33">
        <v>212.90000000000003</v>
      </c>
      <c r="W151" s="33">
        <v>213.89999999999998</v>
      </c>
      <c r="X151" s="33">
        <v>214.5</v>
      </c>
      <c r="Y151" s="33">
        <v>215.10000000000002</v>
      </c>
      <c r="Z151" s="33">
        <v>215.2</v>
      </c>
      <c r="AA151" s="33">
        <v>215</v>
      </c>
      <c r="AB151" s="33">
        <v>214.29999999999995</v>
      </c>
      <c r="AC151" s="33">
        <v>213.29999999999995</v>
      </c>
      <c r="AD151" s="33">
        <v>211.90000000000003</v>
      </c>
      <c r="AE151" s="33">
        <v>210.20000000000005</v>
      </c>
    </row>
  </sheetData>
  <sheetProtection algorithmName="SHA-512" hashValue="g8xKzt2zif/95WjYyqjeNEyliui4jDCT7AftvDBwTMWCrZeX6xamPXb5VQnRWRvBcaZekvQ+Mqzg1t4jea0HfA==" saltValue="yjHwUDSPJUTnvoTeSS96Rw=="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57E188"/>
  </sheetPr>
  <dimension ref="A1:AE12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141</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54</v>
      </c>
      <c r="B2" s="18" t="s">
        <v>142</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307975.98880000005</v>
      </c>
      <c r="D6" s="33">
        <v>265295.06109999999</v>
      </c>
      <c r="E6" s="33">
        <v>242494.1398</v>
      </c>
      <c r="F6" s="33">
        <v>214537.50646069567</v>
      </c>
      <c r="G6" s="33">
        <v>178582.02957044126</v>
      </c>
      <c r="H6" s="33">
        <v>160267.1147543719</v>
      </c>
      <c r="I6" s="33">
        <v>144029.9935375631</v>
      </c>
      <c r="J6" s="33">
        <v>146607.05554460714</v>
      </c>
      <c r="K6" s="33">
        <v>119377.35154688222</v>
      </c>
      <c r="L6" s="33">
        <v>111474.43176882829</v>
      </c>
      <c r="M6" s="33">
        <v>98327.430830134515</v>
      </c>
      <c r="N6" s="33">
        <v>70851.009923709935</v>
      </c>
      <c r="O6" s="33">
        <v>70174.606765416043</v>
      </c>
      <c r="P6" s="33">
        <v>59170.669062030123</v>
      </c>
      <c r="Q6" s="33">
        <v>46809.322003150766</v>
      </c>
      <c r="R6" s="33">
        <v>43576.7756427762</v>
      </c>
      <c r="S6" s="33">
        <v>43426.526856387398</v>
      </c>
      <c r="T6" s="33">
        <v>40750.247014577399</v>
      </c>
      <c r="U6" s="33">
        <v>35877.501640824703</v>
      </c>
      <c r="V6" s="33">
        <v>33803.904728185706</v>
      </c>
      <c r="W6" s="33">
        <v>25156.628108509794</v>
      </c>
      <c r="X6" s="33">
        <v>15234.365741108499</v>
      </c>
      <c r="Y6" s="33">
        <v>10021.75814670131</v>
      </c>
      <c r="Z6" s="33">
        <v>8223.6734700032812</v>
      </c>
      <c r="AA6" s="33">
        <v>7345.9278861693701</v>
      </c>
      <c r="AB6" s="33">
        <v>7171.3196000000007</v>
      </c>
      <c r="AC6" s="33">
        <v>6347.0812551948002</v>
      </c>
      <c r="AD6" s="33">
        <v>5537.2912281607505</v>
      </c>
      <c r="AE6" s="33">
        <v>5420.1138591159006</v>
      </c>
    </row>
    <row r="7" spans="1:31">
      <c r="A7" s="29" t="s">
        <v>40</v>
      </c>
      <c r="B7" s="29" t="s">
        <v>71</v>
      </c>
      <c r="C7" s="33">
        <v>106970.738</v>
      </c>
      <c r="D7" s="33">
        <v>87412.017000000007</v>
      </c>
      <c r="E7" s="33">
        <v>88482.202999999994</v>
      </c>
      <c r="F7" s="33">
        <v>43994.270924474331</v>
      </c>
      <c r="G7" s="33">
        <v>41561.524825183929</v>
      </c>
      <c r="H7" s="33">
        <v>31358.122006515681</v>
      </c>
      <c r="I7" s="33">
        <v>1.7685015759999999E-2</v>
      </c>
      <c r="J7" s="33">
        <v>1.282468874E-2</v>
      </c>
      <c r="K7" s="33">
        <v>1.1360431529999989E-2</v>
      </c>
      <c r="L7" s="33">
        <v>1.0810612599999998E-2</v>
      </c>
      <c r="M7" s="33">
        <v>9.4261105199999872E-3</v>
      </c>
      <c r="N7" s="33">
        <v>9.1317689199999982E-3</v>
      </c>
      <c r="O7" s="33">
        <v>9.0592038199999985E-3</v>
      </c>
      <c r="P7" s="33">
        <v>7.9037639499999878E-3</v>
      </c>
      <c r="Q7" s="33">
        <v>7.4357189599999996E-3</v>
      </c>
      <c r="R7" s="33">
        <v>6.7743206200000005E-3</v>
      </c>
      <c r="S7" s="33">
        <v>5.5858338999999896E-3</v>
      </c>
      <c r="T7" s="33">
        <v>5.9737376899999892E-3</v>
      </c>
      <c r="U7" s="33">
        <v>4.953850000000001E-3</v>
      </c>
      <c r="V7" s="33">
        <v>3.8869812700000005E-3</v>
      </c>
      <c r="W7" s="33">
        <v>4.6688294300000002E-3</v>
      </c>
      <c r="X7" s="33">
        <v>5.0410891600000006E-3</v>
      </c>
      <c r="Y7" s="33">
        <v>5.0408856399999993E-3</v>
      </c>
      <c r="Z7" s="33">
        <v>4.4023504599999897E-3</v>
      </c>
      <c r="AA7" s="33">
        <v>2.1792091899999998E-3</v>
      </c>
      <c r="AB7" s="33">
        <v>2.3609358700000002E-3</v>
      </c>
      <c r="AC7" s="33">
        <v>4.8737476E-4</v>
      </c>
      <c r="AD7" s="33">
        <v>0</v>
      </c>
      <c r="AE7" s="33">
        <v>0</v>
      </c>
    </row>
    <row r="8" spans="1:31">
      <c r="A8" s="29" t="s">
        <v>40</v>
      </c>
      <c r="B8" s="29" t="s">
        <v>20</v>
      </c>
      <c r="C8" s="33">
        <v>15646.252001084049</v>
      </c>
      <c r="D8" s="33">
        <v>14898.420305887596</v>
      </c>
      <c r="E8" s="33">
        <v>11529.40934866594</v>
      </c>
      <c r="F8" s="33">
        <v>19672.956922888767</v>
      </c>
      <c r="G8" s="33">
        <v>23125.125363566221</v>
      </c>
      <c r="H8" s="33">
        <v>18359.243958824023</v>
      </c>
      <c r="I8" s="33">
        <v>19955.818914343854</v>
      </c>
      <c r="J8" s="33">
        <v>19635.74667113067</v>
      </c>
      <c r="K8" s="33">
        <v>17165.214387642434</v>
      </c>
      <c r="L8" s="33">
        <v>18857.733983095921</v>
      </c>
      <c r="M8" s="33">
        <v>21431.182975534906</v>
      </c>
      <c r="N8" s="33">
        <v>24428.340259173736</v>
      </c>
      <c r="O8" s="33">
        <v>26223.030276737685</v>
      </c>
      <c r="P8" s="33">
        <v>23995.834698387236</v>
      </c>
      <c r="Q8" s="33">
        <v>20423.540415868894</v>
      </c>
      <c r="R8" s="33">
        <v>16317.341260120582</v>
      </c>
      <c r="S8" s="33">
        <v>14525.601001107418</v>
      </c>
      <c r="T8" s="33">
        <v>13843.171198103149</v>
      </c>
      <c r="U8" s="33">
        <v>11252.917009316327</v>
      </c>
      <c r="V8" s="33">
        <v>10974.808640448327</v>
      </c>
      <c r="W8" s="33">
        <v>11382.007371643682</v>
      </c>
      <c r="X8" s="33">
        <v>12050.538584964939</v>
      </c>
      <c r="Y8" s="33">
        <v>7531.3600071456476</v>
      </c>
      <c r="Z8" s="33">
        <v>6732.3916258082154</v>
      </c>
      <c r="AA8" s="33">
        <v>3093.7851627343184</v>
      </c>
      <c r="AB8" s="33">
        <v>2059.010599667407</v>
      </c>
      <c r="AC8" s="33">
        <v>1968.5507587283441</v>
      </c>
      <c r="AD8" s="33">
        <v>1873.1329565541457</v>
      </c>
      <c r="AE8" s="33">
        <v>1784.9401356743699</v>
      </c>
    </row>
    <row r="9" spans="1:31">
      <c r="A9" s="29" t="s">
        <v>40</v>
      </c>
      <c r="B9" s="29" t="s">
        <v>32</v>
      </c>
      <c r="C9" s="33">
        <v>1733.5790040000002</v>
      </c>
      <c r="D9" s="33">
        <v>1677.2939609999999</v>
      </c>
      <c r="E9" s="33">
        <v>1770.620977</v>
      </c>
      <c r="F9" s="33">
        <v>809.61144000000002</v>
      </c>
      <c r="G9" s="33">
        <v>812.02504999999996</v>
      </c>
      <c r="H9" s="33">
        <v>781.75617399999999</v>
      </c>
      <c r="I9" s="33">
        <v>1040.1238000000001</v>
      </c>
      <c r="J9" s="33">
        <v>1170.9047599999999</v>
      </c>
      <c r="K9" s="33">
        <v>897.06782700000008</v>
      </c>
      <c r="L9" s="33">
        <v>825.41039999999998</v>
      </c>
      <c r="M9" s="33">
        <v>1029.6273000000001</v>
      </c>
      <c r="N9" s="33">
        <v>2002.8905</v>
      </c>
      <c r="O9" s="33">
        <v>2075.1670200000003</v>
      </c>
      <c r="P9" s="33">
        <v>2602.2970599999999</v>
      </c>
      <c r="Q9" s="33">
        <v>1014.1621599999999</v>
      </c>
      <c r="R9" s="33">
        <v>966.52784999999994</v>
      </c>
      <c r="S9" s="33">
        <v>1336.9700399999999</v>
      </c>
      <c r="T9" s="33">
        <v>1540.0656000000001</v>
      </c>
      <c r="U9" s="33">
        <v>476.63538</v>
      </c>
      <c r="V9" s="33">
        <v>517.46177999999998</v>
      </c>
      <c r="W9" s="33">
        <v>632.99009999999998</v>
      </c>
      <c r="X9" s="33">
        <v>641.35175000000004</v>
      </c>
      <c r="Y9" s="33">
        <v>560.36406000000011</v>
      </c>
      <c r="Z9" s="33">
        <v>523.73662000000002</v>
      </c>
      <c r="AA9" s="33">
        <v>432.90378000000004</v>
      </c>
      <c r="AB9" s="33">
        <v>0</v>
      </c>
      <c r="AC9" s="33">
        <v>0</v>
      </c>
      <c r="AD9" s="33">
        <v>0</v>
      </c>
      <c r="AE9" s="33">
        <v>0</v>
      </c>
    </row>
    <row r="10" spans="1:31">
      <c r="A10" s="29" t="s">
        <v>40</v>
      </c>
      <c r="B10" s="29" t="s">
        <v>66</v>
      </c>
      <c r="C10" s="33">
        <v>625.80103266725598</v>
      </c>
      <c r="D10" s="33">
        <v>245.27438873539148</v>
      </c>
      <c r="E10" s="33">
        <v>996.2629822837614</v>
      </c>
      <c r="F10" s="33">
        <v>2966.1227574077534</v>
      </c>
      <c r="G10" s="33">
        <v>2447.0033839672369</v>
      </c>
      <c r="H10" s="33">
        <v>2272.1260558909344</v>
      </c>
      <c r="I10" s="33">
        <v>2185.1627308681263</v>
      </c>
      <c r="J10" s="33">
        <v>3301.7185003252971</v>
      </c>
      <c r="K10" s="33">
        <v>945.90370491099634</v>
      </c>
      <c r="L10" s="33">
        <v>2542.8171648171387</v>
      </c>
      <c r="M10" s="33">
        <v>4455.4019491741283</v>
      </c>
      <c r="N10" s="33">
        <v>9864.8443094929517</v>
      </c>
      <c r="O10" s="33">
        <v>7397.1902580885862</v>
      </c>
      <c r="P10" s="33">
        <v>10616.583942303614</v>
      </c>
      <c r="Q10" s="33">
        <v>8902.886019067606</v>
      </c>
      <c r="R10" s="33">
        <v>9967.9260950137614</v>
      </c>
      <c r="S10" s="33">
        <v>15947.482465451776</v>
      </c>
      <c r="T10" s="33">
        <v>14324.301543033182</v>
      </c>
      <c r="U10" s="33">
        <v>19637.976864389086</v>
      </c>
      <c r="V10" s="33">
        <v>22520.639181770155</v>
      </c>
      <c r="W10" s="33">
        <v>19510.775104383069</v>
      </c>
      <c r="X10" s="33">
        <v>22337.147044502621</v>
      </c>
      <c r="Y10" s="33">
        <v>25209.225042489375</v>
      </c>
      <c r="Z10" s="33">
        <v>14278.050153060964</v>
      </c>
      <c r="AA10" s="33">
        <v>15009.292507571923</v>
      </c>
      <c r="AB10" s="33">
        <v>17498.24261959708</v>
      </c>
      <c r="AC10" s="33">
        <v>13609.338898058108</v>
      </c>
      <c r="AD10" s="33">
        <v>15121.994969037372</v>
      </c>
      <c r="AE10" s="33">
        <v>15015.579049161022</v>
      </c>
    </row>
    <row r="11" spans="1:31">
      <c r="A11" s="29" t="s">
        <v>40</v>
      </c>
      <c r="B11" s="29" t="s">
        <v>65</v>
      </c>
      <c r="C11" s="33">
        <v>91854.701570000005</v>
      </c>
      <c r="D11" s="33">
        <v>90211.401710000006</v>
      </c>
      <c r="E11" s="33">
        <v>83913.847269999998</v>
      </c>
      <c r="F11" s="33">
        <v>94124.576639999999</v>
      </c>
      <c r="G11" s="33">
        <v>92380.656459999998</v>
      </c>
      <c r="H11" s="33">
        <v>83585.01370000001</v>
      </c>
      <c r="I11" s="33">
        <v>80989.201410000009</v>
      </c>
      <c r="J11" s="33">
        <v>87871.379799999995</v>
      </c>
      <c r="K11" s="33">
        <v>74128.539840000012</v>
      </c>
      <c r="L11" s="33">
        <v>67948.432180000003</v>
      </c>
      <c r="M11" s="33">
        <v>63269.006289999998</v>
      </c>
      <c r="N11" s="33">
        <v>60325.135139999999</v>
      </c>
      <c r="O11" s="33">
        <v>62371.685549999995</v>
      </c>
      <c r="P11" s="33">
        <v>62104.340429999989</v>
      </c>
      <c r="Q11" s="33">
        <v>57408.406009999999</v>
      </c>
      <c r="R11" s="33">
        <v>53860.763579999999</v>
      </c>
      <c r="S11" s="33">
        <v>56953.174700000003</v>
      </c>
      <c r="T11" s="33">
        <v>49933.222580000001</v>
      </c>
      <c r="U11" s="33">
        <v>45113.270746000002</v>
      </c>
      <c r="V11" s="33">
        <v>40472.773500000003</v>
      </c>
      <c r="W11" s="33">
        <v>38152.851410000003</v>
      </c>
      <c r="X11" s="33">
        <v>40427.73414</v>
      </c>
      <c r="Y11" s="33">
        <v>38165.806080000002</v>
      </c>
      <c r="Z11" s="33">
        <v>35125.552374999999</v>
      </c>
      <c r="AA11" s="33">
        <v>34786.545870000002</v>
      </c>
      <c r="AB11" s="33">
        <v>38997.791594999995</v>
      </c>
      <c r="AC11" s="33">
        <v>32926.569839999996</v>
      </c>
      <c r="AD11" s="33">
        <v>29654.615354999998</v>
      </c>
      <c r="AE11" s="33">
        <v>27648.974140000002</v>
      </c>
    </row>
    <row r="12" spans="1:31">
      <c r="A12" s="29" t="s">
        <v>40</v>
      </c>
      <c r="B12" s="29" t="s">
        <v>69</v>
      </c>
      <c r="C12" s="33">
        <v>66518.326539147631</v>
      </c>
      <c r="D12" s="33">
        <v>77913.565202616403</v>
      </c>
      <c r="E12" s="33">
        <v>65649.81713058328</v>
      </c>
      <c r="F12" s="33">
        <v>63379.526583122264</v>
      </c>
      <c r="G12" s="33">
        <v>63156.620731600698</v>
      </c>
      <c r="H12" s="33">
        <v>62292.295219719155</v>
      </c>
      <c r="I12" s="33">
        <v>58264.559200104428</v>
      </c>
      <c r="J12" s="33">
        <v>48764.521099506121</v>
      </c>
      <c r="K12" s="33">
        <v>45972.354642776234</v>
      </c>
      <c r="L12" s="33">
        <v>42791.178206541437</v>
      </c>
      <c r="M12" s="33">
        <v>44644.762997016856</v>
      </c>
      <c r="N12" s="33">
        <v>37260.741963667097</v>
      </c>
      <c r="O12" s="33">
        <v>34724.975657908195</v>
      </c>
      <c r="P12" s="33">
        <v>31978.823069220474</v>
      </c>
      <c r="Q12" s="33">
        <v>32265.951871926216</v>
      </c>
      <c r="R12" s="33">
        <v>31019.623298921295</v>
      </c>
      <c r="S12" s="33">
        <v>23463.505402297928</v>
      </c>
      <c r="T12" s="33">
        <v>21980.897326702954</v>
      </c>
      <c r="U12" s="33">
        <v>18378.864310960249</v>
      </c>
      <c r="V12" s="33">
        <v>16114.716026863423</v>
      </c>
      <c r="W12" s="33">
        <v>15092.543505766516</v>
      </c>
      <c r="X12" s="33">
        <v>14462.198565868228</v>
      </c>
      <c r="Y12" s="33">
        <v>10787.771173021218</v>
      </c>
      <c r="Z12" s="33">
        <v>8961.5284817603206</v>
      </c>
      <c r="AA12" s="33">
        <v>6682.9311274326501</v>
      </c>
      <c r="AB12" s="33">
        <v>5215.942227857231</v>
      </c>
      <c r="AC12" s="33">
        <v>4744.7869232524354</v>
      </c>
      <c r="AD12" s="33">
        <v>4064.2557106119843</v>
      </c>
      <c r="AE12" s="33">
        <v>3143.6984406489883</v>
      </c>
    </row>
    <row r="13" spans="1:31">
      <c r="A13" s="29" t="s">
        <v>40</v>
      </c>
      <c r="B13" s="29" t="s">
        <v>68</v>
      </c>
      <c r="C13" s="33">
        <v>13.512076083392028</v>
      </c>
      <c r="D13" s="33">
        <v>15.820552194895528</v>
      </c>
      <c r="E13" s="33">
        <v>15.32764839041702</v>
      </c>
      <c r="F13" s="33">
        <v>14.04811785230959</v>
      </c>
      <c r="G13" s="33">
        <v>19.71216902071847</v>
      </c>
      <c r="H13" s="33">
        <v>20.038233559412447</v>
      </c>
      <c r="I13" s="33">
        <v>26.037147920356933</v>
      </c>
      <c r="J13" s="33">
        <v>26.159315280307954</v>
      </c>
      <c r="K13" s="33">
        <v>73.204380965681253</v>
      </c>
      <c r="L13" s="33">
        <v>78.482671267490872</v>
      </c>
      <c r="M13" s="33">
        <v>81.327393683198522</v>
      </c>
      <c r="N13" s="33">
        <v>113.79397584853113</v>
      </c>
      <c r="O13" s="33">
        <v>119.02728041187795</v>
      </c>
      <c r="P13" s="33">
        <v>112.6528926828373</v>
      </c>
      <c r="Q13" s="33">
        <v>113.85825635091065</v>
      </c>
      <c r="R13" s="33">
        <v>109.51935810017473</v>
      </c>
      <c r="S13" s="33">
        <v>140.09044678239326</v>
      </c>
      <c r="T13" s="33">
        <v>139.87170081815924</v>
      </c>
      <c r="U13" s="33">
        <v>150.30526699309834</v>
      </c>
      <c r="V13" s="33">
        <v>162.70339156811966</v>
      </c>
      <c r="W13" s="33">
        <v>190.48298579797753</v>
      </c>
      <c r="X13" s="33">
        <v>221.11363311651704</v>
      </c>
      <c r="Y13" s="33">
        <v>214.58682838659746</v>
      </c>
      <c r="Z13" s="33">
        <v>213.92927117462588</v>
      </c>
      <c r="AA13" s="33">
        <v>203.71009453494423</v>
      </c>
      <c r="AB13" s="33">
        <v>205.19994150818405</v>
      </c>
      <c r="AC13" s="33">
        <v>197.90031584885469</v>
      </c>
      <c r="AD13" s="33">
        <v>192.45128928917086</v>
      </c>
      <c r="AE13" s="33">
        <v>189.85235936635428</v>
      </c>
    </row>
    <row r="14" spans="1:31">
      <c r="A14" s="29" t="s">
        <v>40</v>
      </c>
      <c r="B14" s="29" t="s">
        <v>36</v>
      </c>
      <c r="C14" s="33">
        <v>0.12873683329697591</v>
      </c>
      <c r="D14" s="33">
        <v>0.19393522794756388</v>
      </c>
      <c r="E14" s="33">
        <v>0.209775503821824</v>
      </c>
      <c r="F14" s="33">
        <v>0.233573427678058</v>
      </c>
      <c r="G14" s="33">
        <v>0.2121279108030599</v>
      </c>
      <c r="H14" s="33">
        <v>0.209808380916886</v>
      </c>
      <c r="I14" s="33">
        <v>0.19933361471520988</v>
      </c>
      <c r="J14" s="33">
        <v>0.18004986409149468</v>
      </c>
      <c r="K14" s="33">
        <v>0.16381388982647391</v>
      </c>
      <c r="L14" s="33">
        <v>0.15882763252635979</v>
      </c>
      <c r="M14" s="33">
        <v>0.14318070844372</v>
      </c>
      <c r="N14" s="33">
        <v>0.5644783730061399</v>
      </c>
      <c r="O14" s="33">
        <v>1.0066497707303002</v>
      </c>
      <c r="P14" s="33">
        <v>0.96608489896555005</v>
      </c>
      <c r="Q14" s="33">
        <v>1.38396962589095</v>
      </c>
      <c r="R14" s="33">
        <v>1.3296587184779789</v>
      </c>
      <c r="S14" s="33">
        <v>1.8259045474751199</v>
      </c>
      <c r="T14" s="33">
        <v>1.7450779632171198</v>
      </c>
      <c r="U14" s="33">
        <v>2.23199740694051</v>
      </c>
      <c r="V14" s="33">
        <v>2.12130294764534</v>
      </c>
      <c r="W14" s="33">
        <v>3.4988665389448306</v>
      </c>
      <c r="X14" s="33">
        <v>3.6345258561749003</v>
      </c>
      <c r="Y14" s="33">
        <v>3.3732840095386503</v>
      </c>
      <c r="Z14" s="33">
        <v>4.629836605959019</v>
      </c>
      <c r="AA14" s="33">
        <v>4.3424284313718697</v>
      </c>
      <c r="AB14" s="33">
        <v>4.8999679326244303</v>
      </c>
      <c r="AC14" s="33">
        <v>4.6958517720142696</v>
      </c>
      <c r="AD14" s="33">
        <v>4.9928814101716004</v>
      </c>
      <c r="AE14" s="33">
        <v>4.6779694087800197</v>
      </c>
    </row>
    <row r="15" spans="1:31">
      <c r="A15" s="29" t="s">
        <v>40</v>
      </c>
      <c r="B15" s="29" t="s">
        <v>73</v>
      </c>
      <c r="C15" s="33">
        <v>1994.2702000000002</v>
      </c>
      <c r="D15" s="33">
        <v>2840.0050499999998</v>
      </c>
      <c r="E15" s="33">
        <v>3453.6315806684288</v>
      </c>
      <c r="F15" s="33">
        <v>3386.328623124452</v>
      </c>
      <c r="G15" s="33">
        <v>2848.0131127971181</v>
      </c>
      <c r="H15" s="33">
        <v>3464.787242164949</v>
      </c>
      <c r="I15" s="33">
        <v>4105.0440830189864</v>
      </c>
      <c r="J15" s="33">
        <v>3590.791673455049</v>
      </c>
      <c r="K15" s="33">
        <v>3255.1062311952469</v>
      </c>
      <c r="L15" s="33">
        <v>3482.1207976181372</v>
      </c>
      <c r="M15" s="33">
        <v>3181.2913966832853</v>
      </c>
      <c r="N15" s="33">
        <v>3222.551197681024</v>
      </c>
      <c r="O15" s="33">
        <v>2539.0191284513508</v>
      </c>
      <c r="P15" s="33">
        <v>2070.2138761829979</v>
      </c>
      <c r="Q15" s="33">
        <v>2194.9188863953791</v>
      </c>
      <c r="R15" s="33">
        <v>2146.2399427508753</v>
      </c>
      <c r="S15" s="33">
        <v>1701.6333985025854</v>
      </c>
      <c r="T15" s="33">
        <v>1647.0003426431101</v>
      </c>
      <c r="U15" s="33">
        <v>1844.5581960868903</v>
      </c>
      <c r="V15" s="33">
        <v>1625.7514202095142</v>
      </c>
      <c r="W15" s="33">
        <v>1755.4977158565489</v>
      </c>
      <c r="X15" s="33">
        <v>1605.7624720812441</v>
      </c>
      <c r="Y15" s="33">
        <v>1097.2002626216502</v>
      </c>
      <c r="Z15" s="33">
        <v>1193.5363517224209</v>
      </c>
      <c r="AA15" s="33">
        <v>1124.7333933627449</v>
      </c>
      <c r="AB15" s="33">
        <v>876.30512069194606</v>
      </c>
      <c r="AC15" s="33">
        <v>766.37945484792738</v>
      </c>
      <c r="AD15" s="33">
        <v>627.63584585194735</v>
      </c>
      <c r="AE15" s="33">
        <v>550.54351911368337</v>
      </c>
    </row>
    <row r="16" spans="1:31">
      <c r="A16" s="29" t="s">
        <v>40</v>
      </c>
      <c r="B16" s="29" t="s">
        <v>56</v>
      </c>
      <c r="C16" s="33">
        <v>0.37400587232999888</v>
      </c>
      <c r="D16" s="33">
        <v>1.1767846340999999</v>
      </c>
      <c r="E16" s="33">
        <v>2.5731803851999975</v>
      </c>
      <c r="F16" s="33">
        <v>4.9453610045999987</v>
      </c>
      <c r="G16" s="33">
        <v>7.1943200969999985</v>
      </c>
      <c r="H16" s="33">
        <v>9.6337729239999987</v>
      </c>
      <c r="I16" s="33">
        <v>11.929781114999999</v>
      </c>
      <c r="J16" s="33">
        <v>13.771772047999988</v>
      </c>
      <c r="K16" s="33">
        <v>15.681560177</v>
      </c>
      <c r="L16" s="33">
        <v>17.196853943999994</v>
      </c>
      <c r="M16" s="33">
        <v>18.576344507000002</v>
      </c>
      <c r="N16" s="33">
        <v>19.987504793000003</v>
      </c>
      <c r="O16" s="33">
        <v>21.136944781999997</v>
      </c>
      <c r="P16" s="33">
        <v>22.02919898399999</v>
      </c>
      <c r="Q16" s="33">
        <v>23.984865531999997</v>
      </c>
      <c r="R16" s="33">
        <v>23.692647406999988</v>
      </c>
      <c r="S16" s="33">
        <v>21.912029402000002</v>
      </c>
      <c r="T16" s="33">
        <v>21.573764069999989</v>
      </c>
      <c r="U16" s="33">
        <v>21.853214900000005</v>
      </c>
      <c r="V16" s="33">
        <v>21.512321786000001</v>
      </c>
      <c r="W16" s="33">
        <v>21.786791099999991</v>
      </c>
      <c r="X16" s="33">
        <v>20.404679672</v>
      </c>
      <c r="Y16" s="33">
        <v>17.948504421999989</v>
      </c>
      <c r="Z16" s="33">
        <v>18.532929401499999</v>
      </c>
      <c r="AA16" s="33">
        <v>17.255410358000002</v>
      </c>
      <c r="AB16" s="33">
        <v>15.40869335999998</v>
      </c>
      <c r="AC16" s="33">
        <v>14.359114399000001</v>
      </c>
      <c r="AD16" s="33">
        <v>13.124219506999999</v>
      </c>
      <c r="AE16" s="33">
        <v>12.135997382999999</v>
      </c>
    </row>
    <row r="17" spans="1:31">
      <c r="A17" s="34" t="s">
        <v>138</v>
      </c>
      <c r="B17" s="34"/>
      <c r="C17" s="35">
        <v>591338.89902298234</v>
      </c>
      <c r="D17" s="35">
        <v>537668.85422043421</v>
      </c>
      <c r="E17" s="35">
        <v>494851.6281569234</v>
      </c>
      <c r="F17" s="35">
        <v>439498.61984644108</v>
      </c>
      <c r="G17" s="35">
        <v>402084.69755378005</v>
      </c>
      <c r="H17" s="35">
        <v>358935.71010288113</v>
      </c>
      <c r="I17" s="35">
        <v>306490.91442581563</v>
      </c>
      <c r="J17" s="35">
        <v>307377.49851553835</v>
      </c>
      <c r="K17" s="35">
        <v>258559.6476906091</v>
      </c>
      <c r="L17" s="35">
        <v>244518.49718516288</v>
      </c>
      <c r="M17" s="35">
        <v>233238.74916165415</v>
      </c>
      <c r="N17" s="35">
        <v>204846.76520366117</v>
      </c>
      <c r="O17" s="35">
        <v>203085.69186776617</v>
      </c>
      <c r="P17" s="35">
        <v>190581.20905838822</v>
      </c>
      <c r="Q17" s="35">
        <v>166938.13417208337</v>
      </c>
      <c r="R17" s="35">
        <v>155818.48385925262</v>
      </c>
      <c r="S17" s="35">
        <v>155793.3564978608</v>
      </c>
      <c r="T17" s="35">
        <v>142511.78293697254</v>
      </c>
      <c r="U17" s="35">
        <v>130887.47617233347</v>
      </c>
      <c r="V17" s="35">
        <v>124567.011135817</v>
      </c>
      <c r="W17" s="35">
        <v>110118.28325493047</v>
      </c>
      <c r="X17" s="35">
        <v>105374.45450064995</v>
      </c>
      <c r="Y17" s="35">
        <v>92490.876378629793</v>
      </c>
      <c r="Z17" s="35">
        <v>74058.866399157865</v>
      </c>
      <c r="AA17" s="35">
        <v>67555.098607652384</v>
      </c>
      <c r="AB17" s="35">
        <v>71147.508944565765</v>
      </c>
      <c r="AC17" s="35">
        <v>59794.228478457306</v>
      </c>
      <c r="AD17" s="35">
        <v>56443.741508653424</v>
      </c>
      <c r="AE17" s="35">
        <v>53203.157983966637</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171808.56200000001</v>
      </c>
      <c r="D20" s="33">
        <v>144724.8015</v>
      </c>
      <c r="E20" s="33">
        <v>122213.913</v>
      </c>
      <c r="F20" s="33">
        <v>125335.39695169</v>
      </c>
      <c r="G20" s="33">
        <v>97604.560489203388</v>
      </c>
      <c r="H20" s="33">
        <v>83454.38703215291</v>
      </c>
      <c r="I20" s="33">
        <v>77346.327224258202</v>
      </c>
      <c r="J20" s="33">
        <v>79527.362782399214</v>
      </c>
      <c r="K20" s="33">
        <v>57919.908791358095</v>
      </c>
      <c r="L20" s="33">
        <v>55036.939853147902</v>
      </c>
      <c r="M20" s="33">
        <v>46933.232725139402</v>
      </c>
      <c r="N20" s="33">
        <v>20306.815569310002</v>
      </c>
      <c r="O20" s="33">
        <v>24168.2178070878</v>
      </c>
      <c r="P20" s="33">
        <v>20070.128434738701</v>
      </c>
      <c r="Q20" s="33">
        <v>10539.607</v>
      </c>
      <c r="R20" s="33">
        <v>12444.335499999999</v>
      </c>
      <c r="S20" s="33">
        <v>13340.546</v>
      </c>
      <c r="T20" s="33">
        <v>12386.413</v>
      </c>
      <c r="U20" s="33">
        <v>10942.2315</v>
      </c>
      <c r="V20" s="33">
        <v>9152.9770000000008</v>
      </c>
      <c r="W20" s="33">
        <v>4986.7121138769899</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230.53439114693799</v>
      </c>
      <c r="D22" s="33">
        <v>220.37620055222999</v>
      </c>
      <c r="E22" s="33">
        <v>641.12137486282506</v>
      </c>
      <c r="F22" s="33">
        <v>1584.2855248997698</v>
      </c>
      <c r="G22" s="33">
        <v>1966.2826472274739</v>
      </c>
      <c r="H22" s="33">
        <v>1012.2286002672801</v>
      </c>
      <c r="I22" s="33">
        <v>2051.8481574826601</v>
      </c>
      <c r="J22" s="33">
        <v>2881.2862076754636</v>
      </c>
      <c r="K22" s="33">
        <v>2626.2123351342902</v>
      </c>
      <c r="L22" s="33">
        <v>2786.5144252679497</v>
      </c>
      <c r="M22" s="33">
        <v>3105.2853392889829</v>
      </c>
      <c r="N22" s="33">
        <v>5018.0987672980709</v>
      </c>
      <c r="O22" s="33">
        <v>4895.0048019343294</v>
      </c>
      <c r="P22" s="33">
        <v>5472.2146525906401</v>
      </c>
      <c r="Q22" s="33">
        <v>4511.3174848668395</v>
      </c>
      <c r="R22" s="33">
        <v>3475.8032479274698</v>
      </c>
      <c r="S22" s="33">
        <v>4626.2648756285998</v>
      </c>
      <c r="T22" s="33">
        <v>4890.06278956389</v>
      </c>
      <c r="U22" s="33">
        <v>4187.62339352053</v>
      </c>
      <c r="V22" s="33">
        <v>3558.5264515660897</v>
      </c>
      <c r="W22" s="33">
        <v>3573.1183959702098</v>
      </c>
      <c r="X22" s="33">
        <v>3918.4937034368199</v>
      </c>
      <c r="Y22" s="33">
        <v>153.68353943663999</v>
      </c>
      <c r="Z22" s="33">
        <v>2.0660909000000001E-4</v>
      </c>
      <c r="AA22" s="33">
        <v>2.0054194E-4</v>
      </c>
      <c r="AB22" s="33">
        <v>2.0203419999999998E-4</v>
      </c>
      <c r="AC22" s="33">
        <v>1.9035526000000001E-4</v>
      </c>
      <c r="AD22" s="33">
        <v>1.7881183000000001E-4</v>
      </c>
      <c r="AE22" s="33">
        <v>1.6828729000000002E-4</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1.3527138999999992E-4</v>
      </c>
      <c r="D24" s="33">
        <v>1.3531350299999988E-4</v>
      </c>
      <c r="E24" s="33">
        <v>109.48920044282397</v>
      </c>
      <c r="F24" s="33">
        <v>539.1006531181539</v>
      </c>
      <c r="G24" s="33">
        <v>87.062339947777005</v>
      </c>
      <c r="H24" s="33">
        <v>165.579930509745</v>
      </c>
      <c r="I24" s="33">
        <v>127.16120053341301</v>
      </c>
      <c r="J24" s="33">
        <v>373.58605490270298</v>
      </c>
      <c r="K24" s="33">
        <v>7.1983299404509999</v>
      </c>
      <c r="L24" s="33">
        <v>66.474643861595993</v>
      </c>
      <c r="M24" s="33">
        <v>147.70242313331804</v>
      </c>
      <c r="N24" s="33">
        <v>2103.4790080380667</v>
      </c>
      <c r="O24" s="33">
        <v>853.33515370121506</v>
      </c>
      <c r="P24" s="33">
        <v>2655.0230052501047</v>
      </c>
      <c r="Q24" s="33">
        <v>2141.2996315055188</v>
      </c>
      <c r="R24" s="33">
        <v>2625.7626781670469</v>
      </c>
      <c r="S24" s="33">
        <v>4093.7817246060449</v>
      </c>
      <c r="T24" s="33">
        <v>4917.74092155364</v>
      </c>
      <c r="U24" s="33">
        <v>5808.1372320499495</v>
      </c>
      <c r="V24" s="33">
        <v>8184.21853480966</v>
      </c>
      <c r="W24" s="33">
        <v>4613.0028210344599</v>
      </c>
      <c r="X24" s="33">
        <v>6670.4160465969808</v>
      </c>
      <c r="Y24" s="33">
        <v>9003.4568544507692</v>
      </c>
      <c r="Z24" s="33">
        <v>2866.1570899526905</v>
      </c>
      <c r="AA24" s="33">
        <v>2744.6747701150803</v>
      </c>
      <c r="AB24" s="33">
        <v>3641.5938146778603</v>
      </c>
      <c r="AC24" s="33">
        <v>4920.5796359465503</v>
      </c>
      <c r="AD24" s="33">
        <v>4836.0528292050594</v>
      </c>
      <c r="AE24" s="33">
        <v>4563.0932931724792</v>
      </c>
    </row>
    <row r="25" spans="1:31">
      <c r="A25" s="29" t="s">
        <v>130</v>
      </c>
      <c r="B25" s="29" t="s">
        <v>65</v>
      </c>
      <c r="C25" s="33">
        <v>14927.99676</v>
      </c>
      <c r="D25" s="33">
        <v>15173.53764</v>
      </c>
      <c r="E25" s="33">
        <v>13578.695750000001</v>
      </c>
      <c r="F25" s="33">
        <v>17445.843649999999</v>
      </c>
      <c r="G25" s="33">
        <v>15846.125109999999</v>
      </c>
      <c r="H25" s="33">
        <v>14751.84348</v>
      </c>
      <c r="I25" s="33">
        <v>15619.793710000002</v>
      </c>
      <c r="J25" s="33">
        <v>19404.494839999999</v>
      </c>
      <c r="K25" s="33">
        <v>14579.348019999999</v>
      </c>
      <c r="L25" s="33">
        <v>12941.04484</v>
      </c>
      <c r="M25" s="33">
        <v>12812.787859999999</v>
      </c>
      <c r="N25" s="33">
        <v>12292.057929999999</v>
      </c>
      <c r="O25" s="33">
        <v>13682.361789999999</v>
      </c>
      <c r="P25" s="33">
        <v>13957.1983</v>
      </c>
      <c r="Q25" s="33">
        <v>13403.238589999999</v>
      </c>
      <c r="R25" s="33">
        <v>12094.56632</v>
      </c>
      <c r="S25" s="33">
        <v>14776.512559999999</v>
      </c>
      <c r="T25" s="33">
        <v>11886.68809</v>
      </c>
      <c r="U25" s="33">
        <v>10817.87867</v>
      </c>
      <c r="V25" s="33">
        <v>9431.136050000001</v>
      </c>
      <c r="W25" s="33">
        <v>8731.59159</v>
      </c>
      <c r="X25" s="33">
        <v>9659.4552299999996</v>
      </c>
      <c r="Y25" s="33">
        <v>8995.9849900000008</v>
      </c>
      <c r="Z25" s="33">
        <v>9008.5929800000013</v>
      </c>
      <c r="AA25" s="33">
        <v>8507.2452499999999</v>
      </c>
      <c r="AB25" s="33">
        <v>9736.9429699999982</v>
      </c>
      <c r="AC25" s="33">
        <v>7450.0659000000005</v>
      </c>
      <c r="AD25" s="33">
        <v>6491.0058449999997</v>
      </c>
      <c r="AE25" s="33">
        <v>5476.6871499999997</v>
      </c>
    </row>
    <row r="26" spans="1:31">
      <c r="A26" s="29" t="s">
        <v>130</v>
      </c>
      <c r="B26" s="29" t="s">
        <v>69</v>
      </c>
      <c r="C26" s="33">
        <v>15624.691822699873</v>
      </c>
      <c r="D26" s="33">
        <v>17313.585186884779</v>
      </c>
      <c r="E26" s="33">
        <v>15218.861931470792</v>
      </c>
      <c r="F26" s="33">
        <v>14329.781381481927</v>
      </c>
      <c r="G26" s="33">
        <v>14457.357828662187</v>
      </c>
      <c r="H26" s="33">
        <v>14374.031850805688</v>
      </c>
      <c r="I26" s="33">
        <v>13102.977619249919</v>
      </c>
      <c r="J26" s="33">
        <v>10407.921940151627</v>
      </c>
      <c r="K26" s="33">
        <v>8768.9020222973923</v>
      </c>
      <c r="L26" s="33">
        <v>8964.3847548417325</v>
      </c>
      <c r="M26" s="33">
        <v>10059.647783886252</v>
      </c>
      <c r="N26" s="33">
        <v>8691.596098159087</v>
      </c>
      <c r="O26" s="33">
        <v>8175.351952611134</v>
      </c>
      <c r="P26" s="33">
        <v>7583.9137089922187</v>
      </c>
      <c r="Q26" s="33">
        <v>7803.2298461531609</v>
      </c>
      <c r="R26" s="33">
        <v>7260.9058292536729</v>
      </c>
      <c r="S26" s="33">
        <v>4742.5474837268939</v>
      </c>
      <c r="T26" s="33">
        <v>3698.5627673414729</v>
      </c>
      <c r="U26" s="33">
        <v>3459.5971403712488</v>
      </c>
      <c r="V26" s="33">
        <v>2963.6548961554045</v>
      </c>
      <c r="W26" s="33">
        <v>2899.0132003978283</v>
      </c>
      <c r="X26" s="33">
        <v>2807.0410546163307</v>
      </c>
      <c r="Y26" s="33">
        <v>1769.2755146765971</v>
      </c>
      <c r="Z26" s="33">
        <v>1716.457266975171</v>
      </c>
      <c r="AA26" s="33">
        <v>1699.017146327981</v>
      </c>
      <c r="AB26" s="33">
        <v>975.34567960678714</v>
      </c>
      <c r="AC26" s="33">
        <v>863.08014418786877</v>
      </c>
      <c r="AD26" s="33">
        <v>796.58911616644934</v>
      </c>
      <c r="AE26" s="33">
        <v>801.79494539181201</v>
      </c>
    </row>
    <row r="27" spans="1:31">
      <c r="A27" s="29" t="s">
        <v>130</v>
      </c>
      <c r="B27" s="29" t="s">
        <v>68</v>
      </c>
      <c r="C27" s="33">
        <v>4.9791114910874121</v>
      </c>
      <c r="D27" s="33">
        <v>5.7841322280666141</v>
      </c>
      <c r="E27" s="33">
        <v>5.5558481417070977</v>
      </c>
      <c r="F27" s="33">
        <v>5.1041665542197592</v>
      </c>
      <c r="G27" s="33">
        <v>11.225408487064769</v>
      </c>
      <c r="H27" s="33">
        <v>11.560208811785099</v>
      </c>
      <c r="I27" s="33">
        <v>11.059002752059769</v>
      </c>
      <c r="J27" s="33">
        <v>13.44969681773278</v>
      </c>
      <c r="K27" s="33">
        <v>60.75988762314757</v>
      </c>
      <c r="L27" s="33">
        <v>61.399613272461721</v>
      </c>
      <c r="M27" s="33">
        <v>60.035676164840311</v>
      </c>
      <c r="N27" s="33">
        <v>70.451942668692425</v>
      </c>
      <c r="O27" s="33">
        <v>74.702590900703058</v>
      </c>
      <c r="P27" s="33">
        <v>68.436659090948964</v>
      </c>
      <c r="Q27" s="33">
        <v>70.04407250913647</v>
      </c>
      <c r="R27" s="33">
        <v>66.940555680738385</v>
      </c>
      <c r="S27" s="33">
        <v>82.532422803812864</v>
      </c>
      <c r="T27" s="33">
        <v>83.687292993198497</v>
      </c>
      <c r="U27" s="33">
        <v>93.308951376751736</v>
      </c>
      <c r="V27" s="33">
        <v>98.778633155442805</v>
      </c>
      <c r="W27" s="33">
        <v>108.4268001785623</v>
      </c>
      <c r="X27" s="33">
        <v>121.68483686158326</v>
      </c>
      <c r="Y27" s="33">
        <v>115.4566344849427</v>
      </c>
      <c r="Z27" s="33">
        <v>118.17610072646511</v>
      </c>
      <c r="AA27" s="33">
        <v>111.50023861056516</v>
      </c>
      <c r="AB27" s="33">
        <v>106.79581463127661</v>
      </c>
      <c r="AC27" s="33">
        <v>101.383150525969</v>
      </c>
      <c r="AD27" s="33">
        <v>100.14082291883429</v>
      </c>
      <c r="AE27" s="33">
        <v>96.422093102642904</v>
      </c>
    </row>
    <row r="28" spans="1:31">
      <c r="A28" s="29" t="s">
        <v>130</v>
      </c>
      <c r="B28" s="29" t="s">
        <v>36</v>
      </c>
      <c r="C28" s="33">
        <v>8.0281214999999988E-8</v>
      </c>
      <c r="D28" s="33">
        <v>1.1029164000000001E-7</v>
      </c>
      <c r="E28" s="33">
        <v>1.0614239399999991E-7</v>
      </c>
      <c r="F28" s="33">
        <v>1.47129278E-7</v>
      </c>
      <c r="G28" s="33">
        <v>1.5191088999999999E-7</v>
      </c>
      <c r="H28" s="33">
        <v>1.5740765599999979E-7</v>
      </c>
      <c r="I28" s="33">
        <v>2.1234121999999999E-7</v>
      </c>
      <c r="J28" s="33">
        <v>2.3075449499999997E-7</v>
      </c>
      <c r="K28" s="33">
        <v>8.3599137999999988E-7</v>
      </c>
      <c r="L28" s="33">
        <v>8.5370600999999996E-7</v>
      </c>
      <c r="M28" s="33">
        <v>8.2572626999999893E-7</v>
      </c>
      <c r="N28" s="33">
        <v>1.4732286400000001E-6</v>
      </c>
      <c r="O28" s="33">
        <v>1.4015165299999999E-6</v>
      </c>
      <c r="P28" s="33">
        <v>1.40733015E-6</v>
      </c>
      <c r="Q28" s="33">
        <v>1.9856106E-6</v>
      </c>
      <c r="R28" s="33">
        <v>1.8325542999999999E-6</v>
      </c>
      <c r="S28" s="33">
        <v>1.810013E-6</v>
      </c>
      <c r="T28" s="33">
        <v>1.7350588000000002E-6</v>
      </c>
      <c r="U28" s="33">
        <v>0.5522845616216</v>
      </c>
      <c r="V28" s="33">
        <v>0.52598826435919999</v>
      </c>
      <c r="W28" s="33">
        <v>1.7733736000000002</v>
      </c>
      <c r="X28" s="33">
        <v>1.6775275000000001</v>
      </c>
      <c r="Y28" s="33">
        <v>1.5526977000000002</v>
      </c>
      <c r="Z28" s="33">
        <v>2.6436772299999989</v>
      </c>
      <c r="AA28" s="33">
        <v>2.4884372300000002</v>
      </c>
      <c r="AB28" s="33">
        <v>2.3183717399999999</v>
      </c>
      <c r="AC28" s="33">
        <v>2.1711358300000003</v>
      </c>
      <c r="AD28" s="33">
        <v>2.1286040000000002</v>
      </c>
      <c r="AE28" s="33">
        <v>1.98172163</v>
      </c>
    </row>
    <row r="29" spans="1:31">
      <c r="A29" s="29" t="s">
        <v>130</v>
      </c>
      <c r="B29" s="29" t="s">
        <v>73</v>
      </c>
      <c r="C29" s="33">
        <v>504.97240000000005</v>
      </c>
      <c r="D29" s="33">
        <v>842.68764999999996</v>
      </c>
      <c r="E29" s="33">
        <v>1073.7755801764163</v>
      </c>
      <c r="F29" s="33">
        <v>1146.7654225106371</v>
      </c>
      <c r="G29" s="33">
        <v>592.72991219164282</v>
      </c>
      <c r="H29" s="33">
        <v>827.60704139116535</v>
      </c>
      <c r="I29" s="33">
        <v>1175.6582822410267</v>
      </c>
      <c r="J29" s="33">
        <v>989.74067233220933</v>
      </c>
      <c r="K29" s="33">
        <v>886.47923010679199</v>
      </c>
      <c r="L29" s="33">
        <v>1010.0039963191663</v>
      </c>
      <c r="M29" s="33">
        <v>994.40939531679066</v>
      </c>
      <c r="N29" s="33">
        <v>1099.7184540057974</v>
      </c>
      <c r="O29" s="33">
        <v>1015.3447185897803</v>
      </c>
      <c r="P29" s="33">
        <v>683.03062948607339</v>
      </c>
      <c r="Q29" s="33">
        <v>762.48752358946604</v>
      </c>
      <c r="R29" s="33">
        <v>776.337313958187</v>
      </c>
      <c r="S29" s="33">
        <v>732.4363535541537</v>
      </c>
      <c r="T29" s="33">
        <v>683.23691743531799</v>
      </c>
      <c r="U29" s="33">
        <v>763.0463810628919</v>
      </c>
      <c r="V29" s="33">
        <v>609.43284506394161</v>
      </c>
      <c r="W29" s="33">
        <v>598.77989281875296</v>
      </c>
      <c r="X29" s="33">
        <v>682.10842037285863</v>
      </c>
      <c r="Y29" s="33">
        <v>437.04678347315189</v>
      </c>
      <c r="Z29" s="33">
        <v>491.81338578991728</v>
      </c>
      <c r="AA29" s="33">
        <v>519.82316405343306</v>
      </c>
      <c r="AB29" s="33">
        <v>456.77953160399716</v>
      </c>
      <c r="AC29" s="33">
        <v>394.90835039219451</v>
      </c>
      <c r="AD29" s="33">
        <v>364.75899210320324</v>
      </c>
      <c r="AE29" s="33">
        <v>290.27908008627588</v>
      </c>
    </row>
    <row r="30" spans="1:31">
      <c r="A30" s="29" t="s">
        <v>130</v>
      </c>
      <c r="B30" s="29" t="s">
        <v>56</v>
      </c>
      <c r="C30" s="33">
        <v>7.1055515999999999E-2</v>
      </c>
      <c r="D30" s="33">
        <v>0.40222933999999999</v>
      </c>
      <c r="E30" s="33">
        <v>0.79846311999999997</v>
      </c>
      <c r="F30" s="33">
        <v>1.4377293600000001</v>
      </c>
      <c r="G30" s="33">
        <v>2.1814190399999989</v>
      </c>
      <c r="H30" s="33">
        <v>2.9556168400000002</v>
      </c>
      <c r="I30" s="33">
        <v>3.6134528300000004</v>
      </c>
      <c r="J30" s="33">
        <v>4.2875710499999995</v>
      </c>
      <c r="K30" s="33">
        <v>4.9617946000000002</v>
      </c>
      <c r="L30" s="33">
        <v>5.5145139999999904</v>
      </c>
      <c r="M30" s="33">
        <v>5.8872035</v>
      </c>
      <c r="N30" s="33">
        <v>6.6622950000000003</v>
      </c>
      <c r="O30" s="33">
        <v>7.2224090000000007</v>
      </c>
      <c r="P30" s="33">
        <v>7.5244466999999897</v>
      </c>
      <c r="Q30" s="33">
        <v>8.2057363999999993</v>
      </c>
      <c r="R30" s="33">
        <v>8.0752851999999997</v>
      </c>
      <c r="S30" s="33">
        <v>7.7280843000000008</v>
      </c>
      <c r="T30" s="33">
        <v>7.5057965999999903</v>
      </c>
      <c r="U30" s="33">
        <v>7.5740391000000002</v>
      </c>
      <c r="V30" s="33">
        <v>7.3923310999999998</v>
      </c>
      <c r="W30" s="33">
        <v>7.4863643999999994</v>
      </c>
      <c r="X30" s="33">
        <v>7.3630654999999994</v>
      </c>
      <c r="Y30" s="33">
        <v>6.54888259999999</v>
      </c>
      <c r="Z30" s="33">
        <v>6.8544550999999991</v>
      </c>
      <c r="AA30" s="33">
        <v>6.3644176000000003</v>
      </c>
      <c r="AB30" s="33">
        <v>6.0616582999999897</v>
      </c>
      <c r="AC30" s="33">
        <v>5.4913976399999989</v>
      </c>
      <c r="AD30" s="33">
        <v>5.2426385</v>
      </c>
      <c r="AE30" s="33">
        <v>4.7812191000000004</v>
      </c>
    </row>
    <row r="31" spans="1:31">
      <c r="A31" s="34" t="s">
        <v>138</v>
      </c>
      <c r="B31" s="34"/>
      <c r="C31" s="35">
        <v>202596.76422060933</v>
      </c>
      <c r="D31" s="35">
        <v>177438.08479497858</v>
      </c>
      <c r="E31" s="35">
        <v>151767.63710491816</v>
      </c>
      <c r="F31" s="35">
        <v>159239.51232774407</v>
      </c>
      <c r="G31" s="35">
        <v>129972.61382352789</v>
      </c>
      <c r="H31" s="35">
        <v>113769.63110254741</v>
      </c>
      <c r="I31" s="35">
        <v>108259.16691427625</v>
      </c>
      <c r="J31" s="35">
        <v>112608.10152194674</v>
      </c>
      <c r="K31" s="35">
        <v>83962.329386353376</v>
      </c>
      <c r="L31" s="35">
        <v>79856.758130391652</v>
      </c>
      <c r="M31" s="35">
        <v>73118.691807612791</v>
      </c>
      <c r="N31" s="35">
        <v>48482.49931547392</v>
      </c>
      <c r="O31" s="35">
        <v>51848.974096235186</v>
      </c>
      <c r="P31" s="35">
        <v>49806.914760662607</v>
      </c>
      <c r="Q31" s="35">
        <v>38468.73662503466</v>
      </c>
      <c r="R31" s="35">
        <v>37968.314131028928</v>
      </c>
      <c r="S31" s="35">
        <v>41662.185066765349</v>
      </c>
      <c r="T31" s="35">
        <v>37863.154861452203</v>
      </c>
      <c r="U31" s="35">
        <v>35308.776887318476</v>
      </c>
      <c r="V31" s="35">
        <v>33389.291565686603</v>
      </c>
      <c r="W31" s="35">
        <v>24911.864921458051</v>
      </c>
      <c r="X31" s="35">
        <v>23177.090871511715</v>
      </c>
      <c r="Y31" s="35">
        <v>20037.857533048948</v>
      </c>
      <c r="Z31" s="35">
        <v>13709.383644263418</v>
      </c>
      <c r="AA31" s="35">
        <v>13062.437605595565</v>
      </c>
      <c r="AB31" s="35">
        <v>14460.678480950122</v>
      </c>
      <c r="AC31" s="35">
        <v>13335.109021015649</v>
      </c>
      <c r="AD31" s="35">
        <v>12223.788792102174</v>
      </c>
      <c r="AE31" s="35">
        <v>10937.997649954224</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136167.42680000002</v>
      </c>
      <c r="D34" s="33">
        <v>120570.25959999999</v>
      </c>
      <c r="E34" s="33">
        <v>120280.2268</v>
      </c>
      <c r="F34" s="33">
        <v>89202.109509005677</v>
      </c>
      <c r="G34" s="33">
        <v>80977.469081237869</v>
      </c>
      <c r="H34" s="33">
        <v>76812.727722218988</v>
      </c>
      <c r="I34" s="33">
        <v>66683.666313304901</v>
      </c>
      <c r="J34" s="33">
        <v>67079.692762207924</v>
      </c>
      <c r="K34" s="33">
        <v>61457.442755524113</v>
      </c>
      <c r="L34" s="33">
        <v>56437.491915680388</v>
      </c>
      <c r="M34" s="33">
        <v>51394.198104995106</v>
      </c>
      <c r="N34" s="33">
        <v>50544.19435439993</v>
      </c>
      <c r="O34" s="33">
        <v>46006.388958328236</v>
      </c>
      <c r="P34" s="33">
        <v>39100.540627291426</v>
      </c>
      <c r="Q34" s="33">
        <v>36269.715003150763</v>
      </c>
      <c r="R34" s="33">
        <v>31132.440142776199</v>
      </c>
      <c r="S34" s="33">
        <v>30085.980856387399</v>
      </c>
      <c r="T34" s="33">
        <v>28363.834014577395</v>
      </c>
      <c r="U34" s="33">
        <v>24935.270140824701</v>
      </c>
      <c r="V34" s="33">
        <v>24650.927728185703</v>
      </c>
      <c r="W34" s="33">
        <v>20169.915994632804</v>
      </c>
      <c r="X34" s="33">
        <v>15234.365741108499</v>
      </c>
      <c r="Y34" s="33">
        <v>10021.75814670131</v>
      </c>
      <c r="Z34" s="33">
        <v>8223.6734700032812</v>
      </c>
      <c r="AA34" s="33">
        <v>7345.9278861693701</v>
      </c>
      <c r="AB34" s="33">
        <v>7171.3196000000007</v>
      </c>
      <c r="AC34" s="33">
        <v>6347.0812551948002</v>
      </c>
      <c r="AD34" s="33">
        <v>5537.2912281607505</v>
      </c>
      <c r="AE34" s="33">
        <v>5420.1138591159006</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7671.4588972170814</v>
      </c>
      <c r="D36" s="33">
        <v>7313.2494054174804</v>
      </c>
      <c r="E36" s="33">
        <v>7773.5749570815997</v>
      </c>
      <c r="F36" s="33">
        <v>13552.146126354959</v>
      </c>
      <c r="G36" s="33">
        <v>15624.47945264485</v>
      </c>
      <c r="H36" s="33">
        <v>12748.443107133458</v>
      </c>
      <c r="I36" s="33">
        <v>14467.310508103321</v>
      </c>
      <c r="J36" s="33">
        <v>13952.160710823629</v>
      </c>
      <c r="K36" s="33">
        <v>12397.441807543564</v>
      </c>
      <c r="L36" s="33">
        <v>12717.54181059813</v>
      </c>
      <c r="M36" s="33">
        <v>14351.95658772836</v>
      </c>
      <c r="N36" s="33">
        <v>14955.59366088396</v>
      </c>
      <c r="O36" s="33">
        <v>16527.53865687604</v>
      </c>
      <c r="P36" s="33">
        <v>13666.84574544731</v>
      </c>
      <c r="Q36" s="33">
        <v>12175.35563688911</v>
      </c>
      <c r="R36" s="33">
        <v>9334.4587315035224</v>
      </c>
      <c r="S36" s="33">
        <v>9899.3357402977017</v>
      </c>
      <c r="T36" s="33">
        <v>8953.1080336068189</v>
      </c>
      <c r="U36" s="33">
        <v>7065.2932586002298</v>
      </c>
      <c r="V36" s="33">
        <v>7416.2818528727003</v>
      </c>
      <c r="W36" s="33">
        <v>7808.8885476381902</v>
      </c>
      <c r="X36" s="33">
        <v>8132.04445863205</v>
      </c>
      <c r="Y36" s="33">
        <v>7377.6759491895309</v>
      </c>
      <c r="Z36" s="33">
        <v>6732.3909408567697</v>
      </c>
      <c r="AA36" s="33">
        <v>3093.7844938762596</v>
      </c>
      <c r="AB36" s="33">
        <v>2059.00992908134</v>
      </c>
      <c r="AC36" s="33">
        <v>1968.5501234813501</v>
      </c>
      <c r="AD36" s="33">
        <v>1873.1323142109259</v>
      </c>
      <c r="AE36" s="33">
        <v>1784.9393087713199</v>
      </c>
    </row>
    <row r="37" spans="1:31">
      <c r="A37" s="29" t="s">
        <v>131</v>
      </c>
      <c r="B37" s="29" t="s">
        <v>32</v>
      </c>
      <c r="C37" s="33">
        <v>255.41723000000002</v>
      </c>
      <c r="D37" s="33">
        <v>244.76276999999999</v>
      </c>
      <c r="E37" s="33">
        <v>462.52759999999995</v>
      </c>
      <c r="F37" s="33">
        <v>440.51321999999999</v>
      </c>
      <c r="G37" s="33">
        <v>417.72538000000003</v>
      </c>
      <c r="H37" s="33">
        <v>400.49619999999999</v>
      </c>
      <c r="I37" s="33">
        <v>678.45630000000006</v>
      </c>
      <c r="J37" s="33">
        <v>743.66049999999996</v>
      </c>
      <c r="K37" s="33">
        <v>718.68080000000009</v>
      </c>
      <c r="L37" s="33">
        <v>505.86271999999997</v>
      </c>
      <c r="M37" s="33">
        <v>449.34620000000001</v>
      </c>
      <c r="N37" s="33">
        <v>532.58699999999999</v>
      </c>
      <c r="O37" s="33">
        <v>772.4144</v>
      </c>
      <c r="P37" s="33">
        <v>630.80106000000001</v>
      </c>
      <c r="Q37" s="33">
        <v>531.82359999999994</v>
      </c>
      <c r="R37" s="33">
        <v>598.27559999999994</v>
      </c>
      <c r="S37" s="33">
        <v>652.13310000000001</v>
      </c>
      <c r="T37" s="33">
        <v>576.97530000000006</v>
      </c>
      <c r="U37" s="33">
        <v>476.63538</v>
      </c>
      <c r="V37" s="33">
        <v>517.46177999999998</v>
      </c>
      <c r="W37" s="33">
        <v>632.99009999999998</v>
      </c>
      <c r="X37" s="33">
        <v>641.35175000000004</v>
      </c>
      <c r="Y37" s="33">
        <v>560.36406000000011</v>
      </c>
      <c r="Z37" s="33">
        <v>523.73662000000002</v>
      </c>
      <c r="AA37" s="33">
        <v>432.90378000000004</v>
      </c>
      <c r="AB37" s="33">
        <v>0</v>
      </c>
      <c r="AC37" s="33">
        <v>0</v>
      </c>
      <c r="AD37" s="33">
        <v>0</v>
      </c>
      <c r="AE37" s="33">
        <v>0</v>
      </c>
    </row>
    <row r="38" spans="1:31">
      <c r="A38" s="29" t="s">
        <v>131</v>
      </c>
      <c r="B38" s="29" t="s">
        <v>66</v>
      </c>
      <c r="C38" s="33">
        <v>2.5663796899999991E-4</v>
      </c>
      <c r="D38" s="33">
        <v>2.5518626899999992E-4</v>
      </c>
      <c r="E38" s="33">
        <v>2.6043824899999986E-4</v>
      </c>
      <c r="F38" s="33">
        <v>941.72768119611601</v>
      </c>
      <c r="G38" s="33">
        <v>453.62903677553697</v>
      </c>
      <c r="H38" s="33">
        <v>495.04826989319508</v>
      </c>
      <c r="I38" s="33">
        <v>951.18480038387793</v>
      </c>
      <c r="J38" s="33">
        <v>1480.630869782482</v>
      </c>
      <c r="K38" s="33">
        <v>727.92032123860804</v>
      </c>
      <c r="L38" s="33">
        <v>1347.1794071015968</v>
      </c>
      <c r="M38" s="33">
        <v>2493.777110360983</v>
      </c>
      <c r="N38" s="33">
        <v>3692.3603662179248</v>
      </c>
      <c r="O38" s="33">
        <v>3538.0953726789994</v>
      </c>
      <c r="P38" s="33">
        <v>2476.0219930597459</v>
      </c>
      <c r="Q38" s="33">
        <v>2576.4868440688751</v>
      </c>
      <c r="R38" s="33">
        <v>3647.6975940146567</v>
      </c>
      <c r="S38" s="33">
        <v>5229.5430846618319</v>
      </c>
      <c r="T38" s="33">
        <v>3061.6200125530222</v>
      </c>
      <c r="U38" s="33">
        <v>3323.4341892064899</v>
      </c>
      <c r="V38" s="33">
        <v>3623.9889141739704</v>
      </c>
      <c r="W38" s="33">
        <v>4350.0147047543996</v>
      </c>
      <c r="X38" s="33">
        <v>4271.6458597750689</v>
      </c>
      <c r="Y38" s="33">
        <v>3658.2917522163802</v>
      </c>
      <c r="Z38" s="33">
        <v>4102.0572267049802</v>
      </c>
      <c r="AA38" s="33">
        <v>4625.9857753749293</v>
      </c>
      <c r="AB38" s="33">
        <v>4598.2401960180596</v>
      </c>
      <c r="AC38" s="33">
        <v>3256.6236413650304</v>
      </c>
      <c r="AD38" s="33">
        <v>3282.2532799934002</v>
      </c>
      <c r="AE38" s="33">
        <v>2647.8908097708895</v>
      </c>
    </row>
    <row r="39" spans="1:31">
      <c r="A39" s="29" t="s">
        <v>131</v>
      </c>
      <c r="B39" s="29" t="s">
        <v>65</v>
      </c>
      <c r="C39" s="33">
        <v>4747.3217999999997</v>
      </c>
      <c r="D39" s="33">
        <v>4520.0520999999999</v>
      </c>
      <c r="E39" s="33">
        <v>4327.3030999999992</v>
      </c>
      <c r="F39" s="33">
        <v>4109.1797000000006</v>
      </c>
      <c r="G39" s="33">
        <v>3912.8652999999999</v>
      </c>
      <c r="H39" s="33">
        <v>3731.3944999999999</v>
      </c>
      <c r="I39" s="33">
        <v>3565.9594999999999</v>
      </c>
      <c r="J39" s="33">
        <v>3381.6149999999998</v>
      </c>
      <c r="K39" s="33">
        <v>3226.3942999999999</v>
      </c>
      <c r="L39" s="33">
        <v>2982.4049</v>
      </c>
      <c r="M39" s="33">
        <v>2943.3771000000002</v>
      </c>
      <c r="N39" s="33">
        <v>2778.9636600000003</v>
      </c>
      <c r="O39" s="33">
        <v>2654.9960000000001</v>
      </c>
      <c r="P39" s="33">
        <v>2495.4775600000003</v>
      </c>
      <c r="Q39" s="33">
        <v>2324.2282999999998</v>
      </c>
      <c r="R39" s="33">
        <v>2211.0502000000001</v>
      </c>
      <c r="S39" s="33">
        <v>741.10843999999997</v>
      </c>
      <c r="T39" s="33">
        <v>706.90125</v>
      </c>
      <c r="U39" s="33">
        <v>636.81349999999998</v>
      </c>
      <c r="V39" s="33">
        <v>589.67380000000003</v>
      </c>
      <c r="W39" s="33">
        <v>577.76930000000004</v>
      </c>
      <c r="X39" s="33">
        <v>0</v>
      </c>
      <c r="Y39" s="33">
        <v>0</v>
      </c>
      <c r="Z39" s="33">
        <v>0</v>
      </c>
      <c r="AA39" s="33">
        <v>0</v>
      </c>
      <c r="AB39" s="33">
        <v>0</v>
      </c>
      <c r="AC39" s="33">
        <v>0</v>
      </c>
      <c r="AD39" s="33">
        <v>0</v>
      </c>
      <c r="AE39" s="33">
        <v>0</v>
      </c>
    </row>
    <row r="40" spans="1:31">
      <c r="A40" s="29" t="s">
        <v>131</v>
      </c>
      <c r="B40" s="29" t="s">
        <v>69</v>
      </c>
      <c r="C40" s="33">
        <v>5102.6762166915296</v>
      </c>
      <c r="D40" s="33">
        <v>7685.4179758726814</v>
      </c>
      <c r="E40" s="33">
        <v>7168.653993584443</v>
      </c>
      <c r="F40" s="33">
        <v>6530.2979183535417</v>
      </c>
      <c r="G40" s="33">
        <v>7352.2133080719059</v>
      </c>
      <c r="H40" s="33">
        <v>6707.3128977900842</v>
      </c>
      <c r="I40" s="33">
        <v>6775.3245747135843</v>
      </c>
      <c r="J40" s="33">
        <v>6103.6250738612362</v>
      </c>
      <c r="K40" s="33">
        <v>5784.1843408408595</v>
      </c>
      <c r="L40" s="33">
        <v>5589.3921351306326</v>
      </c>
      <c r="M40" s="33">
        <v>4723.7897028224697</v>
      </c>
      <c r="N40" s="33">
        <v>4570.7004074129245</v>
      </c>
      <c r="O40" s="33">
        <v>3949.301640817253</v>
      </c>
      <c r="P40" s="33">
        <v>4258.0204886501642</v>
      </c>
      <c r="Q40" s="33">
        <v>3660.5632045159587</v>
      </c>
      <c r="R40" s="33">
        <v>3837.9698647669807</v>
      </c>
      <c r="S40" s="33">
        <v>3378.9341420472597</v>
      </c>
      <c r="T40" s="33">
        <v>3326.1554729838545</v>
      </c>
      <c r="U40" s="33">
        <v>3078.0746330649413</v>
      </c>
      <c r="V40" s="33">
        <v>2374.8707361724628</v>
      </c>
      <c r="W40" s="33">
        <v>2396.6629562103085</v>
      </c>
      <c r="X40" s="33">
        <v>1905.8608595347985</v>
      </c>
      <c r="Y40" s="33">
        <v>1663.5871304144105</v>
      </c>
      <c r="Z40" s="33">
        <v>802.58370407939833</v>
      </c>
      <c r="AA40" s="33">
        <v>839.2290240824027</v>
      </c>
      <c r="AB40" s="33">
        <v>780.94611341155405</v>
      </c>
      <c r="AC40" s="33">
        <v>706.72032507857091</v>
      </c>
      <c r="AD40" s="33">
        <v>592.92295716853948</v>
      </c>
      <c r="AE40" s="33">
        <v>456.84326617955014</v>
      </c>
    </row>
    <row r="41" spans="1:31">
      <c r="A41" s="29" t="s">
        <v>131</v>
      </c>
      <c r="B41" s="29" t="s">
        <v>68</v>
      </c>
      <c r="C41" s="33">
        <v>5.1758216761273061</v>
      </c>
      <c r="D41" s="33">
        <v>6.7105279096370074</v>
      </c>
      <c r="E41" s="33">
        <v>6.5188745256705332</v>
      </c>
      <c r="F41" s="33">
        <v>5.9520918471567175</v>
      </c>
      <c r="G41" s="33">
        <v>5.7564012399509918</v>
      </c>
      <c r="H41" s="33">
        <v>5.7532014791120334</v>
      </c>
      <c r="I41" s="33">
        <v>5.5568044189641768</v>
      </c>
      <c r="J41" s="33">
        <v>4.4255531038472791</v>
      </c>
      <c r="K41" s="33">
        <v>4.578135799191144</v>
      </c>
      <c r="L41" s="33">
        <v>4.5418887563615522</v>
      </c>
      <c r="M41" s="33">
        <v>5.8099391955129276</v>
      </c>
      <c r="N41" s="33">
        <v>10.462997308720054</v>
      </c>
      <c r="O41" s="33">
        <v>15.302240346994642</v>
      </c>
      <c r="P41" s="33">
        <v>14.459151138138351</v>
      </c>
      <c r="Q41" s="33">
        <v>14.050356396247532</v>
      </c>
      <c r="R41" s="33">
        <v>13.335226288424787</v>
      </c>
      <c r="S41" s="33">
        <v>26.78305533331709</v>
      </c>
      <c r="T41" s="33">
        <v>27.047076147200038</v>
      </c>
      <c r="U41" s="33">
        <v>29.401007638280287</v>
      </c>
      <c r="V41" s="33">
        <v>36.718034883290763</v>
      </c>
      <c r="W41" s="33">
        <v>41.399755496760804</v>
      </c>
      <c r="X41" s="33">
        <v>62.263761161212827</v>
      </c>
      <c r="Y41" s="33">
        <v>57.72380596011056</v>
      </c>
      <c r="Z41" s="33">
        <v>54.426006942635034</v>
      </c>
      <c r="AA41" s="33">
        <v>49.819885153485863</v>
      </c>
      <c r="AB41" s="33">
        <v>53.984828121541412</v>
      </c>
      <c r="AC41" s="33">
        <v>53.817789930743857</v>
      </c>
      <c r="AD41" s="33">
        <v>51.868884583867398</v>
      </c>
      <c r="AE41" s="33">
        <v>50.984968766828914</v>
      </c>
    </row>
    <row r="42" spans="1:31">
      <c r="A42" s="29" t="s">
        <v>131</v>
      </c>
      <c r="B42" s="29" t="s">
        <v>36</v>
      </c>
      <c r="C42" s="33">
        <v>5.6051704000000003E-8</v>
      </c>
      <c r="D42" s="33">
        <v>2.0059849250783902E-2</v>
      </c>
      <c r="E42" s="33">
        <v>2.18701705778E-2</v>
      </c>
      <c r="F42" s="33">
        <v>2.3766945346909998E-2</v>
      </c>
      <c r="G42" s="33">
        <v>2.238532804681E-2</v>
      </c>
      <c r="H42" s="33">
        <v>2.2040357911049999E-2</v>
      </c>
      <c r="I42" s="33">
        <v>2.0899192470019898E-2</v>
      </c>
      <c r="J42" s="33">
        <v>1.8844447501639997E-2</v>
      </c>
      <c r="K42" s="33">
        <v>1.75803905382E-2</v>
      </c>
      <c r="L42" s="33">
        <v>1.7148762089650001E-2</v>
      </c>
      <c r="M42" s="33">
        <v>1.6043017928960002E-2</v>
      </c>
      <c r="N42" s="33">
        <v>0.37859324799999988</v>
      </c>
      <c r="O42" s="33">
        <v>0.85054743900000007</v>
      </c>
      <c r="P42" s="33">
        <v>0.8296164775</v>
      </c>
      <c r="Q42" s="33">
        <v>0.78952837799999998</v>
      </c>
      <c r="R42" s="33">
        <v>0.76683216799999998</v>
      </c>
      <c r="S42" s="33">
        <v>1.137387843</v>
      </c>
      <c r="T42" s="33">
        <v>1.098813118</v>
      </c>
      <c r="U42" s="33">
        <v>1.0433501879999998</v>
      </c>
      <c r="V42" s="33">
        <v>0.99839430000000007</v>
      </c>
      <c r="W42" s="33">
        <v>0.9674604</v>
      </c>
      <c r="X42" s="33">
        <v>1.2601375000000001</v>
      </c>
      <c r="Y42" s="33">
        <v>1.1932483</v>
      </c>
      <c r="Z42" s="33">
        <v>1.1356581000000001</v>
      </c>
      <c r="AA42" s="33">
        <v>1.0475455</v>
      </c>
      <c r="AB42" s="33">
        <v>1.8602179000000001</v>
      </c>
      <c r="AC42" s="33">
        <v>1.8484175</v>
      </c>
      <c r="AD42" s="33">
        <v>2.2072305000000001</v>
      </c>
      <c r="AE42" s="33">
        <v>2.0230657000000001</v>
      </c>
    </row>
    <row r="43" spans="1:31">
      <c r="A43" s="29" t="s">
        <v>131</v>
      </c>
      <c r="B43" s="29" t="s">
        <v>73</v>
      </c>
      <c r="C43" s="33">
        <v>1489.2978000000001</v>
      </c>
      <c r="D43" s="33">
        <v>1997.3173999999999</v>
      </c>
      <c r="E43" s="33">
        <v>2379.8560000964439</v>
      </c>
      <c r="F43" s="33">
        <v>2239.5632001225358</v>
      </c>
      <c r="G43" s="33">
        <v>2255.2832001213374</v>
      </c>
      <c r="H43" s="33">
        <v>2637.1802001462843</v>
      </c>
      <c r="I43" s="33">
        <v>2929.3858001616654</v>
      </c>
      <c r="J43" s="33">
        <v>2601.0510004407879</v>
      </c>
      <c r="K43" s="33">
        <v>2368.6270003999498</v>
      </c>
      <c r="L43" s="33">
        <v>2472.1168004008859</v>
      </c>
      <c r="M43" s="33">
        <v>2186.8820003853657</v>
      </c>
      <c r="N43" s="33">
        <v>2119.1892163999996</v>
      </c>
      <c r="O43" s="33">
        <v>1520.3594754999999</v>
      </c>
      <c r="P43" s="33">
        <v>1384.1874416000001</v>
      </c>
      <c r="Q43" s="33">
        <v>1428.6391816999999</v>
      </c>
      <c r="R43" s="33">
        <v>1366.2622297</v>
      </c>
      <c r="S43" s="33">
        <v>965.61506179999992</v>
      </c>
      <c r="T43" s="33">
        <v>960.35109109999996</v>
      </c>
      <c r="U43" s="33">
        <v>1077.9908379999999</v>
      </c>
      <c r="V43" s="33">
        <v>1013.0539667</v>
      </c>
      <c r="W43" s="33">
        <v>1152.212536</v>
      </c>
      <c r="X43" s="33">
        <v>919.58218069999998</v>
      </c>
      <c r="Y43" s="33">
        <v>656.52635199999997</v>
      </c>
      <c r="Z43" s="33">
        <v>697.92716800000005</v>
      </c>
      <c r="AA43" s="33">
        <v>601.31284959999994</v>
      </c>
      <c r="AB43" s="33">
        <v>416.23011229999997</v>
      </c>
      <c r="AC43" s="33">
        <v>368.33950780000004</v>
      </c>
      <c r="AD43" s="33">
        <v>259.74609399999997</v>
      </c>
      <c r="AE43" s="33">
        <v>257.40863869999998</v>
      </c>
    </row>
    <row r="44" spans="1:31">
      <c r="A44" s="29" t="s">
        <v>131</v>
      </c>
      <c r="B44" s="29" t="s">
        <v>56</v>
      </c>
      <c r="C44" s="33">
        <v>9.776647799999999E-2</v>
      </c>
      <c r="D44" s="33">
        <v>0.33634692300000002</v>
      </c>
      <c r="E44" s="33">
        <v>0.691712309999999</v>
      </c>
      <c r="F44" s="33">
        <v>1.3303009499999998</v>
      </c>
      <c r="G44" s="33">
        <v>1.9302442</v>
      </c>
      <c r="H44" s="33">
        <v>2.5023492200000002</v>
      </c>
      <c r="I44" s="33">
        <v>3.117753459999999</v>
      </c>
      <c r="J44" s="33">
        <v>3.5589258299999988</v>
      </c>
      <c r="K44" s="33">
        <v>4.0421398299999991</v>
      </c>
      <c r="L44" s="33">
        <v>4.5259986999999997</v>
      </c>
      <c r="M44" s="33">
        <v>4.9499706000000003</v>
      </c>
      <c r="N44" s="33">
        <v>5.1898206</v>
      </c>
      <c r="O44" s="33">
        <v>5.38837587</v>
      </c>
      <c r="P44" s="33">
        <v>5.7135339400000005</v>
      </c>
      <c r="Q44" s="33">
        <v>6.1348997000000001</v>
      </c>
      <c r="R44" s="33">
        <v>5.9845725000000005</v>
      </c>
      <c r="S44" s="33">
        <v>5.3419474000000005</v>
      </c>
      <c r="T44" s="33">
        <v>5.5461567000000001</v>
      </c>
      <c r="U44" s="33">
        <v>5.4122466999999999</v>
      </c>
      <c r="V44" s="33">
        <v>5.6216435000000002</v>
      </c>
      <c r="W44" s="33">
        <v>5.7156549999999999</v>
      </c>
      <c r="X44" s="33">
        <v>5.070182</v>
      </c>
      <c r="Y44" s="33">
        <v>4.4564567999999998</v>
      </c>
      <c r="Z44" s="33">
        <v>4.2995676000000005</v>
      </c>
      <c r="AA44" s="33">
        <v>3.7702392300000001</v>
      </c>
      <c r="AB44" s="33">
        <v>2.9621518600000001</v>
      </c>
      <c r="AC44" s="33">
        <v>3.0570552500000003</v>
      </c>
      <c r="AD44" s="33">
        <v>2.0764107800000002</v>
      </c>
      <c r="AE44" s="33">
        <v>2.0977234400000002</v>
      </c>
    </row>
    <row r="45" spans="1:31">
      <c r="A45" s="34" t="s">
        <v>138</v>
      </c>
      <c r="B45" s="34"/>
      <c r="C45" s="35">
        <v>153949.47702222271</v>
      </c>
      <c r="D45" s="35">
        <v>140340.45263438602</v>
      </c>
      <c r="E45" s="35">
        <v>140018.80558562998</v>
      </c>
      <c r="F45" s="35">
        <v>114781.92624675744</v>
      </c>
      <c r="G45" s="35">
        <v>108744.13795997013</v>
      </c>
      <c r="H45" s="35">
        <v>100901.1758985148</v>
      </c>
      <c r="I45" s="35">
        <v>93127.458800924665</v>
      </c>
      <c r="J45" s="35">
        <v>92745.810469779128</v>
      </c>
      <c r="K45" s="35">
        <v>84316.642460946343</v>
      </c>
      <c r="L45" s="35">
        <v>79584.414777267099</v>
      </c>
      <c r="M45" s="35">
        <v>76362.254745102444</v>
      </c>
      <c r="N45" s="35">
        <v>77084.862446223444</v>
      </c>
      <c r="O45" s="35">
        <v>73464.03726904752</v>
      </c>
      <c r="P45" s="35">
        <v>62642.166625586782</v>
      </c>
      <c r="Q45" s="35">
        <v>57552.222945020956</v>
      </c>
      <c r="R45" s="35">
        <v>50775.227359349781</v>
      </c>
      <c r="S45" s="35">
        <v>50013.818418727518</v>
      </c>
      <c r="T45" s="35">
        <v>45015.64115986829</v>
      </c>
      <c r="U45" s="35">
        <v>39544.922109334642</v>
      </c>
      <c r="V45" s="35">
        <v>39209.922846288129</v>
      </c>
      <c r="W45" s="35">
        <v>35977.641358732464</v>
      </c>
      <c r="X45" s="35">
        <v>30247.532430211628</v>
      </c>
      <c r="Y45" s="35">
        <v>23339.400844481741</v>
      </c>
      <c r="Z45" s="35">
        <v>20438.867968587063</v>
      </c>
      <c r="AA45" s="35">
        <v>16387.650844656448</v>
      </c>
      <c r="AB45" s="35">
        <v>14663.500666632495</v>
      </c>
      <c r="AC45" s="35">
        <v>12332.793135050495</v>
      </c>
      <c r="AD45" s="35">
        <v>11337.468664117483</v>
      </c>
      <c r="AE45" s="35">
        <v>10360.772212604488</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106970.738</v>
      </c>
      <c r="D49" s="33">
        <v>87412.017000000007</v>
      </c>
      <c r="E49" s="33">
        <v>88482.202999999994</v>
      </c>
      <c r="F49" s="33">
        <v>43994.270924474331</v>
      </c>
      <c r="G49" s="33">
        <v>41561.524825183929</v>
      </c>
      <c r="H49" s="33">
        <v>31358.122006515681</v>
      </c>
      <c r="I49" s="33">
        <v>1.7685015759999999E-2</v>
      </c>
      <c r="J49" s="33">
        <v>1.282468874E-2</v>
      </c>
      <c r="K49" s="33">
        <v>1.1360431529999989E-2</v>
      </c>
      <c r="L49" s="33">
        <v>1.0810612599999998E-2</v>
      </c>
      <c r="M49" s="33">
        <v>9.4261105199999872E-3</v>
      </c>
      <c r="N49" s="33">
        <v>9.1317689199999982E-3</v>
      </c>
      <c r="O49" s="33">
        <v>9.0592038199999985E-3</v>
      </c>
      <c r="P49" s="33">
        <v>7.9037639499999878E-3</v>
      </c>
      <c r="Q49" s="33">
        <v>7.4357189599999996E-3</v>
      </c>
      <c r="R49" s="33">
        <v>6.7743206200000005E-3</v>
      </c>
      <c r="S49" s="33">
        <v>5.5858338999999896E-3</v>
      </c>
      <c r="T49" s="33">
        <v>5.9737376899999892E-3</v>
      </c>
      <c r="U49" s="33">
        <v>4.953850000000001E-3</v>
      </c>
      <c r="V49" s="33">
        <v>3.8869812700000005E-3</v>
      </c>
      <c r="W49" s="33">
        <v>4.6688294300000002E-3</v>
      </c>
      <c r="X49" s="33">
        <v>5.0410891600000006E-3</v>
      </c>
      <c r="Y49" s="33">
        <v>5.0408856399999993E-3</v>
      </c>
      <c r="Z49" s="33">
        <v>4.4023504599999897E-3</v>
      </c>
      <c r="AA49" s="33">
        <v>2.1792091899999998E-3</v>
      </c>
      <c r="AB49" s="33">
        <v>2.3609358700000002E-3</v>
      </c>
      <c r="AC49" s="33">
        <v>4.8737476E-4</v>
      </c>
      <c r="AD49" s="33">
        <v>0</v>
      </c>
      <c r="AE49" s="33">
        <v>0</v>
      </c>
    </row>
    <row r="50" spans="1:31">
      <c r="A50" s="29" t="s">
        <v>132</v>
      </c>
      <c r="B50" s="29" t="s">
        <v>20</v>
      </c>
      <c r="C50" s="33">
        <v>7.505531E-5</v>
      </c>
      <c r="D50" s="33">
        <v>7.0510439999999991E-5</v>
      </c>
      <c r="E50" s="33">
        <v>7.0775030000000001E-5</v>
      </c>
      <c r="F50" s="33">
        <v>1.1677600000000001E-4</v>
      </c>
      <c r="G50" s="33">
        <v>1.14018899999999E-4</v>
      </c>
      <c r="H50" s="33">
        <v>1.0854081E-4</v>
      </c>
      <c r="I50" s="33">
        <v>1.0831308000000001E-4</v>
      </c>
      <c r="J50" s="33">
        <v>1.1623042000000001E-4</v>
      </c>
      <c r="K50" s="33">
        <v>1.0996185999999999E-4</v>
      </c>
      <c r="L50" s="33">
        <v>1.1144396E-4</v>
      </c>
      <c r="M50" s="33">
        <v>1.1693038000000001E-4</v>
      </c>
      <c r="N50" s="33">
        <v>1.6392432000000002E-4</v>
      </c>
      <c r="O50" s="33">
        <v>1.5747385999999999E-4</v>
      </c>
      <c r="P50" s="33">
        <v>1.4899528000000001E-4</v>
      </c>
      <c r="Q50" s="33">
        <v>1.382376E-4</v>
      </c>
      <c r="R50" s="33">
        <v>1.3121098E-4</v>
      </c>
      <c r="S50" s="33">
        <v>1.8943971000000002E-4</v>
      </c>
      <c r="T50" s="33">
        <v>1.8329999999999998E-4</v>
      </c>
      <c r="U50" s="33">
        <v>1.7364019999999998E-4</v>
      </c>
      <c r="V50" s="33">
        <v>1.6371161000000001E-4</v>
      </c>
      <c r="W50" s="33">
        <v>2.3423368999999999E-4</v>
      </c>
      <c r="X50" s="33">
        <v>2.3341928E-4</v>
      </c>
      <c r="Y50" s="33">
        <v>3.3761308000000001E-4</v>
      </c>
      <c r="Z50" s="33">
        <v>3.1111457999999999E-4</v>
      </c>
      <c r="AA50" s="33">
        <v>3.0403706000000003E-4</v>
      </c>
      <c r="AB50" s="33">
        <v>3.0742479999999999E-4</v>
      </c>
      <c r="AC50" s="33">
        <v>2.9002960000000001E-4</v>
      </c>
      <c r="AD50" s="33">
        <v>3.1558850000000001E-4</v>
      </c>
      <c r="AE50" s="33">
        <v>5.2125580000000004E-4</v>
      </c>
    </row>
    <row r="51" spans="1:31">
      <c r="A51" s="29" t="s">
        <v>132</v>
      </c>
      <c r="B51" s="29" t="s">
        <v>32</v>
      </c>
      <c r="C51" s="33">
        <v>23.853173999999999</v>
      </c>
      <c r="D51" s="33">
        <v>11.007591</v>
      </c>
      <c r="E51" s="33">
        <v>19.231776999999997</v>
      </c>
      <c r="F51" s="33">
        <v>124.06919000000001</v>
      </c>
      <c r="G51" s="33">
        <v>114.12029</v>
      </c>
      <c r="H51" s="33">
        <v>110.05741400000001</v>
      </c>
      <c r="I51" s="33">
        <v>161.29294000000002</v>
      </c>
      <c r="J51" s="33">
        <v>217.94398000000001</v>
      </c>
      <c r="K51" s="33">
        <v>55.681637000000002</v>
      </c>
      <c r="L51" s="33">
        <v>173.79423</v>
      </c>
      <c r="M51" s="33">
        <v>292.80293999999998</v>
      </c>
      <c r="N51" s="33">
        <v>884.71339999999998</v>
      </c>
      <c r="O51" s="33">
        <v>672.71306000000004</v>
      </c>
      <c r="P51" s="33">
        <v>927.08859999999993</v>
      </c>
      <c r="Q51" s="33">
        <v>482.33855999999997</v>
      </c>
      <c r="R51" s="33">
        <v>368.25225</v>
      </c>
      <c r="S51" s="33">
        <v>684.83693999999991</v>
      </c>
      <c r="T51" s="33">
        <v>963.09030000000007</v>
      </c>
      <c r="U51" s="33">
        <v>0</v>
      </c>
      <c r="V51" s="33">
        <v>0</v>
      </c>
      <c r="W51" s="33">
        <v>0</v>
      </c>
      <c r="X51" s="33">
        <v>0</v>
      </c>
      <c r="Y51" s="33">
        <v>0</v>
      </c>
      <c r="Z51" s="33">
        <v>0</v>
      </c>
      <c r="AA51" s="33">
        <v>0</v>
      </c>
      <c r="AB51" s="33">
        <v>0</v>
      </c>
      <c r="AC51" s="33">
        <v>0</v>
      </c>
      <c r="AD51" s="33">
        <v>0</v>
      </c>
      <c r="AE51" s="33">
        <v>0</v>
      </c>
    </row>
    <row r="52" spans="1:31">
      <c r="A52" s="29" t="s">
        <v>132</v>
      </c>
      <c r="B52" s="29" t="s">
        <v>66</v>
      </c>
      <c r="C52" s="33">
        <v>109.44128953625301</v>
      </c>
      <c r="D52" s="33">
        <v>2.9265424218450002</v>
      </c>
      <c r="E52" s="33">
        <v>84.662851183938997</v>
      </c>
      <c r="F52" s="33">
        <v>352.58605209284207</v>
      </c>
      <c r="G52" s="33">
        <v>225.17786454786105</v>
      </c>
      <c r="H52" s="33">
        <v>534.85988552149104</v>
      </c>
      <c r="I52" s="33">
        <v>445.75853506256396</v>
      </c>
      <c r="J52" s="33">
        <v>664.05513877028341</v>
      </c>
      <c r="K52" s="33">
        <v>99.164932774023796</v>
      </c>
      <c r="L52" s="33">
        <v>371.59483816108207</v>
      </c>
      <c r="M52" s="33">
        <v>569.91880754067188</v>
      </c>
      <c r="N52" s="33">
        <v>2002.4007199436141</v>
      </c>
      <c r="O52" s="33">
        <v>1063.3033783376802</v>
      </c>
      <c r="P52" s="33">
        <v>2848.4099146185631</v>
      </c>
      <c r="Q52" s="33">
        <v>2235.3726775709702</v>
      </c>
      <c r="R52" s="33">
        <v>1992.7749614961449</v>
      </c>
      <c r="S52" s="33">
        <v>3417.6672584783746</v>
      </c>
      <c r="T52" s="33">
        <v>3089.7435187938049</v>
      </c>
      <c r="U52" s="33">
        <v>7095.522325946029</v>
      </c>
      <c r="V52" s="33">
        <v>7294.4545159372592</v>
      </c>
      <c r="W52" s="33">
        <v>7358.0720707528999</v>
      </c>
      <c r="X52" s="33">
        <v>7866.1029712643622</v>
      </c>
      <c r="Y52" s="33">
        <v>8770.6988773905705</v>
      </c>
      <c r="Z52" s="33">
        <v>6487.6074548814295</v>
      </c>
      <c r="AA52" s="33">
        <v>6881.8644263707301</v>
      </c>
      <c r="AB52" s="33">
        <v>8507.6240102464508</v>
      </c>
      <c r="AC52" s="33">
        <v>4785.7744063191003</v>
      </c>
      <c r="AD52" s="33">
        <v>6137.0917131719498</v>
      </c>
      <c r="AE52" s="33">
        <v>7076.3239100000001</v>
      </c>
    </row>
    <row r="53" spans="1:31">
      <c r="A53" s="29" t="s">
        <v>132</v>
      </c>
      <c r="B53" s="29" t="s">
        <v>65</v>
      </c>
      <c r="C53" s="33">
        <v>18887.32516</v>
      </c>
      <c r="D53" s="33">
        <v>18170.368810000004</v>
      </c>
      <c r="E53" s="33">
        <v>15844.070520000001</v>
      </c>
      <c r="F53" s="33">
        <v>18609.879940000003</v>
      </c>
      <c r="G53" s="33">
        <v>18116.22465</v>
      </c>
      <c r="H53" s="33">
        <v>16408.783520000001</v>
      </c>
      <c r="I53" s="33">
        <v>15772.424860000001</v>
      </c>
      <c r="J53" s="33">
        <v>19079.917960000002</v>
      </c>
      <c r="K53" s="33">
        <v>15089.450120000001</v>
      </c>
      <c r="L53" s="33">
        <v>12298.986989999999</v>
      </c>
      <c r="M53" s="33">
        <v>11812.78853</v>
      </c>
      <c r="N53" s="33">
        <v>10157.51455</v>
      </c>
      <c r="O53" s="33">
        <v>12049.621909999998</v>
      </c>
      <c r="P53" s="33">
        <v>11779.55726</v>
      </c>
      <c r="Q53" s="33">
        <v>10679.116069999998</v>
      </c>
      <c r="R53" s="33">
        <v>10215.887409999998</v>
      </c>
      <c r="S53" s="33">
        <v>12404.408800000001</v>
      </c>
      <c r="T53" s="33">
        <v>9819.6375500000013</v>
      </c>
      <c r="U53" s="33">
        <v>8039.3039560000007</v>
      </c>
      <c r="V53" s="33">
        <v>7665.2093199999999</v>
      </c>
      <c r="W53" s="33">
        <v>6660.30015</v>
      </c>
      <c r="X53" s="33">
        <v>7846.7968200000005</v>
      </c>
      <c r="Y53" s="33">
        <v>7719.2510500000008</v>
      </c>
      <c r="Z53" s="33">
        <v>6964.5279550000005</v>
      </c>
      <c r="AA53" s="33">
        <v>6691.2771700000003</v>
      </c>
      <c r="AB53" s="33">
        <v>8081.4520450000009</v>
      </c>
      <c r="AC53" s="33">
        <v>6408.069660000001</v>
      </c>
      <c r="AD53" s="33">
        <v>5198.7766700000002</v>
      </c>
      <c r="AE53" s="33">
        <v>4985.4008400000012</v>
      </c>
    </row>
    <row r="54" spans="1:31">
      <c r="A54" s="29" t="s">
        <v>132</v>
      </c>
      <c r="B54" s="29" t="s">
        <v>69</v>
      </c>
      <c r="C54" s="33">
        <v>26982.016104221249</v>
      </c>
      <c r="D54" s="33">
        <v>32716.004313907724</v>
      </c>
      <c r="E54" s="33">
        <v>26410.379197616403</v>
      </c>
      <c r="F54" s="33">
        <v>25630.094744600188</v>
      </c>
      <c r="G54" s="33">
        <v>25284.9845166099</v>
      </c>
      <c r="H54" s="33">
        <v>24720.509838803497</v>
      </c>
      <c r="I54" s="33">
        <v>23041.177706106813</v>
      </c>
      <c r="J54" s="33">
        <v>19235.688610679583</v>
      </c>
      <c r="K54" s="33">
        <v>19099.762324407893</v>
      </c>
      <c r="L54" s="33">
        <v>17254.740130599224</v>
      </c>
      <c r="M54" s="33">
        <v>18656.138804810445</v>
      </c>
      <c r="N54" s="33">
        <v>14995.544127234256</v>
      </c>
      <c r="O54" s="33">
        <v>14250.875097551667</v>
      </c>
      <c r="P54" s="33">
        <v>12743.383227547365</v>
      </c>
      <c r="Q54" s="33">
        <v>13352.815496246916</v>
      </c>
      <c r="R54" s="33">
        <v>13116.701697648581</v>
      </c>
      <c r="S54" s="33">
        <v>9772.2896851564165</v>
      </c>
      <c r="T54" s="33">
        <v>9624.48461256466</v>
      </c>
      <c r="U54" s="33">
        <v>7854.3302603659804</v>
      </c>
      <c r="V54" s="33">
        <v>7067.0321230671034</v>
      </c>
      <c r="W54" s="33">
        <v>6363.22088765842</v>
      </c>
      <c r="X54" s="33">
        <v>6358.375034580562</v>
      </c>
      <c r="Y54" s="33">
        <v>4794.0785570736025</v>
      </c>
      <c r="Z54" s="33">
        <v>4195.787730869707</v>
      </c>
      <c r="AA54" s="33">
        <v>2363.0774285827597</v>
      </c>
      <c r="AB54" s="33">
        <v>2012.6256718170109</v>
      </c>
      <c r="AC54" s="33">
        <v>1806.1988517214611</v>
      </c>
      <c r="AD54" s="33">
        <v>1441.6128221103968</v>
      </c>
      <c r="AE54" s="33">
        <v>613.34136334291338</v>
      </c>
    </row>
    <row r="55" spans="1:31">
      <c r="A55" s="29" t="s">
        <v>132</v>
      </c>
      <c r="B55" s="29" t="s">
        <v>68</v>
      </c>
      <c r="C55" s="33">
        <v>2.4749839109149567</v>
      </c>
      <c r="D55" s="33">
        <v>2.3460038849629505</v>
      </c>
      <c r="E55" s="33">
        <v>2.3190731111774743</v>
      </c>
      <c r="F55" s="33">
        <v>2.1268096333608595</v>
      </c>
      <c r="G55" s="33">
        <v>1.9256655946419998</v>
      </c>
      <c r="H55" s="33">
        <v>1.9386715475655067</v>
      </c>
      <c r="I55" s="33">
        <v>8.6479122081191697</v>
      </c>
      <c r="J55" s="33">
        <v>7.5824178591695581</v>
      </c>
      <c r="K55" s="33">
        <v>7.1684663794796792</v>
      </c>
      <c r="L55" s="33">
        <v>11.869418319067279</v>
      </c>
      <c r="M55" s="33">
        <v>13.563117009447536</v>
      </c>
      <c r="N55" s="33">
        <v>31.105565209051999</v>
      </c>
      <c r="O55" s="33">
        <v>27.446017879761349</v>
      </c>
      <c r="P55" s="33">
        <v>26.94621445553576</v>
      </c>
      <c r="Q55" s="33">
        <v>27.005964979198698</v>
      </c>
      <c r="R55" s="33">
        <v>26.475103706632197</v>
      </c>
      <c r="S55" s="33">
        <v>22.335256385128297</v>
      </c>
      <c r="T55" s="33">
        <v>21.473344236545099</v>
      </c>
      <c r="U55" s="33">
        <v>20.729670977757298</v>
      </c>
      <c r="V55" s="33">
        <v>20.301930973794502</v>
      </c>
      <c r="W55" s="33">
        <v>34.340858777000001</v>
      </c>
      <c r="X55" s="33">
        <v>31.253761474000001</v>
      </c>
      <c r="Y55" s="33">
        <v>32.761930019999994</v>
      </c>
      <c r="Z55" s="33">
        <v>33.200643288000002</v>
      </c>
      <c r="AA55" s="33">
        <v>34.455859018999895</v>
      </c>
      <c r="AB55" s="33">
        <v>37.781069869999996</v>
      </c>
      <c r="AC55" s="33">
        <v>36.473119063999896</v>
      </c>
      <c r="AD55" s="33">
        <v>34.793979313999905</v>
      </c>
      <c r="AE55" s="33">
        <v>35.590102548999994</v>
      </c>
    </row>
    <row r="56" spans="1:31">
      <c r="A56" s="29" t="s">
        <v>132</v>
      </c>
      <c r="B56" s="29" t="s">
        <v>36</v>
      </c>
      <c r="C56" s="33">
        <v>4.7529970782166003E-2</v>
      </c>
      <c r="D56" s="33">
        <v>9.6992871535349995E-2</v>
      </c>
      <c r="E56" s="33">
        <v>0.10166200767610001</v>
      </c>
      <c r="F56" s="33">
        <v>0.12988206746351999</v>
      </c>
      <c r="G56" s="33">
        <v>0.11800250451557</v>
      </c>
      <c r="H56" s="33">
        <v>0.11800226137408</v>
      </c>
      <c r="I56" s="33">
        <v>0.11253121610262999</v>
      </c>
      <c r="J56" s="33">
        <v>0.10098474545466979</v>
      </c>
      <c r="K56" s="33">
        <v>9.1908765010579915E-2</v>
      </c>
      <c r="L56" s="33">
        <v>9.0368241992139803E-2</v>
      </c>
      <c r="M56" s="33">
        <v>8.1365159876359977E-2</v>
      </c>
      <c r="N56" s="33">
        <v>8.1151593367700003E-2</v>
      </c>
      <c r="O56" s="33">
        <v>5.9057258875999996E-2</v>
      </c>
      <c r="P56" s="33">
        <v>5.2660137693999999E-2</v>
      </c>
      <c r="Q56" s="33">
        <v>5.5691639790000004E-2</v>
      </c>
      <c r="R56" s="33">
        <v>5.3044939450699907E-2</v>
      </c>
      <c r="S56" s="33">
        <v>4.6989723554299999E-2</v>
      </c>
      <c r="T56" s="33">
        <v>4.1995512425399999E-2</v>
      </c>
      <c r="U56" s="33">
        <v>4.4640229561500003E-2</v>
      </c>
      <c r="V56" s="33">
        <v>4.0789905023300009E-2</v>
      </c>
      <c r="W56" s="33">
        <v>1.4857367655800001E-2</v>
      </c>
      <c r="X56" s="33">
        <v>1.8549033999999999E-6</v>
      </c>
      <c r="Y56" s="33">
        <v>1.92717739999999E-6</v>
      </c>
      <c r="Z56" s="33">
        <v>0.21868942000000002</v>
      </c>
      <c r="AA56" s="33">
        <v>0.208298919999999</v>
      </c>
      <c r="AB56" s="33">
        <v>0.19963939</v>
      </c>
      <c r="AC56" s="33">
        <v>0.19001841999999999</v>
      </c>
      <c r="AD56" s="33">
        <v>0.18311018000000001</v>
      </c>
      <c r="AE56" s="33">
        <v>0.23805314999999999</v>
      </c>
    </row>
    <row r="57" spans="1:31">
      <c r="A57" s="29" t="s">
        <v>132</v>
      </c>
      <c r="B57" s="29" t="s">
        <v>73</v>
      </c>
      <c r="C57" s="33">
        <v>0</v>
      </c>
      <c r="D57" s="33">
        <v>0</v>
      </c>
      <c r="E57" s="33">
        <v>1.0792127E-7</v>
      </c>
      <c r="F57" s="33">
        <v>2.0843235E-7</v>
      </c>
      <c r="G57" s="33">
        <v>1.9475505E-7</v>
      </c>
      <c r="H57" s="33">
        <v>3.2665926999999999E-7</v>
      </c>
      <c r="I57" s="33">
        <v>3.1552685000000003E-7</v>
      </c>
      <c r="J57" s="33">
        <v>3.8045359999999998E-7</v>
      </c>
      <c r="K57" s="33">
        <v>4.0919504999999897E-7</v>
      </c>
      <c r="L57" s="33">
        <v>6.0313049999999999E-7</v>
      </c>
      <c r="M57" s="33">
        <v>6.7063709999999999E-7</v>
      </c>
      <c r="N57" s="33">
        <v>3.6435268999999999</v>
      </c>
      <c r="O57" s="33">
        <v>3.314934</v>
      </c>
      <c r="P57" s="33">
        <v>2.9958047000000003</v>
      </c>
      <c r="Q57" s="33">
        <v>3.7921806999999998</v>
      </c>
      <c r="R57" s="33">
        <v>3.6403987</v>
      </c>
      <c r="S57" s="33">
        <v>3.5819827000000002</v>
      </c>
      <c r="T57" s="33">
        <v>3.4123337</v>
      </c>
      <c r="U57" s="33">
        <v>3.5209766</v>
      </c>
      <c r="V57" s="33">
        <v>3.2646079999999902</v>
      </c>
      <c r="W57" s="33">
        <v>4.5052866000000007</v>
      </c>
      <c r="X57" s="33">
        <v>4.0718706000000005</v>
      </c>
      <c r="Y57" s="33">
        <v>3.6271266999999998</v>
      </c>
      <c r="Z57" s="33">
        <v>3.7957974000000001</v>
      </c>
      <c r="AA57" s="33">
        <v>3.5973791999999998</v>
      </c>
      <c r="AB57" s="33">
        <v>3.2954762999999998</v>
      </c>
      <c r="AC57" s="33">
        <v>3.1315962000000002</v>
      </c>
      <c r="AD57" s="33">
        <v>3.1307593000000002</v>
      </c>
      <c r="AE57" s="33">
        <v>2.8557997999999998</v>
      </c>
    </row>
    <row r="58" spans="1:31">
      <c r="A58" s="29" t="s">
        <v>132</v>
      </c>
      <c r="B58" s="29" t="s">
        <v>56</v>
      </c>
      <c r="C58" s="33">
        <v>7.1904784999999999E-2</v>
      </c>
      <c r="D58" s="33">
        <v>0.17940045199999999</v>
      </c>
      <c r="E58" s="33">
        <v>0.60037657999999894</v>
      </c>
      <c r="F58" s="33">
        <v>1.508589639999999</v>
      </c>
      <c r="G58" s="33">
        <v>2.2342237999999996</v>
      </c>
      <c r="H58" s="33">
        <v>3.1284396000000001</v>
      </c>
      <c r="I58" s="33">
        <v>3.9633653999999998</v>
      </c>
      <c r="J58" s="33">
        <v>4.4869608499999902</v>
      </c>
      <c r="K58" s="33">
        <v>5.1075832999999999</v>
      </c>
      <c r="L58" s="33">
        <v>5.4281350000000002</v>
      </c>
      <c r="M58" s="33">
        <v>5.9197934000000005</v>
      </c>
      <c r="N58" s="33">
        <v>6.2352341999999998</v>
      </c>
      <c r="O58" s="33">
        <v>6.5654564999999998</v>
      </c>
      <c r="P58" s="33">
        <v>6.7278824999999998</v>
      </c>
      <c r="Q58" s="33">
        <v>7.5698061000000001</v>
      </c>
      <c r="R58" s="33">
        <v>7.607892399999991</v>
      </c>
      <c r="S58" s="33">
        <v>6.8705783999999994</v>
      </c>
      <c r="T58" s="33">
        <v>6.6833549000000003</v>
      </c>
      <c r="U58" s="33">
        <v>7.0031067999999994</v>
      </c>
      <c r="V58" s="33">
        <v>6.681019</v>
      </c>
      <c r="W58" s="33">
        <v>6.8119652999999909</v>
      </c>
      <c r="X58" s="33">
        <v>6.3521665999999994</v>
      </c>
      <c r="Y58" s="33">
        <v>5.5076324000000003</v>
      </c>
      <c r="Z58" s="33">
        <v>5.9183599999999998</v>
      </c>
      <c r="AA58" s="33">
        <v>5.68001355</v>
      </c>
      <c r="AB58" s="33">
        <v>5.1788940599999895</v>
      </c>
      <c r="AC58" s="33">
        <v>4.7392488000000004</v>
      </c>
      <c r="AD58" s="33">
        <v>4.7535419999999995</v>
      </c>
      <c r="AE58" s="33">
        <v>4.2432013999999993</v>
      </c>
    </row>
    <row r="59" spans="1:31">
      <c r="A59" s="34" t="s">
        <v>138</v>
      </c>
      <c r="B59" s="34"/>
      <c r="C59" s="35">
        <v>152975.84878672374</v>
      </c>
      <c r="D59" s="35">
        <v>138314.67033172501</v>
      </c>
      <c r="E59" s="35">
        <v>130842.86648968654</v>
      </c>
      <c r="F59" s="35">
        <v>88713.027777576732</v>
      </c>
      <c r="G59" s="35">
        <v>85303.957925955227</v>
      </c>
      <c r="H59" s="35">
        <v>73134.271444929051</v>
      </c>
      <c r="I59" s="35">
        <v>39429.319746706344</v>
      </c>
      <c r="J59" s="35">
        <v>39205.201048228206</v>
      </c>
      <c r="K59" s="35">
        <v>34351.238950954787</v>
      </c>
      <c r="L59" s="35">
        <v>30110.996529135933</v>
      </c>
      <c r="M59" s="35">
        <v>31345.221742401467</v>
      </c>
      <c r="N59" s="35">
        <v>28071.28765808016</v>
      </c>
      <c r="O59" s="35">
        <v>28063.968680446786</v>
      </c>
      <c r="P59" s="35">
        <v>28325.393269380693</v>
      </c>
      <c r="Q59" s="35">
        <v>26776.656342753642</v>
      </c>
      <c r="R59" s="35">
        <v>25720.098328382956</v>
      </c>
      <c r="S59" s="35">
        <v>26301.543715293534</v>
      </c>
      <c r="T59" s="35">
        <v>23518.435482632703</v>
      </c>
      <c r="U59" s="35">
        <v>23009.891340779966</v>
      </c>
      <c r="V59" s="35">
        <v>22047.001940671034</v>
      </c>
      <c r="W59" s="35">
        <v>20415.938870251437</v>
      </c>
      <c r="X59" s="35">
        <v>22102.533861827367</v>
      </c>
      <c r="Y59" s="35">
        <v>21316.795792982895</v>
      </c>
      <c r="Z59" s="35">
        <v>17681.128497504178</v>
      </c>
      <c r="AA59" s="35">
        <v>15970.677367218739</v>
      </c>
      <c r="AB59" s="35">
        <v>18639.485465294136</v>
      </c>
      <c r="AC59" s="35">
        <v>13036.516814508923</v>
      </c>
      <c r="AD59" s="35">
        <v>12812.275500184845</v>
      </c>
      <c r="AE59" s="35">
        <v>12710.656737147714</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7744.258574440606</v>
      </c>
      <c r="D64" s="33">
        <v>7364.7945702708503</v>
      </c>
      <c r="E64" s="33">
        <v>3114.7128858798701</v>
      </c>
      <c r="F64" s="33">
        <v>4536.5250973275306</v>
      </c>
      <c r="G64" s="33">
        <v>5534.3630949428498</v>
      </c>
      <c r="H64" s="33">
        <v>4598.5720892498048</v>
      </c>
      <c r="I64" s="33">
        <v>3436.6600856891496</v>
      </c>
      <c r="J64" s="33">
        <v>2802.2995817505098</v>
      </c>
      <c r="K64" s="33">
        <v>2141.5600773464139</v>
      </c>
      <c r="L64" s="33">
        <v>3353.6775799309999</v>
      </c>
      <c r="M64" s="33">
        <v>3973.9408785269138</v>
      </c>
      <c r="N64" s="33">
        <v>4454.6476120055595</v>
      </c>
      <c r="O64" s="33">
        <v>4800.4866079763251</v>
      </c>
      <c r="P64" s="33">
        <v>4856.7741034481405</v>
      </c>
      <c r="Q64" s="33">
        <v>3736.8671094556703</v>
      </c>
      <c r="R64" s="33">
        <v>3507.0791046746199</v>
      </c>
      <c r="S64" s="33">
        <v>1.5207820999999999E-4</v>
      </c>
      <c r="T64" s="33">
        <v>1.4607485000000002E-4</v>
      </c>
      <c r="U64" s="33">
        <v>1.3855066999999999E-4</v>
      </c>
      <c r="V64" s="33">
        <v>1.3011216E-4</v>
      </c>
      <c r="W64" s="33">
        <v>1.482586E-4</v>
      </c>
      <c r="X64" s="33">
        <v>1.4571567999999998E-4</v>
      </c>
      <c r="Y64" s="33">
        <v>1.4002508000000001E-4</v>
      </c>
      <c r="Z64" s="33">
        <v>1.2702926000000001E-4</v>
      </c>
      <c r="AA64" s="33">
        <v>1.23739064E-4</v>
      </c>
      <c r="AB64" s="33">
        <v>1.2137106E-4</v>
      </c>
      <c r="AC64" s="33">
        <v>1.1411193999999999E-4</v>
      </c>
      <c r="AD64" s="33">
        <v>1.082499E-4</v>
      </c>
      <c r="AE64" s="33">
        <v>1.0168808E-4</v>
      </c>
    </row>
    <row r="65" spans="1:31">
      <c r="A65" s="29" t="s">
        <v>133</v>
      </c>
      <c r="B65" s="29" t="s">
        <v>32</v>
      </c>
      <c r="C65" s="33">
        <v>1454.3086000000001</v>
      </c>
      <c r="D65" s="33">
        <v>1421.5236</v>
      </c>
      <c r="E65" s="33">
        <v>1288.8616000000002</v>
      </c>
      <c r="F65" s="33">
        <v>245.02903000000001</v>
      </c>
      <c r="G65" s="33">
        <v>280.17937999999998</v>
      </c>
      <c r="H65" s="33">
        <v>271.20256000000001</v>
      </c>
      <c r="I65" s="33">
        <v>200.37456</v>
      </c>
      <c r="J65" s="33">
        <v>209.30027999999999</v>
      </c>
      <c r="K65" s="33">
        <v>122.70538999999999</v>
      </c>
      <c r="L65" s="33">
        <v>145.75345000000002</v>
      </c>
      <c r="M65" s="33">
        <v>287.47816</v>
      </c>
      <c r="N65" s="33">
        <v>585.59010000000001</v>
      </c>
      <c r="O65" s="33">
        <v>630.03956000000005</v>
      </c>
      <c r="P65" s="33">
        <v>1044.4074000000001</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516.35927741385308</v>
      </c>
      <c r="D66" s="33">
        <v>242.34738914116247</v>
      </c>
      <c r="E66" s="33">
        <v>802.1106010594084</v>
      </c>
      <c r="F66" s="33">
        <v>1132.7083034699488</v>
      </c>
      <c r="G66" s="33">
        <v>1681.1340783167802</v>
      </c>
      <c r="H66" s="33">
        <v>1076.6379042525632</v>
      </c>
      <c r="I66" s="33">
        <v>661.0581294256109</v>
      </c>
      <c r="J66" s="33">
        <v>783.44637113247234</v>
      </c>
      <c r="K66" s="33">
        <v>111.6200524474695</v>
      </c>
      <c r="L66" s="33">
        <v>757.56820876728216</v>
      </c>
      <c r="M66" s="33">
        <v>1244.0035458076543</v>
      </c>
      <c r="N66" s="33">
        <v>2065.0546536748388</v>
      </c>
      <c r="O66" s="33">
        <v>1942.4562886669139</v>
      </c>
      <c r="P66" s="33">
        <v>2637.1289762864858</v>
      </c>
      <c r="Q66" s="33">
        <v>1949.7268118271829</v>
      </c>
      <c r="R66" s="33">
        <v>1701.6908071514956</v>
      </c>
      <c r="S66" s="33">
        <v>3206.4903436524964</v>
      </c>
      <c r="T66" s="33">
        <v>3255.1970366036876</v>
      </c>
      <c r="U66" s="33">
        <v>3410.8830630786497</v>
      </c>
      <c r="V66" s="33">
        <v>3416.89744260415</v>
      </c>
      <c r="W66" s="33">
        <v>3186.4291656512901</v>
      </c>
      <c r="X66" s="33">
        <v>3528.9821315251088</v>
      </c>
      <c r="Y66" s="33">
        <v>3776.7775268605801</v>
      </c>
      <c r="Z66" s="33">
        <v>821.47207594755014</v>
      </c>
      <c r="AA66" s="33">
        <v>756.76750402032008</v>
      </c>
      <c r="AB66" s="33">
        <v>750.78456715201094</v>
      </c>
      <c r="AC66" s="33">
        <v>646.36118190391517</v>
      </c>
      <c r="AD66" s="33">
        <v>862.86932646856008</v>
      </c>
      <c r="AE66" s="33">
        <v>728.27101026939988</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15450.330611314997</v>
      </c>
      <c r="D68" s="33">
        <v>16325.055135405728</v>
      </c>
      <c r="E68" s="33">
        <v>13537.341158121661</v>
      </c>
      <c r="F68" s="33">
        <v>13699.706023742581</v>
      </c>
      <c r="G68" s="33">
        <v>12817.294908580005</v>
      </c>
      <c r="H68" s="33">
        <v>13337.563638524229</v>
      </c>
      <c r="I68" s="33">
        <v>12293.275787887491</v>
      </c>
      <c r="J68" s="33">
        <v>10524.994986918226</v>
      </c>
      <c r="K68" s="33">
        <v>9908.3018568247626</v>
      </c>
      <c r="L68" s="33">
        <v>8893.0395193081713</v>
      </c>
      <c r="M68" s="33">
        <v>8773.9062006641489</v>
      </c>
      <c r="N68" s="33">
        <v>6928.7976899111709</v>
      </c>
      <c r="O68" s="33">
        <v>6326.6454878051809</v>
      </c>
      <c r="P68" s="33">
        <v>5370.7085762518609</v>
      </c>
      <c r="Q68" s="33">
        <v>5468.4104241107334</v>
      </c>
      <c r="R68" s="33">
        <v>4831.853060006486</v>
      </c>
      <c r="S68" s="33">
        <v>3965.895332741225</v>
      </c>
      <c r="T68" s="33">
        <v>3753.3460645858404</v>
      </c>
      <c r="U68" s="33">
        <v>2620.4605180171284</v>
      </c>
      <c r="V68" s="33">
        <v>2094.1406326628148</v>
      </c>
      <c r="W68" s="33">
        <v>2069.0113090111158</v>
      </c>
      <c r="X68" s="33">
        <v>2067.9913031536248</v>
      </c>
      <c r="Y68" s="33">
        <v>1209.955625275463</v>
      </c>
      <c r="Z68" s="33">
        <v>1231.393356406483</v>
      </c>
      <c r="AA68" s="33">
        <v>788.57901749869961</v>
      </c>
      <c r="AB68" s="33">
        <v>633.17847568015281</v>
      </c>
      <c r="AC68" s="33">
        <v>579.40395974412388</v>
      </c>
      <c r="AD68" s="33">
        <v>541.65997917155221</v>
      </c>
      <c r="AE68" s="33">
        <v>458.19126651265265</v>
      </c>
    </row>
    <row r="69" spans="1:31">
      <c r="A69" s="29" t="s">
        <v>133</v>
      </c>
      <c r="B69" s="29" t="s">
        <v>68</v>
      </c>
      <c r="C69" s="33">
        <v>0.88215897511726804</v>
      </c>
      <c r="D69" s="33">
        <v>0.97988811926326203</v>
      </c>
      <c r="E69" s="33">
        <v>0.93385254545339491</v>
      </c>
      <c r="F69" s="33">
        <v>0.86504969896413386</v>
      </c>
      <c r="G69" s="33">
        <v>0.80469360260685918</v>
      </c>
      <c r="H69" s="33">
        <v>0.78615159345466001</v>
      </c>
      <c r="I69" s="33">
        <v>0.77342839272754982</v>
      </c>
      <c r="J69" s="33">
        <v>0.70164733649994504</v>
      </c>
      <c r="K69" s="33">
        <v>0.69789083936100882</v>
      </c>
      <c r="L69" s="33">
        <v>0.67175061729311003</v>
      </c>
      <c r="M69" s="33">
        <v>1.9186610377936999</v>
      </c>
      <c r="N69" s="33">
        <v>1.7734703931548279</v>
      </c>
      <c r="O69" s="33">
        <v>1.5764310213275201</v>
      </c>
      <c r="P69" s="33">
        <v>2.8108677949057803</v>
      </c>
      <c r="Q69" s="33">
        <v>2.7578622487045199</v>
      </c>
      <c r="R69" s="33">
        <v>2.7684722225232004</v>
      </c>
      <c r="S69" s="33">
        <v>8.4397120720198799</v>
      </c>
      <c r="T69" s="33">
        <v>7.6639870915799104</v>
      </c>
      <c r="U69" s="33">
        <v>6.865636632260169</v>
      </c>
      <c r="V69" s="33">
        <v>6.9047922462388893</v>
      </c>
      <c r="W69" s="33">
        <v>6.3155702388500403</v>
      </c>
      <c r="X69" s="33">
        <v>5.9112725505884613</v>
      </c>
      <c r="Y69" s="33">
        <v>8.6444570557637395</v>
      </c>
      <c r="Z69" s="33">
        <v>8.1265192957514802</v>
      </c>
      <c r="AA69" s="33">
        <v>7.9341108925754105</v>
      </c>
      <c r="AB69" s="33">
        <v>6.6382280705190508</v>
      </c>
      <c r="AC69" s="33">
        <v>6.2262554670490093</v>
      </c>
      <c r="AD69" s="33">
        <v>5.6476016624467702</v>
      </c>
      <c r="AE69" s="33">
        <v>6.8551943209520907</v>
      </c>
    </row>
    <row r="70" spans="1:31">
      <c r="A70" s="29" t="s">
        <v>133</v>
      </c>
      <c r="B70" s="29" t="s">
        <v>36</v>
      </c>
      <c r="C70" s="33">
        <v>8.1206672421906906E-2</v>
      </c>
      <c r="D70" s="33">
        <v>7.6882323088629995E-2</v>
      </c>
      <c r="E70" s="33">
        <v>8.6243150572040003E-2</v>
      </c>
      <c r="F70" s="33">
        <v>7.9924189025630005E-2</v>
      </c>
      <c r="G70" s="33">
        <v>7.1739822818979906E-2</v>
      </c>
      <c r="H70" s="33">
        <v>6.9765505835669997E-2</v>
      </c>
      <c r="I70" s="33">
        <v>6.5902883431239984E-2</v>
      </c>
      <c r="J70" s="33">
        <v>6.0220318956719893E-2</v>
      </c>
      <c r="K70" s="33">
        <v>5.432377812449999E-2</v>
      </c>
      <c r="L70" s="33">
        <v>5.130965160657E-2</v>
      </c>
      <c r="M70" s="33">
        <v>4.5771568370200008E-2</v>
      </c>
      <c r="N70" s="33">
        <v>0.10473192399999999</v>
      </c>
      <c r="O70" s="33">
        <v>9.7043538000000013E-2</v>
      </c>
      <c r="P70" s="33">
        <v>8.3806715000000004E-2</v>
      </c>
      <c r="Q70" s="33">
        <v>0.53874747000000001</v>
      </c>
      <c r="R70" s="33">
        <v>0.50977963299999884</v>
      </c>
      <c r="S70" s="33">
        <v>0.64152501000000006</v>
      </c>
      <c r="T70" s="33">
        <v>0.60426745599999987</v>
      </c>
      <c r="U70" s="33">
        <v>0.59172226900000002</v>
      </c>
      <c r="V70" s="33">
        <v>0.55613029599999997</v>
      </c>
      <c r="W70" s="33">
        <v>0.74317502400000002</v>
      </c>
      <c r="X70" s="33">
        <v>0.69685886000000008</v>
      </c>
      <c r="Y70" s="33">
        <v>0.62733590400000006</v>
      </c>
      <c r="Z70" s="33">
        <v>0.63181169400000003</v>
      </c>
      <c r="AA70" s="33">
        <v>0.59814662299999999</v>
      </c>
      <c r="AB70" s="33">
        <v>0.52173874099999995</v>
      </c>
      <c r="AC70" s="33">
        <v>0.48627987899999897</v>
      </c>
      <c r="AD70" s="33">
        <v>0.47393659100000002</v>
      </c>
      <c r="AE70" s="33">
        <v>0.43512869599999998</v>
      </c>
    </row>
    <row r="71" spans="1:31">
      <c r="A71" s="29" t="s">
        <v>133</v>
      </c>
      <c r="B71" s="29" t="s">
        <v>73</v>
      </c>
      <c r="C71" s="33">
        <v>0</v>
      </c>
      <c r="D71" s="33">
        <v>0</v>
      </c>
      <c r="E71" s="33">
        <v>9.03004699999999E-8</v>
      </c>
      <c r="F71" s="33">
        <v>8.8864769999999995E-8</v>
      </c>
      <c r="G71" s="33">
        <v>8.2621839999999999E-8</v>
      </c>
      <c r="H71" s="33">
        <v>9.5376179999999998E-8</v>
      </c>
      <c r="I71" s="33">
        <v>9.5317359999999988E-8</v>
      </c>
      <c r="J71" s="33">
        <v>9.3059969999999892E-8</v>
      </c>
      <c r="K71" s="33">
        <v>9.1773654000000001E-8</v>
      </c>
      <c r="L71" s="33">
        <v>1.00845944E-7</v>
      </c>
      <c r="M71" s="33">
        <v>9.8872119999999893E-8</v>
      </c>
      <c r="N71" s="33">
        <v>1.6815908000000002E-7</v>
      </c>
      <c r="O71" s="33">
        <v>1.5744005000000001E-7</v>
      </c>
      <c r="P71" s="33">
        <v>1.4922553999999999E-7</v>
      </c>
      <c r="Q71" s="33">
        <v>1.7800130000000001E-7</v>
      </c>
      <c r="R71" s="33">
        <v>1.6906880000000001E-7</v>
      </c>
      <c r="S71" s="33">
        <v>2.1098321E-7</v>
      </c>
      <c r="T71" s="33">
        <v>2.0115694E-7</v>
      </c>
      <c r="U71" s="33">
        <v>1.9670526999999901E-7</v>
      </c>
      <c r="V71" s="33">
        <v>1.8964813E-7</v>
      </c>
      <c r="W71" s="33">
        <v>2.27494879999999E-7</v>
      </c>
      <c r="X71" s="33">
        <v>2.0853391E-7</v>
      </c>
      <c r="Y71" s="33">
        <v>2.0112881999999898E-7</v>
      </c>
      <c r="Z71" s="33">
        <v>3.0760425999999997E-7</v>
      </c>
      <c r="AA71" s="33">
        <v>2.925812E-7</v>
      </c>
      <c r="AB71" s="33">
        <v>2.6928013999999997E-7</v>
      </c>
      <c r="AC71" s="33">
        <v>2.6327505E-7</v>
      </c>
      <c r="AD71" s="33">
        <v>2.5445444000000002E-7</v>
      </c>
      <c r="AE71" s="33">
        <v>2.4710002E-7</v>
      </c>
    </row>
    <row r="72" spans="1:31">
      <c r="A72" s="29" t="s">
        <v>133</v>
      </c>
      <c r="B72" s="29" t="s">
        <v>56</v>
      </c>
      <c r="C72" s="33">
        <v>0.12975490699999889</v>
      </c>
      <c r="D72" s="33">
        <v>0.24215938499999998</v>
      </c>
      <c r="E72" s="33">
        <v>0.45696316999999997</v>
      </c>
      <c r="F72" s="33">
        <v>0.63595282999999991</v>
      </c>
      <c r="G72" s="33">
        <v>0.7933374700000001</v>
      </c>
      <c r="H72" s="33">
        <v>0.97269998999999896</v>
      </c>
      <c r="I72" s="33">
        <v>1.137898179999999</v>
      </c>
      <c r="J72" s="33">
        <v>1.3098367899999999</v>
      </c>
      <c r="K72" s="33">
        <v>1.4530439500000001</v>
      </c>
      <c r="L72" s="33">
        <v>1.58494775</v>
      </c>
      <c r="M72" s="33">
        <v>1.6254619399999999</v>
      </c>
      <c r="N72" s="33">
        <v>1.73985094</v>
      </c>
      <c r="O72" s="33">
        <v>1.7926516299999988</v>
      </c>
      <c r="P72" s="33">
        <v>1.84414795</v>
      </c>
      <c r="Q72" s="33">
        <v>1.8708963999999999</v>
      </c>
      <c r="R72" s="33">
        <v>1.8318999299999992</v>
      </c>
      <c r="S72" s="33">
        <v>1.7591820199999999</v>
      </c>
      <c r="T72" s="33">
        <v>1.6928633799999988</v>
      </c>
      <c r="U72" s="33">
        <v>1.6999460500000001</v>
      </c>
      <c r="V72" s="33">
        <v>1.62416878</v>
      </c>
      <c r="W72" s="33">
        <v>1.60749422</v>
      </c>
      <c r="X72" s="33">
        <v>1.4924738299999989</v>
      </c>
      <c r="Y72" s="33">
        <v>1.2791037099999998</v>
      </c>
      <c r="Z72" s="33">
        <v>1.350799729999999</v>
      </c>
      <c r="AA72" s="33">
        <v>1.3061971099999998</v>
      </c>
      <c r="AB72" s="33">
        <v>1.07370769</v>
      </c>
      <c r="AC72" s="33">
        <v>0.99752847999999994</v>
      </c>
      <c r="AD72" s="33">
        <v>0.95804909999999999</v>
      </c>
      <c r="AE72" s="33">
        <v>0.87951124000000003</v>
      </c>
    </row>
    <row r="73" spans="1:31">
      <c r="A73" s="34" t="s">
        <v>138</v>
      </c>
      <c r="B73" s="34"/>
      <c r="C73" s="35">
        <v>25166.139222144571</v>
      </c>
      <c r="D73" s="35">
        <v>25354.700582937003</v>
      </c>
      <c r="E73" s="35">
        <v>18743.960097606392</v>
      </c>
      <c r="F73" s="35">
        <v>19614.833504239024</v>
      </c>
      <c r="G73" s="35">
        <v>20313.77615544224</v>
      </c>
      <c r="H73" s="35">
        <v>19284.762343620052</v>
      </c>
      <c r="I73" s="35">
        <v>16592.141991394979</v>
      </c>
      <c r="J73" s="35">
        <v>14320.742867137707</v>
      </c>
      <c r="K73" s="35">
        <v>12284.885267458007</v>
      </c>
      <c r="L73" s="35">
        <v>13150.710508623746</v>
      </c>
      <c r="M73" s="35">
        <v>14281.24744603651</v>
      </c>
      <c r="N73" s="35">
        <v>14035.863525984723</v>
      </c>
      <c r="O73" s="35">
        <v>13701.204375469748</v>
      </c>
      <c r="P73" s="35">
        <v>13911.829923781392</v>
      </c>
      <c r="Q73" s="35">
        <v>11157.762207642292</v>
      </c>
      <c r="R73" s="35">
        <v>10043.391444055125</v>
      </c>
      <c r="S73" s="35">
        <v>7180.8255405439513</v>
      </c>
      <c r="T73" s="35">
        <v>7016.2072343559576</v>
      </c>
      <c r="U73" s="35">
        <v>6038.2093562787077</v>
      </c>
      <c r="V73" s="35">
        <v>5517.9429976253641</v>
      </c>
      <c r="W73" s="35">
        <v>5261.7561931598557</v>
      </c>
      <c r="X73" s="35">
        <v>5602.8848529450015</v>
      </c>
      <c r="Y73" s="35">
        <v>4995.3777492168874</v>
      </c>
      <c r="Z73" s="35">
        <v>2060.9920786790449</v>
      </c>
      <c r="AA73" s="35">
        <v>1553.2807561506593</v>
      </c>
      <c r="AB73" s="35">
        <v>1390.6013922737427</v>
      </c>
      <c r="AC73" s="35">
        <v>1231.991511227028</v>
      </c>
      <c r="AD73" s="35">
        <v>1410.1770155524589</v>
      </c>
      <c r="AE73" s="35">
        <v>1193.3175727910846</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6.3224113999999995E-5</v>
      </c>
      <c r="D78" s="33">
        <v>5.9136596000000001E-5</v>
      </c>
      <c r="E78" s="33">
        <v>6.0066617999999899E-5</v>
      </c>
      <c r="F78" s="33">
        <v>5.7530507E-5</v>
      </c>
      <c r="G78" s="33">
        <v>5.4732148000000002E-5</v>
      </c>
      <c r="H78" s="33">
        <v>5.3632670000000004E-5</v>
      </c>
      <c r="I78" s="33">
        <v>5.4755642999999999E-5</v>
      </c>
      <c r="J78" s="33">
        <v>5.4650645999999994E-5</v>
      </c>
      <c r="K78" s="33">
        <v>5.7656306999999998E-5</v>
      </c>
      <c r="L78" s="33">
        <v>5.5854883E-5</v>
      </c>
      <c r="M78" s="33">
        <v>5.3060270000000002E-5</v>
      </c>
      <c r="N78" s="33">
        <v>5.5061825000000004E-5</v>
      </c>
      <c r="O78" s="33">
        <v>5.2477129999999995E-5</v>
      </c>
      <c r="P78" s="33">
        <v>4.7905865999999999E-5</v>
      </c>
      <c r="Q78" s="33">
        <v>4.6419672999999998E-5</v>
      </c>
      <c r="R78" s="33">
        <v>4.4803989999999999E-5</v>
      </c>
      <c r="S78" s="33">
        <v>4.36631959999999E-5</v>
      </c>
      <c r="T78" s="33">
        <v>4.5557590000000005E-5</v>
      </c>
      <c r="U78" s="33">
        <v>4.5004699999999898E-5</v>
      </c>
      <c r="V78" s="33">
        <v>4.2185769999999996E-5</v>
      </c>
      <c r="W78" s="33">
        <v>4.5542992999999995E-5</v>
      </c>
      <c r="X78" s="33">
        <v>4.3761109999999997E-5</v>
      </c>
      <c r="Y78" s="33">
        <v>4.0881316999999998E-5</v>
      </c>
      <c r="Z78" s="33">
        <v>4.0198515999999995E-5</v>
      </c>
      <c r="AA78" s="33">
        <v>4.0539995000000001E-5</v>
      </c>
      <c r="AB78" s="33">
        <v>3.9756007000000003E-5</v>
      </c>
      <c r="AC78" s="33">
        <v>4.0750193999999897E-5</v>
      </c>
      <c r="AD78" s="33">
        <v>3.969299E-5</v>
      </c>
      <c r="AE78" s="33">
        <v>3.5671880000000005E-5</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7.3807791000000004E-5</v>
      </c>
      <c r="D80" s="33">
        <v>6.6672612000000009E-5</v>
      </c>
      <c r="E80" s="33">
        <v>6.9159340999999986E-5</v>
      </c>
      <c r="F80" s="33">
        <v>6.7530692999999886E-5</v>
      </c>
      <c r="G80" s="33">
        <v>6.4379281999999905E-5</v>
      </c>
      <c r="H80" s="33">
        <v>6.5713939999999889E-5</v>
      </c>
      <c r="I80" s="33">
        <v>6.5462660500000008E-5</v>
      </c>
      <c r="J80" s="33">
        <v>6.5737355999999998E-5</v>
      </c>
      <c r="K80" s="33">
        <v>6.8510443999999899E-5</v>
      </c>
      <c r="L80" s="33">
        <v>6.6925581999999992E-5</v>
      </c>
      <c r="M80" s="33">
        <v>6.2331501000000001E-5</v>
      </c>
      <c r="N80" s="33">
        <v>1.5495616185075001</v>
      </c>
      <c r="O80" s="33">
        <v>6.4703778000000002E-5</v>
      </c>
      <c r="P80" s="33">
        <v>5.308871560000001E-5</v>
      </c>
      <c r="Q80" s="33">
        <v>5.4095057999999988E-5</v>
      </c>
      <c r="R80" s="33">
        <v>5.4184416999999901E-5</v>
      </c>
      <c r="S80" s="33">
        <v>5.4053028299999997E-5</v>
      </c>
      <c r="T80" s="33">
        <v>5.3529026500000005E-5</v>
      </c>
      <c r="U80" s="33">
        <v>5.4107968799999908E-5</v>
      </c>
      <c r="V80" s="33">
        <v>1.0797742451183998</v>
      </c>
      <c r="W80" s="33">
        <v>3.2563421900180001</v>
      </c>
      <c r="X80" s="33">
        <v>3.5341096600000005E-5</v>
      </c>
      <c r="Y80" s="33">
        <v>3.1571074599999998E-5</v>
      </c>
      <c r="Z80" s="33">
        <v>0.75630557431360002</v>
      </c>
      <c r="AA80" s="33">
        <v>3.1690864399999993E-5</v>
      </c>
      <c r="AB80" s="33">
        <v>3.1502696000000002E-5</v>
      </c>
      <c r="AC80" s="33">
        <v>3.2523512000000001E-5</v>
      </c>
      <c r="AD80" s="33">
        <v>3.7278201983999999</v>
      </c>
      <c r="AE80" s="33">
        <v>2.5948252399999995E-5</v>
      </c>
    </row>
    <row r="81" spans="1:31">
      <c r="A81" s="29" t="s">
        <v>134</v>
      </c>
      <c r="B81" s="29" t="s">
        <v>65</v>
      </c>
      <c r="C81" s="33">
        <v>53292.057849999997</v>
      </c>
      <c r="D81" s="33">
        <v>52347.443160000003</v>
      </c>
      <c r="E81" s="33">
        <v>50163.777900000008</v>
      </c>
      <c r="F81" s="33">
        <v>53959.673349999997</v>
      </c>
      <c r="G81" s="33">
        <v>54505.441400000003</v>
      </c>
      <c r="H81" s="33">
        <v>48692.992200000001</v>
      </c>
      <c r="I81" s="33">
        <v>46031.023340000007</v>
      </c>
      <c r="J81" s="33">
        <v>46005.351999999999</v>
      </c>
      <c r="K81" s="33">
        <v>41233.347400000006</v>
      </c>
      <c r="L81" s="33">
        <v>39725.995450000002</v>
      </c>
      <c r="M81" s="33">
        <v>35700.052799999998</v>
      </c>
      <c r="N81" s="33">
        <v>35096.598999999995</v>
      </c>
      <c r="O81" s="33">
        <v>33984.705849999998</v>
      </c>
      <c r="P81" s="33">
        <v>33872.107309999992</v>
      </c>
      <c r="Q81" s="33">
        <v>31001.823049999999</v>
      </c>
      <c r="R81" s="33">
        <v>29339.25965</v>
      </c>
      <c r="S81" s="33">
        <v>29031.144899999999</v>
      </c>
      <c r="T81" s="33">
        <v>27519.995689999996</v>
      </c>
      <c r="U81" s="33">
        <v>25619.27462</v>
      </c>
      <c r="V81" s="33">
        <v>22786.754330000003</v>
      </c>
      <c r="W81" s="33">
        <v>22183.19037</v>
      </c>
      <c r="X81" s="33">
        <v>22921.482090000001</v>
      </c>
      <c r="Y81" s="33">
        <v>21450.570039999999</v>
      </c>
      <c r="Z81" s="33">
        <v>19152.43144</v>
      </c>
      <c r="AA81" s="33">
        <v>19588.023450000001</v>
      </c>
      <c r="AB81" s="33">
        <v>21179.396579999997</v>
      </c>
      <c r="AC81" s="33">
        <v>19068.434279999998</v>
      </c>
      <c r="AD81" s="33">
        <v>17964.832839999999</v>
      </c>
      <c r="AE81" s="33">
        <v>17186.886150000002</v>
      </c>
    </row>
    <row r="82" spans="1:31">
      <c r="A82" s="29" t="s">
        <v>134</v>
      </c>
      <c r="B82" s="29" t="s">
        <v>69</v>
      </c>
      <c r="C82" s="33">
        <v>3358.6117842199887</v>
      </c>
      <c r="D82" s="33">
        <v>3873.5025905454991</v>
      </c>
      <c r="E82" s="33">
        <v>3314.5808497899784</v>
      </c>
      <c r="F82" s="33">
        <v>3189.646514944026</v>
      </c>
      <c r="G82" s="33">
        <v>3244.770169676694</v>
      </c>
      <c r="H82" s="33">
        <v>3152.8769937956622</v>
      </c>
      <c r="I82" s="33">
        <v>3051.8035121466196</v>
      </c>
      <c r="J82" s="33">
        <v>2492.2904878954514</v>
      </c>
      <c r="K82" s="33">
        <v>2411.2040984053228</v>
      </c>
      <c r="L82" s="33">
        <v>2089.6216666616724</v>
      </c>
      <c r="M82" s="33">
        <v>2431.2805048335399</v>
      </c>
      <c r="N82" s="33">
        <v>2074.1036409496623</v>
      </c>
      <c r="O82" s="33">
        <v>2022.8014791229589</v>
      </c>
      <c r="P82" s="33">
        <v>2022.7970677788644</v>
      </c>
      <c r="Q82" s="33">
        <v>1980.9329008994468</v>
      </c>
      <c r="R82" s="33">
        <v>1972.1928472455761</v>
      </c>
      <c r="S82" s="33">
        <v>1603.8387586261344</v>
      </c>
      <c r="T82" s="33">
        <v>1578.3484092271287</v>
      </c>
      <c r="U82" s="33">
        <v>1366.4017591409515</v>
      </c>
      <c r="V82" s="33">
        <v>1615.0176388056384</v>
      </c>
      <c r="W82" s="33">
        <v>1364.6351524888457</v>
      </c>
      <c r="X82" s="33">
        <v>1322.930313982911</v>
      </c>
      <c r="Y82" s="33">
        <v>1350.8743455811448</v>
      </c>
      <c r="Z82" s="33">
        <v>1015.3064234295624</v>
      </c>
      <c r="AA82" s="33">
        <v>993.02851094080654</v>
      </c>
      <c r="AB82" s="33">
        <v>813.84628734172634</v>
      </c>
      <c r="AC82" s="33">
        <v>789.38364252041083</v>
      </c>
      <c r="AD82" s="33">
        <v>691.4708359950464</v>
      </c>
      <c r="AE82" s="33">
        <v>813.52759922205985</v>
      </c>
    </row>
    <row r="83" spans="1:31">
      <c r="A83" s="29" t="s">
        <v>134</v>
      </c>
      <c r="B83" s="29" t="s">
        <v>68</v>
      </c>
      <c r="C83" s="33">
        <v>3.0145084000000003E-8</v>
      </c>
      <c r="D83" s="33">
        <v>5.2965693999999994E-8</v>
      </c>
      <c r="E83" s="33">
        <v>6.6408520000000002E-8</v>
      </c>
      <c r="F83" s="33">
        <v>1.1860812E-7</v>
      </c>
      <c r="G83" s="33">
        <v>9.6453849999999997E-8</v>
      </c>
      <c r="H83" s="33">
        <v>1.27495149999999E-7</v>
      </c>
      <c r="I83" s="33">
        <v>1.4848627E-7</v>
      </c>
      <c r="J83" s="33">
        <v>1.6305839000000002E-7</v>
      </c>
      <c r="K83" s="33">
        <v>3.2450186E-7</v>
      </c>
      <c r="L83" s="33">
        <v>3.0230719999999997E-7</v>
      </c>
      <c r="M83" s="33">
        <v>2.7560404999999998E-7</v>
      </c>
      <c r="N83" s="33">
        <v>2.6891182999999996E-7</v>
      </c>
      <c r="O83" s="33">
        <v>2.630914E-7</v>
      </c>
      <c r="P83" s="33">
        <v>2.0330845E-7</v>
      </c>
      <c r="Q83" s="33">
        <v>2.1762342999999901E-7</v>
      </c>
      <c r="R83" s="33">
        <v>2.0185615000000002E-7</v>
      </c>
      <c r="S83" s="33">
        <v>1.8811511000000002E-7</v>
      </c>
      <c r="T83" s="33">
        <v>3.4963566999999996E-7</v>
      </c>
      <c r="U83" s="33">
        <v>3.6804886999999999E-7</v>
      </c>
      <c r="V83" s="33">
        <v>3.093527E-7</v>
      </c>
      <c r="W83" s="33">
        <v>1.1068044E-6</v>
      </c>
      <c r="X83" s="33">
        <v>1.0691325E-6</v>
      </c>
      <c r="Y83" s="33">
        <v>8.6578045999999999E-7</v>
      </c>
      <c r="Z83" s="33">
        <v>9.2177424999999999E-7</v>
      </c>
      <c r="AA83" s="33">
        <v>8.5931789999999894E-7</v>
      </c>
      <c r="AB83" s="33">
        <v>8.1484695000000007E-7</v>
      </c>
      <c r="AC83" s="33">
        <v>8.6109294000000001E-7</v>
      </c>
      <c r="AD83" s="33">
        <v>8.1002250000000007E-7</v>
      </c>
      <c r="AE83" s="33">
        <v>6.2693039999999993E-7</v>
      </c>
    </row>
    <row r="84" spans="1:31">
      <c r="A84" s="29" t="s">
        <v>134</v>
      </c>
      <c r="B84" s="29" t="s">
        <v>36</v>
      </c>
      <c r="C84" s="33">
        <v>5.3759984000000001E-8</v>
      </c>
      <c r="D84" s="33">
        <v>7.3781160000000002E-8</v>
      </c>
      <c r="E84" s="33">
        <v>6.8853490000000005E-8</v>
      </c>
      <c r="F84" s="33">
        <v>7.8712720000000002E-8</v>
      </c>
      <c r="G84" s="33">
        <v>1.0351081000000001E-7</v>
      </c>
      <c r="H84" s="33">
        <v>9.8388429999999992E-8</v>
      </c>
      <c r="I84" s="33">
        <v>1.1037009999999999E-7</v>
      </c>
      <c r="J84" s="33">
        <v>1.2142396999999901E-7</v>
      </c>
      <c r="K84" s="33">
        <v>1.20161813999999E-7</v>
      </c>
      <c r="L84" s="33">
        <v>1.23131989999999E-7</v>
      </c>
      <c r="M84" s="33">
        <v>1.3654192999999999E-7</v>
      </c>
      <c r="N84" s="33">
        <v>1.3440979999999999E-7</v>
      </c>
      <c r="O84" s="33">
        <v>1.3333776999999999E-7</v>
      </c>
      <c r="P84" s="33">
        <v>1.6144139999999999E-7</v>
      </c>
      <c r="Q84" s="33">
        <v>1.5249035000000001E-7</v>
      </c>
      <c r="R84" s="33">
        <v>1.4547298E-7</v>
      </c>
      <c r="S84" s="33">
        <v>1.60907819999999E-7</v>
      </c>
      <c r="T84" s="33">
        <v>1.4173291999999999E-7</v>
      </c>
      <c r="U84" s="33">
        <v>1.5875741E-7</v>
      </c>
      <c r="V84" s="33">
        <v>1.8226284E-7</v>
      </c>
      <c r="W84" s="33">
        <v>1.4728903000000002E-7</v>
      </c>
      <c r="X84" s="33">
        <v>1.4127150000000001E-7</v>
      </c>
      <c r="Y84" s="33">
        <v>1.7836125000000002E-7</v>
      </c>
      <c r="Z84" s="33">
        <v>1.6195901999999999E-7</v>
      </c>
      <c r="AA84" s="33">
        <v>1.5837186999999999E-7</v>
      </c>
      <c r="AB84" s="33">
        <v>1.6162443000000002E-7</v>
      </c>
      <c r="AC84" s="33">
        <v>1.4301426999999999E-7</v>
      </c>
      <c r="AD84" s="33">
        <v>1.3917159999999998E-7</v>
      </c>
      <c r="AE84" s="33">
        <v>2.3278002000000002E-7</v>
      </c>
    </row>
    <row r="85" spans="1:31">
      <c r="A85" s="29" t="s">
        <v>134</v>
      </c>
      <c r="B85" s="29" t="s">
        <v>73</v>
      </c>
      <c r="C85" s="33">
        <v>0</v>
      </c>
      <c r="D85" s="33">
        <v>0</v>
      </c>
      <c r="E85" s="33">
        <v>1.9734650999999992E-7</v>
      </c>
      <c r="F85" s="33">
        <v>1.9398150999999999E-7</v>
      </c>
      <c r="G85" s="33">
        <v>2.06761086E-7</v>
      </c>
      <c r="H85" s="33">
        <v>2.0546421000000001E-7</v>
      </c>
      <c r="I85" s="33">
        <v>2.05450074999999E-7</v>
      </c>
      <c r="J85" s="33">
        <v>2.0853827999999901E-7</v>
      </c>
      <c r="K85" s="33">
        <v>1.8753696999999999E-7</v>
      </c>
      <c r="L85" s="33">
        <v>1.941084659999999E-7</v>
      </c>
      <c r="M85" s="33">
        <v>2.11619525999998E-7</v>
      </c>
      <c r="N85" s="33">
        <v>2.0706782499999999E-7</v>
      </c>
      <c r="O85" s="33">
        <v>2.04130644E-7</v>
      </c>
      <c r="P85" s="33">
        <v>2.47699089999999E-7</v>
      </c>
      <c r="Q85" s="33">
        <v>2.2791207999999998E-7</v>
      </c>
      <c r="R85" s="33">
        <v>2.23619756E-7</v>
      </c>
      <c r="S85" s="33">
        <v>2.3744859500000001E-7</v>
      </c>
      <c r="T85" s="33">
        <v>2.0663504999999901E-7</v>
      </c>
      <c r="U85" s="33">
        <v>2.2729315999999801E-7</v>
      </c>
      <c r="V85" s="33">
        <v>2.5592462999999999E-7</v>
      </c>
      <c r="W85" s="33">
        <v>2.1030085600000001E-7</v>
      </c>
      <c r="X85" s="33">
        <v>1.9985165999999999E-7</v>
      </c>
      <c r="Y85" s="33">
        <v>2.4736927999999995E-7</v>
      </c>
      <c r="Z85" s="33">
        <v>2.2489916999999901E-7</v>
      </c>
      <c r="AA85" s="33">
        <v>2.1673047499999901E-7</v>
      </c>
      <c r="AB85" s="33">
        <v>2.186688E-7</v>
      </c>
      <c r="AC85" s="33">
        <v>1.9245767999999989E-7</v>
      </c>
      <c r="AD85" s="33">
        <v>1.9428970999999998E-7</v>
      </c>
      <c r="AE85" s="33">
        <v>2.8030746999999998E-7</v>
      </c>
    </row>
    <row r="86" spans="1:31">
      <c r="A86" s="29" t="s">
        <v>134</v>
      </c>
      <c r="B86" s="29" t="s">
        <v>56</v>
      </c>
      <c r="C86" s="33">
        <v>3.5241863299999999E-3</v>
      </c>
      <c r="D86" s="33">
        <v>1.6648534099999997E-2</v>
      </c>
      <c r="E86" s="33">
        <v>2.5665205199999899E-2</v>
      </c>
      <c r="F86" s="33">
        <v>3.2788224599999999E-2</v>
      </c>
      <c r="G86" s="33">
        <v>5.5095586999999994E-2</v>
      </c>
      <c r="H86" s="33">
        <v>7.4667273999999992E-2</v>
      </c>
      <c r="I86" s="33">
        <v>9.7311245000000005E-2</v>
      </c>
      <c r="J86" s="33">
        <v>0.12847752800000001</v>
      </c>
      <c r="K86" s="33">
        <v>0.11699849700000001</v>
      </c>
      <c r="L86" s="33">
        <v>0.14325849399999999</v>
      </c>
      <c r="M86" s="33">
        <v>0.193915067</v>
      </c>
      <c r="N86" s="33">
        <v>0.160304053</v>
      </c>
      <c r="O86" s="33">
        <v>0.16805178200000001</v>
      </c>
      <c r="P86" s="33">
        <v>0.21918789399999999</v>
      </c>
      <c r="Q86" s="33">
        <v>0.20352693199999999</v>
      </c>
      <c r="R86" s="33">
        <v>0.192997376999999</v>
      </c>
      <c r="S86" s="33">
        <v>0.21223728200000003</v>
      </c>
      <c r="T86" s="33">
        <v>0.14559248999999999</v>
      </c>
      <c r="U86" s="33">
        <v>0.16387625</v>
      </c>
      <c r="V86" s="33">
        <v>0.19315940599999901</v>
      </c>
      <c r="W86" s="33">
        <v>0.16531217999999998</v>
      </c>
      <c r="X86" s="33">
        <v>0.12679174200000001</v>
      </c>
      <c r="Y86" s="33">
        <v>0.156428912</v>
      </c>
      <c r="Z86" s="33">
        <v>0.1097469715</v>
      </c>
      <c r="AA86" s="33">
        <v>0.13454286800000001</v>
      </c>
      <c r="AB86" s="33">
        <v>0.13228144999999999</v>
      </c>
      <c r="AC86" s="33">
        <v>7.388422900000001E-2</v>
      </c>
      <c r="AD86" s="33">
        <v>9.3579126999999998E-2</v>
      </c>
      <c r="AE86" s="33">
        <v>0.13434220299999999</v>
      </c>
    </row>
    <row r="87" spans="1:31">
      <c r="A87" s="34" t="s">
        <v>138</v>
      </c>
      <c r="B87" s="34"/>
      <c r="C87" s="35">
        <v>56650.669771282039</v>
      </c>
      <c r="D87" s="35">
        <v>56220.945876407677</v>
      </c>
      <c r="E87" s="35">
        <v>53478.358879082356</v>
      </c>
      <c r="F87" s="35">
        <v>57149.319990123826</v>
      </c>
      <c r="G87" s="35">
        <v>57750.211688884585</v>
      </c>
      <c r="H87" s="35">
        <v>51845.869313269766</v>
      </c>
      <c r="I87" s="35">
        <v>49082.826972513416</v>
      </c>
      <c r="J87" s="35">
        <v>48497.642608446513</v>
      </c>
      <c r="K87" s="35">
        <v>43644.55162489658</v>
      </c>
      <c r="L87" s="35">
        <v>41815.617239744453</v>
      </c>
      <c r="M87" s="35">
        <v>38131.333420500916</v>
      </c>
      <c r="N87" s="35">
        <v>37172.252257898901</v>
      </c>
      <c r="O87" s="35">
        <v>36007.507446566953</v>
      </c>
      <c r="P87" s="35">
        <v>35894.90447897675</v>
      </c>
      <c r="Q87" s="35">
        <v>32982.756051631804</v>
      </c>
      <c r="R87" s="35">
        <v>31311.45259643584</v>
      </c>
      <c r="S87" s="35">
        <v>30634.983756530473</v>
      </c>
      <c r="T87" s="35">
        <v>29098.344198663377</v>
      </c>
      <c r="U87" s="35">
        <v>26985.67647862167</v>
      </c>
      <c r="V87" s="35">
        <v>24402.851785545881</v>
      </c>
      <c r="W87" s="35">
        <v>23551.08191132866</v>
      </c>
      <c r="X87" s="35">
        <v>24244.412484154251</v>
      </c>
      <c r="Y87" s="35">
        <v>22801.444458899317</v>
      </c>
      <c r="Z87" s="35">
        <v>20168.494210124165</v>
      </c>
      <c r="AA87" s="35">
        <v>20581.052034030985</v>
      </c>
      <c r="AB87" s="35">
        <v>21993.242939415271</v>
      </c>
      <c r="AC87" s="35">
        <v>19857.817996655205</v>
      </c>
      <c r="AD87" s="35">
        <v>18660.031536696457</v>
      </c>
      <c r="AE87" s="35">
        <v>18000.413811469123</v>
      </c>
    </row>
    <row r="90" spans="1:31" collapsed="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row>
    <row r="91" spans="1:3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row>
    <row r="92" spans="1:31">
      <c r="A92" s="29" t="s">
        <v>40</v>
      </c>
      <c r="B92" s="29" t="s">
        <v>70</v>
      </c>
      <c r="C92" s="37">
        <v>0.15822147899999986</v>
      </c>
      <c r="D92" s="37">
        <v>0.24012797829999999</v>
      </c>
      <c r="E92" s="37">
        <v>0.25821986619999993</v>
      </c>
      <c r="F92" s="37">
        <v>0.2890915912</v>
      </c>
      <c r="G92" s="37">
        <v>0.26158829760000002</v>
      </c>
      <c r="H92" s="37">
        <v>0.25862762719999999</v>
      </c>
      <c r="I92" s="37">
        <v>0.24671624819999999</v>
      </c>
      <c r="J92" s="37">
        <v>0.22167897749999999</v>
      </c>
      <c r="K92" s="37">
        <v>0.2024325381999999</v>
      </c>
      <c r="L92" s="37">
        <v>0.19590706099999999</v>
      </c>
      <c r="M92" s="37">
        <v>0.1771656046999999</v>
      </c>
      <c r="N92" s="37">
        <v>0.17187447550000001</v>
      </c>
      <c r="O92" s="37">
        <v>0.13931615999999999</v>
      </c>
      <c r="P92" s="37">
        <v>0.11686380369999999</v>
      </c>
      <c r="Q92" s="37">
        <v>0.1192052197</v>
      </c>
      <c r="R92" s="37">
        <v>0.1139336276999999</v>
      </c>
      <c r="S92" s="37">
        <v>0.10342884209999992</v>
      </c>
      <c r="T92" s="37">
        <v>9.4874436000000006E-2</v>
      </c>
      <c r="U92" s="37">
        <v>9.7405324099999899E-2</v>
      </c>
      <c r="V92" s="37">
        <v>7.7239559799999982E-2</v>
      </c>
      <c r="W92" s="37">
        <v>4.3720284999999998E-2</v>
      </c>
      <c r="X92" s="37">
        <v>2.2819097999999999E-2</v>
      </c>
      <c r="Y92" s="37">
        <v>1.9652584000000001E-2</v>
      </c>
      <c r="Z92" s="37">
        <v>2.1452020000000002E-2</v>
      </c>
      <c r="AA92" s="37">
        <v>2.0378588E-2</v>
      </c>
      <c r="AB92" s="37">
        <v>1.6099713999999998E-2</v>
      </c>
      <c r="AC92" s="37">
        <v>1.6237133000000001E-2</v>
      </c>
      <c r="AD92" s="37">
        <v>1.5480082500000001E-2</v>
      </c>
      <c r="AE92" s="37">
        <v>1.4186463E-2</v>
      </c>
    </row>
    <row r="93" spans="1:31">
      <c r="A93" s="29" t="s">
        <v>40</v>
      </c>
      <c r="B93" s="29" t="s">
        <v>72</v>
      </c>
      <c r="C93" s="33">
        <v>4580.98729</v>
      </c>
      <c r="D93" s="33">
        <v>7493.335689999999</v>
      </c>
      <c r="E93" s="33">
        <v>8847.7175999999999</v>
      </c>
      <c r="F93" s="33">
        <v>10587.310191099999</v>
      </c>
      <c r="G93" s="33">
        <v>6533.3480120000004</v>
      </c>
      <c r="H93" s="33">
        <v>8586.7732890000007</v>
      </c>
      <c r="I93" s="33">
        <v>11833.7104977</v>
      </c>
      <c r="J93" s="33">
        <v>10800.494455600001</v>
      </c>
      <c r="K93" s="33">
        <v>9742.5997719999996</v>
      </c>
      <c r="L93" s="33">
        <v>10582.436733</v>
      </c>
      <c r="M93" s="33">
        <v>11284.2409524</v>
      </c>
      <c r="N93" s="33">
        <v>11993.9364104</v>
      </c>
      <c r="O93" s="33">
        <v>10889.339916999999</v>
      </c>
      <c r="P93" s="33">
        <v>9963.8155518000003</v>
      </c>
      <c r="Q93" s="33">
        <v>11066.230175400002</v>
      </c>
      <c r="R93" s="33">
        <v>9944.4382540000006</v>
      </c>
      <c r="S93" s="33">
        <v>9464.0765438999988</v>
      </c>
      <c r="T93" s="33">
        <v>8978.443150699999</v>
      </c>
      <c r="U93" s="33">
        <v>9913.7027713999996</v>
      </c>
      <c r="V93" s="33">
        <v>8504.3236212000011</v>
      </c>
      <c r="W93" s="33">
        <v>8602.483226100001</v>
      </c>
      <c r="X93" s="33">
        <v>7892.3303960000003</v>
      </c>
      <c r="Y93" s="33">
        <v>6320.4434128000003</v>
      </c>
      <c r="Z93" s="33">
        <v>7474.0421096999999</v>
      </c>
      <c r="AA93" s="33">
        <v>7188.3758543000004</v>
      </c>
      <c r="AB93" s="33">
        <v>6057.8190037000004</v>
      </c>
      <c r="AC93" s="33">
        <v>4997.4916982999994</v>
      </c>
      <c r="AD93" s="33">
        <v>4999.1278319000003</v>
      </c>
      <c r="AE93" s="33">
        <v>3704.7950104000001</v>
      </c>
    </row>
    <row r="94" spans="1:31">
      <c r="A94" s="29" t="s">
        <v>40</v>
      </c>
      <c r="B94" s="29" t="s">
        <v>76</v>
      </c>
      <c r="C94" s="33">
        <v>0.44003690229999992</v>
      </c>
      <c r="D94" s="33">
        <v>1.387589578699999</v>
      </c>
      <c r="E94" s="33">
        <v>3.0243642415000003</v>
      </c>
      <c r="F94" s="33">
        <v>5.8267563432999996</v>
      </c>
      <c r="G94" s="33">
        <v>8.4660226919999992</v>
      </c>
      <c r="H94" s="33">
        <v>11.324078407999998</v>
      </c>
      <c r="I94" s="33">
        <v>14.061274045999999</v>
      </c>
      <c r="J94" s="33">
        <v>16.177153395999998</v>
      </c>
      <c r="K94" s="33">
        <v>18.454490592999992</v>
      </c>
      <c r="L94" s="33">
        <v>20.227835152999997</v>
      </c>
      <c r="M94" s="33">
        <v>21.908176139999998</v>
      </c>
      <c r="N94" s="33">
        <v>23.471711603999989</v>
      </c>
      <c r="O94" s="33">
        <v>24.86228955699999</v>
      </c>
      <c r="P94" s="33">
        <v>25.939316589999997</v>
      </c>
      <c r="Q94" s="33">
        <v>28.20078457</v>
      </c>
      <c r="R94" s="33">
        <v>27.871225855999999</v>
      </c>
      <c r="S94" s="33">
        <v>25.823374893999986</v>
      </c>
      <c r="T94" s="33">
        <v>25.393270149999999</v>
      </c>
      <c r="U94" s="33">
        <v>25.655454019999979</v>
      </c>
      <c r="V94" s="33">
        <v>25.375763154000005</v>
      </c>
      <c r="W94" s="33">
        <v>25.567243370000003</v>
      </c>
      <c r="X94" s="33">
        <v>24.044675653999995</v>
      </c>
      <c r="Y94" s="33">
        <v>21.090012551000001</v>
      </c>
      <c r="Z94" s="33">
        <v>21.800615678000003</v>
      </c>
      <c r="AA94" s="33">
        <v>20.34839234</v>
      </c>
      <c r="AB94" s="33">
        <v>18.08948899899999</v>
      </c>
      <c r="AC94" s="33">
        <v>16.930896179999987</v>
      </c>
      <c r="AD94" s="33">
        <v>15.40087658599999</v>
      </c>
      <c r="AE94" s="33">
        <v>14.270099899999998</v>
      </c>
    </row>
    <row r="95" spans="1:31">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row>
    <row r="96" spans="1:31">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3">
        <v>0</v>
      </c>
      <c r="D97" s="33">
        <v>0</v>
      </c>
      <c r="E97" s="33">
        <v>0</v>
      </c>
      <c r="F97" s="33">
        <v>0</v>
      </c>
      <c r="G97" s="33">
        <v>0</v>
      </c>
      <c r="H97" s="33">
        <v>0</v>
      </c>
      <c r="I97" s="33">
        <v>0</v>
      </c>
      <c r="J97" s="33">
        <v>0</v>
      </c>
      <c r="K97" s="33">
        <v>0</v>
      </c>
      <c r="L97" s="33">
        <v>0</v>
      </c>
      <c r="M97" s="33">
        <v>0</v>
      </c>
      <c r="N97" s="33">
        <v>0</v>
      </c>
      <c r="O97" s="33">
        <v>0</v>
      </c>
      <c r="P97" s="33">
        <v>0</v>
      </c>
      <c r="Q97" s="33">
        <v>0</v>
      </c>
      <c r="R97" s="33">
        <v>0</v>
      </c>
      <c r="S97" s="33">
        <v>0</v>
      </c>
      <c r="T97" s="33">
        <v>0</v>
      </c>
      <c r="U97" s="33">
        <v>0</v>
      </c>
      <c r="V97" s="33">
        <v>0</v>
      </c>
      <c r="W97" s="33">
        <v>0</v>
      </c>
      <c r="X97" s="33">
        <v>0</v>
      </c>
      <c r="Y97" s="33">
        <v>0</v>
      </c>
      <c r="Z97" s="33">
        <v>0</v>
      </c>
      <c r="AA97" s="33">
        <v>0</v>
      </c>
      <c r="AB97" s="33">
        <v>0</v>
      </c>
      <c r="AC97" s="33">
        <v>0</v>
      </c>
      <c r="AD97" s="33">
        <v>0</v>
      </c>
      <c r="AE97" s="33">
        <v>0</v>
      </c>
    </row>
    <row r="98" spans="1:31">
      <c r="A98" s="29" t="s">
        <v>130</v>
      </c>
      <c r="B98" s="29" t="s">
        <v>72</v>
      </c>
      <c r="C98" s="33">
        <v>2462.5944900000004</v>
      </c>
      <c r="D98" s="33">
        <v>4632.9126899999992</v>
      </c>
      <c r="E98" s="33">
        <v>5454.2536</v>
      </c>
      <c r="F98" s="33">
        <v>7373.6391911000001</v>
      </c>
      <c r="G98" s="33">
        <v>3307.7862120000004</v>
      </c>
      <c r="H98" s="33">
        <v>4836.3437889999996</v>
      </c>
      <c r="I98" s="33">
        <v>7648.5639977000001</v>
      </c>
      <c r="J98" s="33">
        <v>7084.4244556000003</v>
      </c>
      <c r="K98" s="33">
        <v>6358.568972</v>
      </c>
      <c r="L98" s="33">
        <v>7050.5729330000004</v>
      </c>
      <c r="M98" s="33">
        <v>8146.8034523999995</v>
      </c>
      <c r="N98" s="33">
        <v>8980.986910399999</v>
      </c>
      <c r="O98" s="33">
        <v>8719.4629169999989</v>
      </c>
      <c r="P98" s="33">
        <v>7985.4691518</v>
      </c>
      <c r="Q98" s="33">
        <v>9030.8300754000011</v>
      </c>
      <c r="R98" s="33">
        <v>7994.750454</v>
      </c>
      <c r="S98" s="33">
        <v>8078.9191438999997</v>
      </c>
      <c r="T98" s="33">
        <v>7620.4982506999995</v>
      </c>
      <c r="U98" s="33">
        <v>8377.9527713999996</v>
      </c>
      <c r="V98" s="33">
        <v>7052.7942212000007</v>
      </c>
      <c r="W98" s="33">
        <v>6961.4900261000003</v>
      </c>
      <c r="X98" s="33">
        <v>6592.3563960000001</v>
      </c>
      <c r="Y98" s="33">
        <v>5391.2873528</v>
      </c>
      <c r="Z98" s="33">
        <v>6476.5475096999999</v>
      </c>
      <c r="AA98" s="33">
        <v>6342.1961543000007</v>
      </c>
      <c r="AB98" s="33">
        <v>5467.8950037000004</v>
      </c>
      <c r="AC98" s="33">
        <v>4475.9387282999996</v>
      </c>
      <c r="AD98" s="33">
        <v>4626.3216719000002</v>
      </c>
      <c r="AE98" s="33">
        <v>3346.6321104000003</v>
      </c>
    </row>
    <row r="99" spans="1:31">
      <c r="A99" s="29" t="s">
        <v>130</v>
      </c>
      <c r="B99" s="29" t="s">
        <v>76</v>
      </c>
      <c r="C99" s="33">
        <v>8.3602978999999897E-2</v>
      </c>
      <c r="D99" s="33">
        <v>0.47477344999999999</v>
      </c>
      <c r="E99" s="33">
        <v>0.9378687</v>
      </c>
      <c r="F99" s="33">
        <v>1.69529448</v>
      </c>
      <c r="G99" s="33">
        <v>2.56272834</v>
      </c>
      <c r="H99" s="33">
        <v>3.4773281599999999</v>
      </c>
      <c r="I99" s="33">
        <v>4.2620168700000001</v>
      </c>
      <c r="J99" s="33">
        <v>5.0337098299999994</v>
      </c>
      <c r="K99" s="33">
        <v>5.8376831000000005</v>
      </c>
      <c r="L99" s="33">
        <v>6.4879731000000005</v>
      </c>
      <c r="M99" s="33">
        <v>6.9454764999999998</v>
      </c>
      <c r="N99" s="33">
        <v>7.8193478999999897</v>
      </c>
      <c r="O99" s="33">
        <v>8.4973835999999903</v>
      </c>
      <c r="P99" s="33">
        <v>8.8738531999999992</v>
      </c>
      <c r="Q99" s="33">
        <v>9.6331551999999991</v>
      </c>
      <c r="R99" s="33">
        <v>9.5008037999999999</v>
      </c>
      <c r="S99" s="33">
        <v>9.1175678999999992</v>
      </c>
      <c r="T99" s="33">
        <v>8.8306075999999987</v>
      </c>
      <c r="U99" s="33">
        <v>8.8860387999999997</v>
      </c>
      <c r="V99" s="33">
        <v>8.7220703999999998</v>
      </c>
      <c r="W99" s="33">
        <v>8.7832196000000007</v>
      </c>
      <c r="X99" s="33">
        <v>8.6629755999999993</v>
      </c>
      <c r="Y99" s="33">
        <v>7.7049493</v>
      </c>
      <c r="Z99" s="33">
        <v>8.0645278000000005</v>
      </c>
      <c r="AA99" s="33">
        <v>7.5111279999999994</v>
      </c>
      <c r="AB99" s="33">
        <v>7.1086972000000008</v>
      </c>
      <c r="AC99" s="33">
        <v>6.4828738999999898</v>
      </c>
      <c r="AD99" s="33">
        <v>6.1462614000000002</v>
      </c>
      <c r="AE99" s="33">
        <v>5.6253853999999999</v>
      </c>
    </row>
    <row r="100" spans="1:31">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3">
        <v>0</v>
      </c>
      <c r="D102" s="33">
        <v>2.4676804E-2</v>
      </c>
      <c r="E102" s="33">
        <v>2.7001512999999998E-2</v>
      </c>
      <c r="F102" s="33">
        <v>2.9378508000000001E-2</v>
      </c>
      <c r="G102" s="33">
        <v>2.7676539999999999E-2</v>
      </c>
      <c r="H102" s="33">
        <v>2.713689E-2</v>
      </c>
      <c r="I102" s="33">
        <v>2.5802421999999998E-2</v>
      </c>
      <c r="J102" s="33">
        <v>2.3265047000000001E-2</v>
      </c>
      <c r="K102" s="33">
        <v>2.1704483E-2</v>
      </c>
      <c r="L102" s="33">
        <v>2.1171565999999999E-2</v>
      </c>
      <c r="M102" s="33">
        <v>1.98626799999999E-2</v>
      </c>
      <c r="N102" s="33">
        <v>1.8895557E-2</v>
      </c>
      <c r="O102" s="33">
        <v>1.688392E-2</v>
      </c>
      <c r="P102" s="33">
        <v>1.5961047999999999E-2</v>
      </c>
      <c r="Q102" s="33">
        <v>1.6022584999999999E-2</v>
      </c>
      <c r="R102" s="33">
        <v>1.5271591000000001E-2</v>
      </c>
      <c r="S102" s="33">
        <v>1.33853299999999E-2</v>
      </c>
      <c r="T102" s="33">
        <v>1.3288023000000001E-2</v>
      </c>
      <c r="U102" s="33">
        <v>1.2832250999999999E-2</v>
      </c>
      <c r="V102" s="33">
        <v>0</v>
      </c>
      <c r="W102" s="33">
        <v>0</v>
      </c>
      <c r="X102" s="33">
        <v>0</v>
      </c>
      <c r="Y102" s="33">
        <v>0</v>
      </c>
      <c r="Z102" s="33">
        <v>0</v>
      </c>
      <c r="AA102" s="33">
        <v>0</v>
      </c>
      <c r="AB102" s="33">
        <v>0</v>
      </c>
      <c r="AC102" s="33">
        <v>0</v>
      </c>
      <c r="AD102" s="33">
        <v>0</v>
      </c>
      <c r="AE102" s="33">
        <v>0</v>
      </c>
    </row>
    <row r="103" spans="1:31">
      <c r="A103" s="29" t="s">
        <v>131</v>
      </c>
      <c r="B103" s="29" t="s">
        <v>72</v>
      </c>
      <c r="C103" s="33">
        <v>2118.3927999999996</v>
      </c>
      <c r="D103" s="33">
        <v>2860.4229999999998</v>
      </c>
      <c r="E103" s="33">
        <v>3393.4639999999999</v>
      </c>
      <c r="F103" s="33">
        <v>3213.6709999999998</v>
      </c>
      <c r="G103" s="33">
        <v>3225.5617999999999</v>
      </c>
      <c r="H103" s="33">
        <v>3750.4295000000002</v>
      </c>
      <c r="I103" s="33">
        <v>4185.1464999999998</v>
      </c>
      <c r="J103" s="33">
        <v>3716.07</v>
      </c>
      <c r="K103" s="33">
        <v>3384.0308</v>
      </c>
      <c r="L103" s="33">
        <v>3531.8637999999996</v>
      </c>
      <c r="M103" s="33">
        <v>3137.4375</v>
      </c>
      <c r="N103" s="33">
        <v>3012.9495000000002</v>
      </c>
      <c r="O103" s="33">
        <v>2169.877</v>
      </c>
      <c r="P103" s="33">
        <v>1978.3463999999999</v>
      </c>
      <c r="Q103" s="33">
        <v>2035.4001000000001</v>
      </c>
      <c r="R103" s="33">
        <v>1949.6878000000002</v>
      </c>
      <c r="S103" s="33">
        <v>1385.1573999999998</v>
      </c>
      <c r="T103" s="33">
        <v>1357.9449</v>
      </c>
      <c r="U103" s="33">
        <v>1535.75</v>
      </c>
      <c r="V103" s="33">
        <v>1451.5293999999999</v>
      </c>
      <c r="W103" s="33">
        <v>1640.9931999999999</v>
      </c>
      <c r="X103" s="33">
        <v>1299.9739999999999</v>
      </c>
      <c r="Y103" s="33">
        <v>929.15606000000002</v>
      </c>
      <c r="Z103" s="33">
        <v>997.49459999999999</v>
      </c>
      <c r="AA103" s="33">
        <v>846.17969999999991</v>
      </c>
      <c r="AB103" s="33">
        <v>589.92399999999998</v>
      </c>
      <c r="AC103" s="33">
        <v>521.55296999999996</v>
      </c>
      <c r="AD103" s="33">
        <v>372.80615999999998</v>
      </c>
      <c r="AE103" s="33">
        <v>358.16290000000004</v>
      </c>
    </row>
    <row r="104" spans="1:31">
      <c r="A104" s="29" t="s">
        <v>131</v>
      </c>
      <c r="B104" s="29" t="s">
        <v>76</v>
      </c>
      <c r="C104" s="33">
        <v>0.11502513</v>
      </c>
      <c r="D104" s="33">
        <v>0.39572064000000001</v>
      </c>
      <c r="E104" s="33">
        <v>0.81381251599999993</v>
      </c>
      <c r="F104" s="33">
        <v>1.56803512</v>
      </c>
      <c r="G104" s="33">
        <v>2.2730718000000003</v>
      </c>
      <c r="H104" s="33">
        <v>2.9390275299999988</v>
      </c>
      <c r="I104" s="33">
        <v>3.6680880999999999</v>
      </c>
      <c r="J104" s="33">
        <v>4.1871462399999997</v>
      </c>
      <c r="K104" s="33">
        <v>4.7556650599999903</v>
      </c>
      <c r="L104" s="33">
        <v>5.3249372999999993</v>
      </c>
      <c r="M104" s="33">
        <v>5.8385699000000004</v>
      </c>
      <c r="N104" s="33">
        <v>6.0911241499999997</v>
      </c>
      <c r="O104" s="33">
        <v>6.3395786000000012</v>
      </c>
      <c r="P104" s="33">
        <v>6.72216433</v>
      </c>
      <c r="Q104" s="33">
        <v>7.2234145600000002</v>
      </c>
      <c r="R104" s="33">
        <v>7.0354718999999992</v>
      </c>
      <c r="S104" s="33">
        <v>6.3044621999999997</v>
      </c>
      <c r="T104" s="33">
        <v>6.5057881599999989</v>
      </c>
      <c r="U104" s="33">
        <v>6.3676977999999895</v>
      </c>
      <c r="V104" s="33">
        <v>6.6235573000000008</v>
      </c>
      <c r="W104" s="33">
        <v>6.7151332400000001</v>
      </c>
      <c r="X104" s="33">
        <v>5.9765203400000004</v>
      </c>
      <c r="Y104" s="33">
        <v>5.2424579400000004</v>
      </c>
      <c r="Z104" s="33">
        <v>5.0532950000000003</v>
      </c>
      <c r="AA104" s="33">
        <v>4.4308679999999994</v>
      </c>
      <c r="AB104" s="33">
        <v>3.4981348200000002</v>
      </c>
      <c r="AC104" s="33">
        <v>3.5839190399999996</v>
      </c>
      <c r="AD104" s="33">
        <v>2.4519321400000003</v>
      </c>
      <c r="AE104" s="33">
        <v>2.4594043999999999</v>
      </c>
    </row>
    <row r="105" spans="1:31">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3">
        <v>5.8251984999999874E-2</v>
      </c>
      <c r="D107" s="33">
        <v>0.120265041</v>
      </c>
      <c r="E107" s="33">
        <v>0.12500551469999999</v>
      </c>
      <c r="F107" s="33">
        <v>0.16082146749999998</v>
      </c>
      <c r="G107" s="33">
        <v>0.145555135</v>
      </c>
      <c r="H107" s="33">
        <v>0.145356547</v>
      </c>
      <c r="I107" s="33">
        <v>0.1393388555</v>
      </c>
      <c r="J107" s="33">
        <v>0.124274064</v>
      </c>
      <c r="K107" s="33">
        <v>0.1134738438</v>
      </c>
      <c r="L107" s="33">
        <v>0.11157173400000001</v>
      </c>
      <c r="M107" s="33">
        <v>0.1007919647</v>
      </c>
      <c r="N107" s="33">
        <v>9.9854185499999998E-2</v>
      </c>
      <c r="O107" s="33">
        <v>7.2911717000000001E-2</v>
      </c>
      <c r="P107" s="33">
        <v>6.5085521699999996E-2</v>
      </c>
      <c r="Q107" s="33">
        <v>6.8684702700000003E-2</v>
      </c>
      <c r="R107" s="33">
        <v>6.5488864699999996E-2</v>
      </c>
      <c r="S107" s="33">
        <v>5.8013132100000003E-2</v>
      </c>
      <c r="T107" s="33">
        <v>5.2048497000000006E-2</v>
      </c>
      <c r="U107" s="33">
        <v>5.4911257099999999E-2</v>
      </c>
      <c r="V107" s="33">
        <v>5.0532309799999987E-2</v>
      </c>
      <c r="W107" s="33">
        <v>1.8167154000000001E-2</v>
      </c>
      <c r="X107" s="33">
        <v>0</v>
      </c>
      <c r="Y107" s="33">
        <v>0</v>
      </c>
      <c r="Z107" s="33">
        <v>0</v>
      </c>
      <c r="AA107" s="33">
        <v>0</v>
      </c>
      <c r="AB107" s="33">
        <v>0</v>
      </c>
      <c r="AC107" s="33">
        <v>0</v>
      </c>
      <c r="AD107" s="33">
        <v>0</v>
      </c>
      <c r="AE107" s="33">
        <v>0</v>
      </c>
    </row>
    <row r="108" spans="1:31">
      <c r="A108" s="29" t="s">
        <v>132</v>
      </c>
      <c r="B108" s="29" t="s">
        <v>72</v>
      </c>
      <c r="C108" s="33">
        <v>0</v>
      </c>
      <c r="D108" s="33">
        <v>0</v>
      </c>
      <c r="E108" s="33">
        <v>0</v>
      </c>
      <c r="F108" s="33">
        <v>0</v>
      </c>
      <c r="G108" s="33">
        <v>0</v>
      </c>
      <c r="H108" s="33">
        <v>0</v>
      </c>
      <c r="I108" s="33">
        <v>0</v>
      </c>
      <c r="J108" s="33">
        <v>0</v>
      </c>
      <c r="K108" s="33">
        <v>0</v>
      </c>
      <c r="L108" s="33">
        <v>0</v>
      </c>
      <c r="M108" s="33">
        <v>0</v>
      </c>
      <c r="N108" s="33">
        <v>0</v>
      </c>
      <c r="O108" s="33">
        <v>0</v>
      </c>
      <c r="P108" s="33">
        <v>0</v>
      </c>
      <c r="Q108" s="33">
        <v>0</v>
      </c>
      <c r="R108" s="33">
        <v>0</v>
      </c>
      <c r="S108" s="33">
        <v>0</v>
      </c>
      <c r="T108" s="33">
        <v>0</v>
      </c>
      <c r="U108" s="33">
        <v>0</v>
      </c>
      <c r="V108" s="33">
        <v>0</v>
      </c>
      <c r="W108" s="33">
        <v>0</v>
      </c>
      <c r="X108" s="33">
        <v>0</v>
      </c>
      <c r="Y108" s="33">
        <v>0</v>
      </c>
      <c r="Z108" s="33">
        <v>0</v>
      </c>
      <c r="AA108" s="33">
        <v>0</v>
      </c>
      <c r="AB108" s="33">
        <v>0</v>
      </c>
      <c r="AC108" s="33">
        <v>0</v>
      </c>
      <c r="AD108" s="33">
        <v>0</v>
      </c>
      <c r="AE108" s="33">
        <v>0</v>
      </c>
    </row>
    <row r="109" spans="1:31">
      <c r="A109" s="29" t="s">
        <v>132</v>
      </c>
      <c r="B109" s="29" t="s">
        <v>76</v>
      </c>
      <c r="C109" s="33">
        <v>8.4601893999999997E-2</v>
      </c>
      <c r="D109" s="33">
        <v>0.21179748999999898</v>
      </c>
      <c r="E109" s="33">
        <v>0.70564340000000003</v>
      </c>
      <c r="F109" s="33">
        <v>1.7748826199999999</v>
      </c>
      <c r="G109" s="33">
        <v>2.63377017</v>
      </c>
      <c r="H109" s="33">
        <v>3.6754946999999998</v>
      </c>
      <c r="I109" s="33">
        <v>4.6740605999999998</v>
      </c>
      <c r="J109" s="33">
        <v>5.2679394300000002</v>
      </c>
      <c r="K109" s="33">
        <v>6.0092172000000001</v>
      </c>
      <c r="L109" s="33">
        <v>6.3863646000000012</v>
      </c>
      <c r="M109" s="33">
        <v>6.9835758999999999</v>
      </c>
      <c r="N109" s="33">
        <v>7.3200784000000008</v>
      </c>
      <c r="O109" s="33">
        <v>7.7240304000000002</v>
      </c>
      <c r="P109" s="33">
        <v>7.9157310000000001</v>
      </c>
      <c r="Q109" s="33">
        <v>8.903572200000001</v>
      </c>
      <c r="R109" s="33">
        <v>8.9509418000000007</v>
      </c>
      <c r="S109" s="33">
        <v>8.0835217999999891</v>
      </c>
      <c r="T109" s="33">
        <v>7.8877238000000007</v>
      </c>
      <c r="U109" s="33">
        <v>8.2149696999999904</v>
      </c>
      <c r="V109" s="33">
        <v>7.8844889</v>
      </c>
      <c r="W109" s="33">
        <v>7.9905550999999999</v>
      </c>
      <c r="X109" s="33">
        <v>7.4971454999999994</v>
      </c>
      <c r="Y109" s="33">
        <v>6.4565001999999998</v>
      </c>
      <c r="Z109" s="33">
        <v>6.9632566999999996</v>
      </c>
      <c r="AA109" s="33">
        <v>6.7054995000000002</v>
      </c>
      <c r="AB109" s="33">
        <v>6.0706121999999993</v>
      </c>
      <c r="AC109" s="33">
        <v>5.5972420000000005</v>
      </c>
      <c r="AD109" s="33">
        <v>5.5715920999999904</v>
      </c>
      <c r="AE109" s="33">
        <v>4.9924175699999989</v>
      </c>
    </row>
    <row r="110" spans="1:31">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3">
        <v>9.9969493999999992E-2</v>
      </c>
      <c r="D112" s="33">
        <v>9.5186133299999989E-2</v>
      </c>
      <c r="E112" s="33">
        <v>0.10621283849999991</v>
      </c>
      <c r="F112" s="33">
        <v>9.8891615700000005E-2</v>
      </c>
      <c r="G112" s="33">
        <v>8.835662259999999E-2</v>
      </c>
      <c r="H112" s="33">
        <v>8.6134190200000002E-2</v>
      </c>
      <c r="I112" s="33">
        <v>8.1574970699999999E-2</v>
      </c>
      <c r="J112" s="33">
        <v>7.4139866499999998E-2</v>
      </c>
      <c r="K112" s="33">
        <v>6.7254211399999889E-2</v>
      </c>
      <c r="L112" s="33">
        <v>6.3163760999999999E-2</v>
      </c>
      <c r="M112" s="33">
        <v>5.6510959999999999E-2</v>
      </c>
      <c r="N112" s="33">
        <v>5.3124733E-2</v>
      </c>
      <c r="O112" s="33">
        <v>4.9520522999999997E-2</v>
      </c>
      <c r="P112" s="33">
        <v>3.5817233999999996E-2</v>
      </c>
      <c r="Q112" s="33">
        <v>3.4497932000000002E-2</v>
      </c>
      <c r="R112" s="33">
        <v>3.3173171999999904E-2</v>
      </c>
      <c r="S112" s="33">
        <v>3.2030380000000004E-2</v>
      </c>
      <c r="T112" s="33">
        <v>2.9537916000000001E-2</v>
      </c>
      <c r="U112" s="33">
        <v>2.96618159999999E-2</v>
      </c>
      <c r="V112" s="33">
        <v>2.6707249999999998E-2</v>
      </c>
      <c r="W112" s="33">
        <v>2.5553131E-2</v>
      </c>
      <c r="X112" s="33">
        <v>2.2819097999999999E-2</v>
      </c>
      <c r="Y112" s="33">
        <v>1.9652584000000001E-2</v>
      </c>
      <c r="Z112" s="33">
        <v>2.1452020000000002E-2</v>
      </c>
      <c r="AA112" s="33">
        <v>2.0378588E-2</v>
      </c>
      <c r="AB112" s="33">
        <v>1.6099713999999998E-2</v>
      </c>
      <c r="AC112" s="33">
        <v>1.6237133000000001E-2</v>
      </c>
      <c r="AD112" s="33">
        <v>1.5480082500000001E-2</v>
      </c>
      <c r="AE112" s="33">
        <v>1.4186463E-2</v>
      </c>
    </row>
    <row r="113" spans="1:31">
      <c r="A113" s="29" t="s">
        <v>133</v>
      </c>
      <c r="B113" s="29" t="s">
        <v>72</v>
      </c>
      <c r="C113" s="33">
        <v>0</v>
      </c>
      <c r="D113" s="33">
        <v>0</v>
      </c>
      <c r="E113" s="33">
        <v>0</v>
      </c>
      <c r="F113" s="33">
        <v>0</v>
      </c>
      <c r="G113" s="33">
        <v>0</v>
      </c>
      <c r="H113" s="33">
        <v>0</v>
      </c>
      <c r="I113" s="33">
        <v>0</v>
      </c>
      <c r="J113" s="33">
        <v>0</v>
      </c>
      <c r="K113" s="33">
        <v>0</v>
      </c>
      <c r="L113" s="33">
        <v>0</v>
      </c>
      <c r="M113" s="33">
        <v>0</v>
      </c>
      <c r="N113" s="33">
        <v>0</v>
      </c>
      <c r="O113" s="33">
        <v>0</v>
      </c>
      <c r="P113" s="33">
        <v>0</v>
      </c>
      <c r="Q113" s="33">
        <v>0</v>
      </c>
      <c r="R113" s="33">
        <v>0</v>
      </c>
      <c r="S113" s="33">
        <v>0</v>
      </c>
      <c r="T113" s="33">
        <v>0</v>
      </c>
      <c r="U113" s="33">
        <v>0</v>
      </c>
      <c r="V113" s="33">
        <v>0</v>
      </c>
      <c r="W113" s="33">
        <v>0</v>
      </c>
      <c r="X113" s="33">
        <v>0</v>
      </c>
      <c r="Y113" s="33">
        <v>0</v>
      </c>
      <c r="Z113" s="33">
        <v>0</v>
      </c>
      <c r="AA113" s="33">
        <v>0</v>
      </c>
      <c r="AB113" s="33">
        <v>0</v>
      </c>
      <c r="AC113" s="33">
        <v>0</v>
      </c>
      <c r="AD113" s="33">
        <v>0</v>
      </c>
      <c r="AE113" s="33">
        <v>0</v>
      </c>
    </row>
    <row r="114" spans="1:31">
      <c r="A114" s="29" t="s">
        <v>133</v>
      </c>
      <c r="B114" s="29" t="s">
        <v>76</v>
      </c>
      <c r="C114" s="33">
        <v>0.15265991700000001</v>
      </c>
      <c r="D114" s="33">
        <v>0.28559983999999999</v>
      </c>
      <c r="E114" s="33">
        <v>0.53693223000000001</v>
      </c>
      <c r="F114" s="33">
        <v>0.74968011999999995</v>
      </c>
      <c r="G114" s="33">
        <v>0.93191001000000007</v>
      </c>
      <c r="H114" s="33">
        <v>1.1444023700000001</v>
      </c>
      <c r="I114" s="33">
        <v>1.3419205999999999</v>
      </c>
      <c r="J114" s="33">
        <v>1.5378971299999988</v>
      </c>
      <c r="K114" s="33">
        <v>1.7132755</v>
      </c>
      <c r="L114" s="33">
        <v>1.8610055999999999</v>
      </c>
      <c r="M114" s="33">
        <v>1.91240557</v>
      </c>
      <c r="N114" s="33">
        <v>2.0525536600000001</v>
      </c>
      <c r="O114" s="33">
        <v>2.1035523399999994</v>
      </c>
      <c r="P114" s="33">
        <v>2.1697036600000001</v>
      </c>
      <c r="Q114" s="33">
        <v>2.2011813</v>
      </c>
      <c r="R114" s="33">
        <v>2.1553054500000002</v>
      </c>
      <c r="S114" s="33">
        <v>2.0697456000000001</v>
      </c>
      <c r="T114" s="33">
        <v>1.99779956</v>
      </c>
      <c r="U114" s="33">
        <v>1.9939839300000002</v>
      </c>
      <c r="V114" s="33">
        <v>1.9167934199999999</v>
      </c>
      <c r="W114" s="33">
        <v>1.8854040000000001</v>
      </c>
      <c r="X114" s="33">
        <v>1.7579380299999998</v>
      </c>
      <c r="Y114" s="33">
        <v>1.5029754200000001</v>
      </c>
      <c r="Z114" s="33">
        <v>1.59040878</v>
      </c>
      <c r="AA114" s="33">
        <v>1.5410835299999999</v>
      </c>
      <c r="AB114" s="33">
        <v>1.25791329999999</v>
      </c>
      <c r="AC114" s="33">
        <v>1.17866826</v>
      </c>
      <c r="AD114" s="33">
        <v>1.1222236999999999</v>
      </c>
      <c r="AE114" s="33">
        <v>1.03482813</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3">
        <v>0</v>
      </c>
      <c r="D117" s="33">
        <v>0</v>
      </c>
      <c r="E117" s="33">
        <v>0</v>
      </c>
      <c r="F117" s="33">
        <v>0</v>
      </c>
      <c r="G117" s="33">
        <v>0</v>
      </c>
      <c r="H117" s="33">
        <v>0</v>
      </c>
      <c r="I117" s="33">
        <v>0</v>
      </c>
      <c r="J117" s="33">
        <v>0</v>
      </c>
      <c r="K117" s="33">
        <v>0</v>
      </c>
      <c r="L117" s="33">
        <v>0</v>
      </c>
      <c r="M117" s="33">
        <v>0</v>
      </c>
      <c r="N117" s="33">
        <v>0</v>
      </c>
      <c r="O117" s="33">
        <v>0</v>
      </c>
      <c r="P117" s="33">
        <v>0</v>
      </c>
      <c r="Q117" s="33">
        <v>0</v>
      </c>
      <c r="R117" s="33">
        <v>0</v>
      </c>
      <c r="S117" s="33">
        <v>0</v>
      </c>
      <c r="T117" s="33">
        <v>0</v>
      </c>
      <c r="U117" s="33">
        <v>0</v>
      </c>
      <c r="V117" s="33">
        <v>0</v>
      </c>
      <c r="W117" s="33">
        <v>0</v>
      </c>
      <c r="X117" s="33">
        <v>0</v>
      </c>
      <c r="Y117" s="33">
        <v>0</v>
      </c>
      <c r="Z117" s="33">
        <v>0</v>
      </c>
      <c r="AA117" s="33">
        <v>0</v>
      </c>
      <c r="AB117" s="33">
        <v>0</v>
      </c>
      <c r="AC117" s="33">
        <v>0</v>
      </c>
      <c r="AD117" s="33">
        <v>0</v>
      </c>
      <c r="AE117" s="33">
        <v>0</v>
      </c>
    </row>
    <row r="118" spans="1:31">
      <c r="A118" s="29" t="s">
        <v>134</v>
      </c>
      <c r="B118" s="29" t="s">
        <v>72</v>
      </c>
      <c r="C118" s="33">
        <v>0</v>
      </c>
      <c r="D118" s="33">
        <v>0</v>
      </c>
      <c r="E118" s="33">
        <v>0</v>
      </c>
      <c r="F118" s="33">
        <v>0</v>
      </c>
      <c r="G118" s="33">
        <v>0</v>
      </c>
      <c r="H118" s="33">
        <v>0</v>
      </c>
      <c r="I118" s="33">
        <v>0</v>
      </c>
      <c r="J118" s="33">
        <v>0</v>
      </c>
      <c r="K118" s="33">
        <v>0</v>
      </c>
      <c r="L118" s="33">
        <v>0</v>
      </c>
      <c r="M118" s="33">
        <v>0</v>
      </c>
      <c r="N118" s="33">
        <v>0</v>
      </c>
      <c r="O118" s="33">
        <v>0</v>
      </c>
      <c r="P118" s="33">
        <v>0</v>
      </c>
      <c r="Q118" s="33">
        <v>0</v>
      </c>
      <c r="R118" s="33">
        <v>0</v>
      </c>
      <c r="S118" s="33">
        <v>0</v>
      </c>
      <c r="T118" s="33">
        <v>0</v>
      </c>
      <c r="U118" s="33">
        <v>0</v>
      </c>
      <c r="V118" s="33">
        <v>0</v>
      </c>
      <c r="W118" s="33">
        <v>0</v>
      </c>
      <c r="X118" s="33">
        <v>0</v>
      </c>
      <c r="Y118" s="33">
        <v>0</v>
      </c>
      <c r="Z118" s="33">
        <v>0</v>
      </c>
      <c r="AA118" s="33">
        <v>0</v>
      </c>
      <c r="AB118" s="33">
        <v>0</v>
      </c>
      <c r="AC118" s="33">
        <v>0</v>
      </c>
      <c r="AD118" s="33">
        <v>0</v>
      </c>
      <c r="AE118" s="33">
        <v>0</v>
      </c>
    </row>
    <row r="119" spans="1:31">
      <c r="A119" s="29" t="s">
        <v>134</v>
      </c>
      <c r="B119" s="29" t="s">
        <v>76</v>
      </c>
      <c r="C119" s="33">
        <v>4.1469822999999992E-3</v>
      </c>
      <c r="D119" s="33">
        <v>1.9698158699999999E-2</v>
      </c>
      <c r="E119" s="33">
        <v>3.0107395499999998E-2</v>
      </c>
      <c r="F119" s="33">
        <v>3.8864003299999991E-2</v>
      </c>
      <c r="G119" s="33">
        <v>6.4542372000000001E-2</v>
      </c>
      <c r="H119" s="33">
        <v>8.7825648000000006E-2</v>
      </c>
      <c r="I119" s="33">
        <v>0.1151878759999999</v>
      </c>
      <c r="J119" s="33">
        <v>0.15046076599999988</v>
      </c>
      <c r="K119" s="33">
        <v>0.138649732999999</v>
      </c>
      <c r="L119" s="33">
        <v>0.16755455299999999</v>
      </c>
      <c r="M119" s="33">
        <v>0.22814826999999999</v>
      </c>
      <c r="N119" s="33">
        <v>0.18860749400000001</v>
      </c>
      <c r="O119" s="33">
        <v>0.19774461699999898</v>
      </c>
      <c r="P119" s="33">
        <v>0.25786439999999999</v>
      </c>
      <c r="Q119" s="33">
        <v>0.2394613099999999</v>
      </c>
      <c r="R119" s="33">
        <v>0.22870290599999998</v>
      </c>
      <c r="S119" s="33">
        <v>0.24807739400000001</v>
      </c>
      <c r="T119" s="33">
        <v>0.17135102999999993</v>
      </c>
      <c r="U119" s="33">
        <v>0.19276378999999999</v>
      </c>
      <c r="V119" s="33">
        <v>0.22885313400000001</v>
      </c>
      <c r="W119" s="33">
        <v>0.19293143000000001</v>
      </c>
      <c r="X119" s="33">
        <v>0.15009618399999999</v>
      </c>
      <c r="Y119" s="33">
        <v>0.18312969099999993</v>
      </c>
      <c r="Z119" s="33">
        <v>0.129127398</v>
      </c>
      <c r="AA119" s="33">
        <v>0.15981331000000001</v>
      </c>
      <c r="AB119" s="33">
        <v>0.15413147900000002</v>
      </c>
      <c r="AC119" s="33">
        <v>8.8192980000000004E-2</v>
      </c>
      <c r="AD119" s="33">
        <v>0.108867246</v>
      </c>
      <c r="AE119" s="33">
        <v>0.15806439999999999</v>
      </c>
    </row>
    <row r="121" spans="1:31" collapsed="1"/>
  </sheetData>
  <sheetProtection algorithmName="SHA-512" hashValue="mldO4yg6F/o0q6H0fCXmdGlQMvaPMlt2NPzrPjsO5E9NxCzWi3qligEmtAWVodwRtiBNOkj4TXrurW4tj5t12A==" saltValue="RJpmjFZGH2YT1TvjF2RD1A==" spinCount="100000" sheet="1" objects="1" scenarios="1"/>
  <mergeCells count="6">
    <mergeCell ref="A17:B17"/>
    <mergeCell ref="A31:B31"/>
    <mergeCell ref="A45:B45"/>
    <mergeCell ref="A59:B59"/>
    <mergeCell ref="A73:B73"/>
    <mergeCell ref="A87:B8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Cover</vt:lpstr>
      <vt:lpstr>Release notice</vt:lpstr>
      <vt:lpstr>Version notes</vt:lpstr>
      <vt:lpstr>Abbreviations and notes</vt:lpstr>
      <vt:lpstr>---Compare options---</vt:lpstr>
      <vt:lpstr>BaseCase_CF</vt:lpstr>
      <vt:lpstr>BaseCase_Generation</vt:lpstr>
      <vt:lpstr>BaseCase_Capacity</vt:lpstr>
      <vt:lpstr>BaseCase_VOM Cost</vt:lpstr>
      <vt:lpstr>BaseCase_FOM Cost</vt:lpstr>
      <vt:lpstr>BaseCase_Fuel Cost</vt:lpstr>
      <vt:lpstr>BaseCase_Build Cost</vt:lpstr>
      <vt:lpstr>BaseCase_REHAB Cost</vt:lpstr>
      <vt:lpstr>BaseCase_REZ Tx Cost</vt:lpstr>
      <vt:lpstr>BaseCase_USE+DSP Cost</vt:lpstr>
      <vt:lpstr>BaseCase_SyncCon Cost</vt:lpstr>
      <vt:lpstr>BaseCase_System Strength Cost</vt:lpstr>
      <vt:lpstr>Marinus_CF</vt:lpstr>
      <vt:lpstr>Marinus_Generation</vt:lpstr>
      <vt:lpstr>Marinus_Capacity</vt:lpstr>
      <vt:lpstr>Marinus_VOM Cost</vt:lpstr>
      <vt:lpstr>Marinus_FOM Cost</vt:lpstr>
      <vt:lpstr>Marinus_Fuel Cost</vt:lpstr>
      <vt:lpstr>Marinus_Build Cost</vt:lpstr>
      <vt:lpstr>Marinus_REHAB Cost</vt:lpstr>
      <vt:lpstr>Marinus_REZ Tx Cost</vt:lpstr>
      <vt:lpstr>Marinus_USE+DSP Cost</vt:lpstr>
      <vt:lpstr>Marinus_SyncCon Cost</vt:lpstr>
      <vt:lpstr>Marinus_System Strength Cost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Damien Slinger</dc:creator>
  <cp:lastModifiedBy>Damien Slinger</cp:lastModifiedBy>
  <dcterms:created xsi:type="dcterms:W3CDTF">2021-06-22T01:19:57Z</dcterms:created>
  <dcterms:modified xsi:type="dcterms:W3CDTF">2021-06-22T01:20:16Z</dcterms:modified>
</cp:coreProperties>
</file>