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TasNetworks\7. Marinus PACR 2021\Annual outcome workbooks\Final workbooks\"/>
    </mc:Choice>
  </mc:AlternateContent>
  <bookViews>
    <workbookView xWindow="0" yWindow="0" windowWidth="11280" windowHeight="2910"/>
  </bookViews>
  <sheets>
    <sheet name="Cover" sheetId="1" r:id="rId1"/>
    <sheet name="Release notice" sheetId="2" r:id="rId2"/>
    <sheet name="Version notes" sheetId="3" r:id="rId3"/>
    <sheet name="Abbreviations and notes" sheetId="4" r:id="rId4"/>
    <sheet name="---Compare options---" sheetId="7" r:id="rId5"/>
    <sheet name="BaseCase_CF" sheetId="8" r:id="rId6"/>
    <sheet name="BaseCase_Generation" sheetId="9" r:id="rId7"/>
    <sheet name="BaseCase_Capacity" sheetId="10" r:id="rId8"/>
    <sheet name="BaseCase_VOM Cost" sheetId="11" r:id="rId9"/>
    <sheet name="BaseCase_FOM Cost" sheetId="12" r:id="rId10"/>
    <sheet name="BaseCase_Fuel Cost" sheetId="13" r:id="rId11"/>
    <sheet name="BaseCase_Build Cost" sheetId="14" r:id="rId12"/>
    <sheet name="BaseCase_REHAB Cost" sheetId="15" r:id="rId13"/>
    <sheet name="BaseCase_REZ Tx Cost" sheetId="16" r:id="rId14"/>
    <sheet name="BaseCase_USE+DSP Cost" sheetId="17" r:id="rId15"/>
    <sheet name="BaseCase_SyncCon Cost" sheetId="18" r:id="rId16"/>
    <sheet name="BaseCase_System Strength Cost" sheetId="19" r:id="rId17"/>
    <sheet name="Marinus_CF" sheetId="20" r:id="rId18"/>
    <sheet name="Marinus_Generation" sheetId="21" r:id="rId19"/>
    <sheet name="Marinus_Capacity" sheetId="22" r:id="rId20"/>
    <sheet name="Marinus_VOM Cost" sheetId="23" r:id="rId21"/>
    <sheet name="Marinus_FOM Cost" sheetId="24" r:id="rId22"/>
    <sheet name="Marinus_Fuel Cost" sheetId="25" r:id="rId23"/>
    <sheet name="Marinus_Build Cost" sheetId="26" r:id="rId24"/>
    <sheet name="Marinus_REHAB Cost" sheetId="27" r:id="rId25"/>
    <sheet name="Marinus_REZ Tx Cost" sheetId="28" r:id="rId26"/>
    <sheet name="Marinus_USE+DSP Cost" sheetId="29" r:id="rId27"/>
    <sheet name="Marinus_SyncCon Cost" sheetId="30" r:id="rId28"/>
    <sheet name="Marinus_System Strength Cost" sheetId="31" r:id="rId29"/>
  </sheets>
  <externalReferences>
    <externalReference r:id="rId30"/>
    <externalReference r:id="rId31"/>
    <externalReference r:id="rId32"/>
    <externalReference r:id="rId33"/>
  </externalReferences>
  <definedNames>
    <definedName name="_xlnm._FilterDatabase" localSheetId="3" hidden="1">'Abbreviations and notes'!$A$2:$B$22</definedName>
    <definedName name="_xlnm._FilterDatabase" localSheetId="11" hidden="1">'BaseCase_Build Cost'!$A$5:$AE$5</definedName>
    <definedName name="_xlnm._FilterDatabase" localSheetId="7" hidden="1">BaseCase_Capacity!$A$5:$AE$17</definedName>
    <definedName name="_xlnm._FilterDatabase" localSheetId="5" hidden="1">BaseCase_CF!$A$5:$AE$17</definedName>
    <definedName name="_xlnm._FilterDatabase" localSheetId="9" hidden="1">'BaseCase_FOM Cost'!$A$1:$AE$5</definedName>
    <definedName name="_xlnm._FilterDatabase" localSheetId="10" hidden="1">'BaseCase_Fuel Cost'!$A$5:$AE$5</definedName>
    <definedName name="_xlnm._FilterDatabase" localSheetId="6" hidden="1">BaseCase_Generation!$A$5:$AE$17</definedName>
    <definedName name="_xlnm._FilterDatabase" localSheetId="12" hidden="1">'BaseCase_REHAB Cost'!$A$5:$AE$5</definedName>
    <definedName name="_xlnm._FilterDatabase" localSheetId="13" hidden="1">'BaseCase_REZ Tx Cost'!$A$5:$AE$5</definedName>
    <definedName name="_xlnm._FilterDatabase" localSheetId="14" hidden="1">'BaseCase_USE+DSP Cost'!$A$5:$AE$5</definedName>
    <definedName name="_xlnm._FilterDatabase" localSheetId="8" hidden="1">'BaseCase_VOM Cost'!$A$5:$AE$5</definedName>
    <definedName name="_xlnm._FilterDatabase" localSheetId="23" hidden="1">'Marinus_Build Cost'!$A$5:$AE$5</definedName>
    <definedName name="_xlnm._FilterDatabase" localSheetId="19" hidden="1">Marinus_Capacity!$A$5:$AE$17</definedName>
    <definedName name="_xlnm._FilterDatabase" localSheetId="17" hidden="1">Marinus_CF!$A$5:$AE$17</definedName>
    <definedName name="_xlnm._FilterDatabase" localSheetId="21" hidden="1">'Marinus_FOM Cost'!$A$1:$AE$5</definedName>
    <definedName name="_xlnm._FilterDatabase" localSheetId="22" hidden="1">'Marinus_Fuel Cost'!$A$5:$AE$5</definedName>
    <definedName name="_xlnm._FilterDatabase" localSheetId="18" hidden="1">Marinus_Generation!$A$5:$AE$17</definedName>
    <definedName name="_xlnm._FilterDatabase" localSheetId="24" hidden="1">'Marinus_REHAB Cost'!$A$5:$AE$5</definedName>
    <definedName name="_xlnm._FilterDatabase" localSheetId="25" hidden="1">'Marinus_REZ Tx Cost'!$A$5:$AE$5</definedName>
    <definedName name="_xlnm._FilterDatabase" localSheetId="26" hidden="1">'Marinus_USE+DSP Cost'!$A$5:$AE$5</definedName>
    <definedName name="_xlnm._FilterDatabase" localSheetId="20" hidden="1">'Marinus_VOM Cost'!$A$5:$AE$5</definedName>
    <definedName name="asd">'[2]M27_30_REZ Tx Cost'!$C$9:$W$9</definedName>
    <definedName name="asdf">'[2]M27_30_SyncCon Cost'!$C$5:$W$5</definedName>
    <definedName name="AsGen">[3]Macro!$U$6</definedName>
    <definedName name="BaseCase_NEM_Build" localSheetId="7">#REF!</definedName>
    <definedName name="BaseCase_NEM_Build" localSheetId="6">#REF!</definedName>
    <definedName name="BaseCase_NEM_Build" localSheetId="19">#REF!</definedName>
    <definedName name="BaseCase_NEM_Build" localSheetId="18">#REF!</definedName>
    <definedName name="BaseCase_NEM_Build">#REF!</definedName>
    <definedName name="BaseCase_NEM_DSP" localSheetId="7">#REF!</definedName>
    <definedName name="BaseCase_NEM_DSP" localSheetId="6">#REF!</definedName>
    <definedName name="BaseCase_NEM_DSP" localSheetId="19">#REF!</definedName>
    <definedName name="BaseCase_NEM_DSP" localSheetId="18">#REF!</definedName>
    <definedName name="BaseCase_NEM_DSP">#REF!</definedName>
    <definedName name="BaseCase_NEM_DSP1">'[2]BaseCase_USE+DSP Cost'!$C$9:$W$9</definedName>
    <definedName name="BaseCase_NEM_FOM" localSheetId="7">#REF!</definedName>
    <definedName name="BaseCase_NEM_FOM" localSheetId="6">#REF!</definedName>
    <definedName name="BaseCase_NEM_FOM" localSheetId="19">#REF!</definedName>
    <definedName name="BaseCase_NEM_FOM" localSheetId="18">#REF!</definedName>
    <definedName name="BaseCase_NEM_FOM">#REF!</definedName>
    <definedName name="BaseCase_NEM_Fuel" localSheetId="7">#REF!</definedName>
    <definedName name="BaseCase_NEM_Fuel" localSheetId="6">#REF!</definedName>
    <definedName name="BaseCase_NEM_Fuel" localSheetId="19">#REF!</definedName>
    <definedName name="BaseCase_NEM_Fuel" localSheetId="18">#REF!</definedName>
    <definedName name="BaseCase_NEM_Fuel">#REF!</definedName>
    <definedName name="BaseCase_NEM_REHAB" localSheetId="7">#REF!</definedName>
    <definedName name="BaseCase_NEM_REHAB" localSheetId="6">#REF!</definedName>
    <definedName name="BaseCase_NEM_REHAB" localSheetId="19">#REF!</definedName>
    <definedName name="BaseCase_NEM_REHAB" localSheetId="18">#REF!</definedName>
    <definedName name="BaseCase_NEM_REHAB">#REF!</definedName>
    <definedName name="BaseCase_NEM_REZ" localSheetId="7">#REF!</definedName>
    <definedName name="BaseCase_NEM_REZ" localSheetId="6">#REF!</definedName>
    <definedName name="BaseCase_NEM_REZ" localSheetId="19">#REF!</definedName>
    <definedName name="BaseCase_NEM_REZ" localSheetId="18">#REF!</definedName>
    <definedName name="BaseCase_NEM_REZ">#REF!</definedName>
    <definedName name="BaseCase_NEM_SyncCon" localSheetId="7">#REF!</definedName>
    <definedName name="BaseCase_NEM_SyncCon" localSheetId="6">#REF!</definedName>
    <definedName name="BaseCase_NEM_SyncCon" localSheetId="19">#REF!</definedName>
    <definedName name="BaseCase_NEM_SyncCon" localSheetId="18">#REF!</definedName>
    <definedName name="BaseCase_NEM_SyncCon">#REF!</definedName>
    <definedName name="BaseCase_NEM_VOM" localSheetId="7">#REF!</definedName>
    <definedName name="BaseCase_NEM_VOM" localSheetId="6">#REF!</definedName>
    <definedName name="BaseCase_NEM_VOM" localSheetId="19">#REF!</definedName>
    <definedName name="BaseCase_NEM_VOM" localSheetId="18">#REF!</definedName>
    <definedName name="BaseCase_NEM_VOM">#REF!</definedName>
    <definedName name="CaseNames">[3]Macro!$D$3:$D$16</definedName>
    <definedName name="CIQWBGuid" hidden="1">"32a91085-3057-4656-87d2-f3c7894ddc12"</definedName>
    <definedName name="CompareCases1">[3]Macro!$B$18:$B$25</definedName>
    <definedName name="d">'[2]BaseCase_REZ Tx Cost'!$C$9:$W$9</definedName>
    <definedName name="DurationSkip">[3]Macro!$B$34</definedName>
    <definedName name="e">'[4]BaseCase_USE+DSP Cost'!$C$9:$W$9</definedName>
    <definedName name="EndYear">[3]Macro!$B$28</definedName>
    <definedName name="Existing">[3]Macro!$Z$9</definedName>
    <definedName name="f">'[2]BaseCase_SyncCon Cost'!$C$5:$W$5</definedName>
    <definedName name="fg">#REF!</definedName>
    <definedName name="FilesToCopy">[3]Macro!$B$47:$B$67</definedName>
    <definedName name="Folders">[3]Macro!$B$3:$B$16</definedName>
    <definedName name="Inflation">[3]Macro!$B$29</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42419.6529050926</definedName>
    <definedName name="IQ_NAMES_REVISION_DATE__1" hidden="1">42118.6535879629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M27_30_NEM_Build" localSheetId="7">#REF!</definedName>
    <definedName name="M27_30_NEM_Build" localSheetId="6">#REF!</definedName>
    <definedName name="M27_30_NEM_Build" localSheetId="19">#REF!</definedName>
    <definedName name="M27_30_NEM_Build" localSheetId="18">#REF!</definedName>
    <definedName name="M27_30_NEM_Build">#REF!</definedName>
    <definedName name="M27_30_NEM_DSP" localSheetId="7">#REF!</definedName>
    <definedName name="M27_30_NEM_DSP" localSheetId="6">#REF!</definedName>
    <definedName name="M27_30_NEM_DSP" localSheetId="19">#REF!</definedName>
    <definedName name="M27_30_NEM_DSP" localSheetId="18">#REF!</definedName>
    <definedName name="M27_30_NEM_DSP">#REF!</definedName>
    <definedName name="M27_30_NEM_FOM" localSheetId="7">#REF!</definedName>
    <definedName name="M27_30_NEM_FOM" localSheetId="6">#REF!</definedName>
    <definedName name="M27_30_NEM_FOM" localSheetId="19">#REF!</definedName>
    <definedName name="M27_30_NEM_FOM" localSheetId="18">#REF!</definedName>
    <definedName name="M27_30_NEM_FOM">#REF!</definedName>
    <definedName name="M27_30_NEM_Fuel" localSheetId="7">#REF!</definedName>
    <definedName name="M27_30_NEM_Fuel" localSheetId="6">#REF!</definedName>
    <definedName name="M27_30_NEM_Fuel" localSheetId="19">#REF!</definedName>
    <definedName name="M27_30_NEM_Fuel" localSheetId="18">#REF!</definedName>
    <definedName name="M27_30_NEM_Fuel">#REF!</definedName>
    <definedName name="M27_30_NEM_REHAB" localSheetId="7">#REF!</definedName>
    <definedName name="M27_30_NEM_REHAB" localSheetId="6">#REF!</definedName>
    <definedName name="M27_30_NEM_REHAB" localSheetId="19">#REF!</definedName>
    <definedName name="M27_30_NEM_REHAB" localSheetId="18">#REF!</definedName>
    <definedName name="M27_30_NEM_REHAB">#REF!</definedName>
    <definedName name="M27_30_NEM_REZ" localSheetId="7">#REF!</definedName>
    <definedName name="M27_30_NEM_REZ" localSheetId="5">#REF!</definedName>
    <definedName name="M27_30_NEM_REZ" localSheetId="6">#REF!</definedName>
    <definedName name="M27_30_NEM_REZ" localSheetId="19">#REF!</definedName>
    <definedName name="M27_30_NEM_REZ" localSheetId="17">#REF!</definedName>
    <definedName name="M27_30_NEM_REZ" localSheetId="18">#REF!</definedName>
    <definedName name="M27_30_NEM_REZ">#REF!</definedName>
    <definedName name="M27_30_NEM_SyncCon" localSheetId="7">#REF!</definedName>
    <definedName name="M27_30_NEM_SyncCon" localSheetId="6">#REF!</definedName>
    <definedName name="M27_30_NEM_SyncCon" localSheetId="19">#REF!</definedName>
    <definedName name="M27_30_NEM_SyncCon" localSheetId="18">#REF!</definedName>
    <definedName name="M27_30_NEM_SyncCon">#REF!</definedName>
    <definedName name="M27_30_NEM_VOM" localSheetId="7">#REF!</definedName>
    <definedName name="M27_30_NEM_VOM" localSheetId="6">#REF!</definedName>
    <definedName name="M27_30_NEM_VOM" localSheetId="19">#REF!</definedName>
    <definedName name="M27_30_NEM_VOM" localSheetId="18">#REF!</definedName>
    <definedName name="M27_30_NEM_VOM">#REF!</definedName>
    <definedName name="NE">[3]Macro!$AA$9</definedName>
    <definedName name="NEM_Links">[3]Macro!$G$5:$G$14</definedName>
    <definedName name="NEMNodes">[3]Macro!$K$5:$K$10</definedName>
    <definedName name="NEMorSWIS">[3]Macro!$B$31</definedName>
    <definedName name="NEMRegions">[3]Macro!$J$5:$J$10</definedName>
    <definedName name="NEMREZs">[3]Macro!$L$5:$L$39</definedName>
    <definedName name="NodeDisplay">[3]Macro!$K$3</definedName>
    <definedName name="NPVasof">[3]Macro!$B$33</definedName>
    <definedName name="REZDisplay">[3]Macro!$L$3</definedName>
    <definedName name="RooftopPV">[3]Macro!$W$4</definedName>
    <definedName name="SentOut">[3]Macro!$U$7</definedName>
    <definedName name="sfdg">'[2]M27_30_USE+DSP Cost'!$C$9:$W$9</definedName>
    <definedName name="StartYear">#REF!</definedName>
    <definedName name="StartYear1">'[2]!!DELETE ME!! - Data checks'!$A$5</definedName>
    <definedName name="TimePerYear">[3]Macro!$B$36</definedName>
    <definedName name="Timestep">[3]Macro!$B$30</definedName>
    <definedName name="Tol">[3]Macro!$B$32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6" i="7" l="1"/>
  <c r="AJ46" i="7"/>
  <c r="AI46" i="7"/>
  <c r="AH46" i="7"/>
  <c r="AG46" i="7"/>
  <c r="AF46" i="7"/>
  <c r="AE46" i="7"/>
  <c r="AD46" i="7"/>
  <c r="AC46" i="7"/>
  <c r="AB46" i="7"/>
  <c r="AA46" i="7"/>
  <c r="Z46" i="7"/>
  <c r="Y46" i="7"/>
  <c r="X46" i="7"/>
  <c r="W46" i="7"/>
  <c r="V46" i="7"/>
  <c r="U46" i="7"/>
  <c r="T46" i="7"/>
  <c r="S46" i="7"/>
  <c r="R46" i="7"/>
  <c r="Q46" i="7"/>
  <c r="P46" i="7"/>
  <c r="O46" i="7"/>
  <c r="N46" i="7"/>
  <c r="M46" i="7"/>
  <c r="L46" i="7"/>
  <c r="K46" i="7"/>
  <c r="J46" i="7"/>
  <c r="I46" i="7"/>
  <c r="A43" i="7"/>
  <c r="AK25" i="7"/>
  <c r="AJ25" i="7"/>
  <c r="AI25" i="7"/>
  <c r="AH25" i="7"/>
  <c r="AG25" i="7"/>
  <c r="AF25" i="7"/>
  <c r="AE25" i="7"/>
  <c r="AD25" i="7"/>
  <c r="AC25" i="7"/>
  <c r="AB25" i="7"/>
  <c r="AA25" i="7"/>
  <c r="Z25" i="7"/>
  <c r="Y25" i="7"/>
  <c r="X25" i="7"/>
  <c r="W25" i="7"/>
  <c r="V25" i="7"/>
  <c r="U25" i="7"/>
  <c r="T25" i="7"/>
  <c r="S25" i="7"/>
  <c r="R25" i="7"/>
  <c r="Q25" i="7"/>
  <c r="P25" i="7"/>
  <c r="O25" i="7"/>
  <c r="N25" i="7"/>
  <c r="M25" i="7"/>
  <c r="L25" i="7"/>
  <c r="K25" i="7"/>
  <c r="J25" i="7"/>
  <c r="I25" i="7"/>
  <c r="A22" i="7"/>
  <c r="E15" i="7"/>
  <c r="E14" i="7"/>
  <c r="E13" i="7"/>
  <c r="E11" i="7"/>
  <c r="E10" i="7"/>
  <c r="E9" i="7"/>
  <c r="E8" i="7"/>
  <c r="A3" i="7"/>
  <c r="J1" i="7"/>
  <c r="K1" i="7" l="1"/>
  <c r="J12" i="7"/>
  <c r="K15" i="7"/>
  <c r="L1" i="7" l="1"/>
  <c r="I51" i="7"/>
  <c r="K35" i="7"/>
  <c r="J39" i="7"/>
  <c r="K36" i="7"/>
  <c r="K55" i="7"/>
  <c r="K53" i="7"/>
  <c r="I14" i="7"/>
  <c r="I47" i="7"/>
  <c r="J51" i="7"/>
  <c r="J26" i="7"/>
  <c r="I50" i="7"/>
  <c r="K29" i="7"/>
  <c r="I57" i="7"/>
  <c r="J38" i="7"/>
  <c r="J49" i="7"/>
  <c r="I15" i="7"/>
  <c r="I40" i="7"/>
  <c r="I38" i="7"/>
  <c r="I49" i="7"/>
  <c r="I36" i="7"/>
  <c r="K28" i="7"/>
  <c r="I55" i="7"/>
  <c r="J31" i="7"/>
  <c r="J61" i="7"/>
  <c r="I29" i="7"/>
  <c r="J30" i="7"/>
  <c r="K61" i="7"/>
  <c r="K33" i="7"/>
  <c r="J40" i="7"/>
  <c r="K50" i="7"/>
  <c r="J57" i="7"/>
  <c r="K57" i="7"/>
  <c r="J33" i="7"/>
  <c r="K11" i="7"/>
  <c r="J32" i="7"/>
  <c r="K12" i="7"/>
  <c r="I26" i="7"/>
  <c r="I31" i="7"/>
  <c r="K49" i="7"/>
  <c r="K27" i="7"/>
  <c r="I27" i="7"/>
  <c r="I30" i="7"/>
  <c r="J36" i="7"/>
  <c r="J13" i="7"/>
  <c r="I48" i="7"/>
  <c r="K13" i="7"/>
  <c r="J60" i="7"/>
  <c r="I61" i="7"/>
  <c r="J53" i="7"/>
  <c r="J14" i="7"/>
  <c r="K54" i="7"/>
  <c r="I34" i="7"/>
  <c r="I32" i="7"/>
  <c r="K30" i="7"/>
  <c r="J27" i="7"/>
  <c r="K56" i="7"/>
  <c r="J35" i="7"/>
  <c r="I12" i="7"/>
  <c r="J54" i="7"/>
  <c r="K59" i="7"/>
  <c r="I33" i="7"/>
  <c r="K38" i="7"/>
  <c r="I39" i="7"/>
  <c r="K39" i="7"/>
  <c r="J48" i="7"/>
  <c r="K40" i="7"/>
  <c r="K14" i="7"/>
  <c r="J59" i="7"/>
  <c r="I53" i="7"/>
  <c r="J55" i="7"/>
  <c r="I59" i="7"/>
  <c r="K52" i="7"/>
  <c r="J56" i="7"/>
  <c r="K48" i="7"/>
  <c r="I28" i="7"/>
  <c r="K31" i="7"/>
  <c r="J15" i="7"/>
  <c r="I13" i="7"/>
  <c r="I10" i="7"/>
  <c r="K26" i="7"/>
  <c r="J29" i="7"/>
  <c r="J34" i="7"/>
  <c r="K60" i="7"/>
  <c r="K32" i="7"/>
  <c r="J47" i="7"/>
  <c r="K47" i="7"/>
  <c r="K34" i="7"/>
  <c r="K51" i="7"/>
  <c r="I54" i="7"/>
  <c r="J52" i="7"/>
  <c r="I60" i="7"/>
  <c r="J8" i="7"/>
  <c r="I56" i="7"/>
  <c r="J28" i="7"/>
  <c r="J11" i="7"/>
  <c r="I35" i="7"/>
  <c r="I52" i="7"/>
  <c r="J50" i="7"/>
  <c r="M1" i="7" l="1"/>
  <c r="L56" i="7"/>
  <c r="L8" i="7"/>
  <c r="L59" i="7"/>
  <c r="L27" i="7"/>
  <c r="J9" i="7"/>
  <c r="L47" i="7"/>
  <c r="L7" i="7"/>
  <c r="I7" i="7"/>
  <c r="I9" i="7"/>
  <c r="L38" i="7"/>
  <c r="L40" i="7"/>
  <c r="J7" i="7"/>
  <c r="K10" i="7"/>
  <c r="L30" i="7"/>
  <c r="L61" i="7"/>
  <c r="L11" i="7"/>
  <c r="I11" i="7"/>
  <c r="L33" i="7"/>
  <c r="L53" i="7"/>
  <c r="L36" i="7"/>
  <c r="L50" i="7"/>
  <c r="L29" i="7"/>
  <c r="L28" i="7"/>
  <c r="L52" i="7"/>
  <c r="L48" i="7"/>
  <c r="L31" i="7"/>
  <c r="L10" i="7"/>
  <c r="L35" i="7"/>
  <c r="L34" i="7"/>
  <c r="I8" i="7"/>
  <c r="L39" i="7"/>
  <c r="L60" i="7"/>
  <c r="L51" i="7"/>
  <c r="J10" i="7"/>
  <c r="L55" i="7"/>
  <c r="L26" i="7"/>
  <c r="L9" i="7"/>
  <c r="L13" i="7"/>
  <c r="K7" i="7"/>
  <c r="L54" i="7"/>
  <c r="L14" i="7"/>
  <c r="K8" i="7"/>
  <c r="L15" i="7"/>
  <c r="K9" i="7"/>
  <c r="L57" i="7"/>
  <c r="L12" i="7"/>
  <c r="L49" i="7"/>
  <c r="L32" i="7"/>
  <c r="I16" i="7" l="1"/>
  <c r="J16" i="7" s="1"/>
  <c r="K16" i="7" s="1"/>
  <c r="L16" i="7" s="1"/>
  <c r="N1" i="7"/>
  <c r="M8" i="7"/>
  <c r="M9" i="7"/>
  <c r="M48" i="7"/>
  <c r="M57" i="7"/>
  <c r="M34" i="7"/>
  <c r="M51" i="7"/>
  <c r="M50" i="7"/>
  <c r="M40" i="7"/>
  <c r="M36" i="7"/>
  <c r="M47" i="7"/>
  <c r="M55" i="7"/>
  <c r="M49" i="7"/>
  <c r="M10" i="7"/>
  <c r="M32" i="7"/>
  <c r="M7" i="7"/>
  <c r="M53" i="7"/>
  <c r="M59" i="7"/>
  <c r="M27" i="7"/>
  <c r="M56" i="7"/>
  <c r="M61" i="7"/>
  <c r="M38" i="7"/>
  <c r="M29" i="7"/>
  <c r="M11" i="7"/>
  <c r="M35" i="7"/>
  <c r="M54" i="7"/>
  <c r="M52" i="7"/>
  <c r="M33" i="7"/>
  <c r="M31" i="7"/>
  <c r="M30" i="7"/>
  <c r="M28" i="7"/>
  <c r="M60" i="7"/>
  <c r="M12" i="7"/>
  <c r="M26" i="7"/>
  <c r="M39" i="7"/>
  <c r="M14" i="7"/>
  <c r="M15" i="7"/>
  <c r="M13" i="7"/>
  <c r="O1" i="7" l="1"/>
  <c r="M16" i="7"/>
  <c r="N28" i="7"/>
  <c r="N50" i="7"/>
  <c r="N11" i="7"/>
  <c r="N53" i="7"/>
  <c r="N35" i="7"/>
  <c r="N13" i="7"/>
  <c r="N36" i="7"/>
  <c r="N48" i="7"/>
  <c r="N57" i="7"/>
  <c r="N34" i="7"/>
  <c r="N60" i="7"/>
  <c r="N54" i="7"/>
  <c r="N27" i="7"/>
  <c r="N39" i="7"/>
  <c r="N49" i="7"/>
  <c r="N31" i="7"/>
  <c r="N32" i="7"/>
  <c r="N9" i="7"/>
  <c r="N10" i="7"/>
  <c r="N61" i="7"/>
  <c r="N14" i="7"/>
  <c r="N56" i="7"/>
  <c r="N59" i="7"/>
  <c r="N26" i="7"/>
  <c r="N51" i="7"/>
  <c r="N29" i="7"/>
  <c r="N38" i="7"/>
  <c r="N40" i="7"/>
  <c r="N55" i="7"/>
  <c r="N52" i="7"/>
  <c r="N15" i="7"/>
  <c r="N33" i="7"/>
  <c r="N30" i="7"/>
  <c r="N8" i="7"/>
  <c r="N12" i="7"/>
  <c r="N7" i="7"/>
  <c r="N47" i="7"/>
  <c r="P1" i="7" l="1"/>
  <c r="N16" i="7"/>
  <c r="O57" i="7"/>
  <c r="O11" i="7"/>
  <c r="O36" i="7"/>
  <c r="O13" i="7"/>
  <c r="O52" i="7"/>
  <c r="O32" i="7"/>
  <c r="O9" i="7"/>
  <c r="O40" i="7"/>
  <c r="O38" i="7"/>
  <c r="O48" i="7"/>
  <c r="O31" i="7"/>
  <c r="O15" i="7"/>
  <c r="O29" i="7"/>
  <c r="O28" i="7"/>
  <c r="O54" i="7"/>
  <c r="O33" i="7"/>
  <c r="O50" i="7"/>
  <c r="O53" i="7"/>
  <c r="O34" i="7"/>
  <c r="O27" i="7"/>
  <c r="O56" i="7"/>
  <c r="O26" i="7"/>
  <c r="O39" i="7"/>
  <c r="O61" i="7"/>
  <c r="O47" i="7"/>
  <c r="O59" i="7"/>
  <c r="O49" i="7"/>
  <c r="O51" i="7"/>
  <c r="O55" i="7"/>
  <c r="O10" i="7"/>
  <c r="O14" i="7"/>
  <c r="O30" i="7"/>
  <c r="O60" i="7"/>
  <c r="O12" i="7"/>
  <c r="O8" i="7"/>
  <c r="O7" i="7"/>
  <c r="O35" i="7"/>
  <c r="O16" i="7" l="1"/>
  <c r="Q1" i="7"/>
  <c r="P61" i="7"/>
  <c r="P30" i="7"/>
  <c r="P50" i="7"/>
  <c r="P36" i="7"/>
  <c r="P8" i="7"/>
  <c r="P52" i="7"/>
  <c r="P7" i="7"/>
  <c r="P11" i="7"/>
  <c r="P59" i="7"/>
  <c r="P9" i="7"/>
  <c r="P47" i="7"/>
  <c r="P33" i="7"/>
  <c r="P57" i="7"/>
  <c r="P48" i="7"/>
  <c r="P54" i="7"/>
  <c r="P34" i="7"/>
  <c r="P51" i="7"/>
  <c r="P38" i="7"/>
  <c r="P56" i="7"/>
  <c r="P60" i="7"/>
  <c r="P49" i="7"/>
  <c r="P39" i="7"/>
  <c r="P32" i="7"/>
  <c r="P40" i="7"/>
  <c r="P14" i="7"/>
  <c r="P12" i="7"/>
  <c r="P27" i="7"/>
  <c r="P29" i="7"/>
  <c r="P28" i="7"/>
  <c r="P35" i="7"/>
  <c r="P15" i="7"/>
  <c r="P55" i="7"/>
  <c r="P26" i="7"/>
  <c r="P53" i="7"/>
  <c r="P10" i="7"/>
  <c r="P13" i="7"/>
  <c r="P31" i="7"/>
  <c r="R1" i="7" l="1"/>
  <c r="P16" i="7"/>
  <c r="Q47" i="7"/>
  <c r="Q30" i="7"/>
  <c r="Q61" i="7"/>
  <c r="Q53" i="7"/>
  <c r="Q12" i="7"/>
  <c r="Q56" i="7"/>
  <c r="Q60" i="7"/>
  <c r="Q29" i="7"/>
  <c r="Q40" i="7"/>
  <c r="Q57" i="7"/>
  <c r="Q28" i="7"/>
  <c r="Q26" i="7"/>
  <c r="Q55" i="7"/>
  <c r="Q31" i="7"/>
  <c r="Q33" i="7"/>
  <c r="Q32" i="7"/>
  <c r="Q8" i="7"/>
  <c r="Q39" i="7"/>
  <c r="Q49" i="7"/>
  <c r="Q52" i="7"/>
  <c r="Q38" i="7"/>
  <c r="Q48" i="7"/>
  <c r="Q35" i="7"/>
  <c r="Q36" i="7"/>
  <c r="Q11" i="7"/>
  <c r="Q50" i="7"/>
  <c r="Q10" i="7"/>
  <c r="Q59" i="7"/>
  <c r="Q51" i="7"/>
  <c r="Q7" i="7"/>
  <c r="Q34" i="7"/>
  <c r="Q54" i="7"/>
  <c r="Q14" i="7"/>
  <c r="Q15" i="7"/>
  <c r="Q27" i="7"/>
  <c r="Q9" i="7"/>
  <c r="Q13" i="7"/>
  <c r="S1" i="7" l="1"/>
  <c r="Q16" i="7"/>
  <c r="R36" i="7"/>
  <c r="R39" i="7"/>
  <c r="R15" i="7"/>
  <c r="R59" i="7"/>
  <c r="R47" i="7"/>
  <c r="R34" i="7"/>
  <c r="R30" i="7"/>
  <c r="R56" i="7"/>
  <c r="R29" i="7"/>
  <c r="R14" i="7"/>
  <c r="R61" i="7"/>
  <c r="R31" i="7"/>
  <c r="R51" i="7"/>
  <c r="R53" i="7"/>
  <c r="R8" i="7"/>
  <c r="R7" i="7"/>
  <c r="R9" i="7"/>
  <c r="R12" i="7"/>
  <c r="R52" i="7"/>
  <c r="R49" i="7"/>
  <c r="R40" i="7"/>
  <c r="R38" i="7"/>
  <c r="R27" i="7"/>
  <c r="R13" i="7"/>
  <c r="R57" i="7"/>
  <c r="R26" i="7"/>
  <c r="R33" i="7"/>
  <c r="R54" i="7"/>
  <c r="R11" i="7"/>
  <c r="R60" i="7"/>
  <c r="R32" i="7"/>
  <c r="R55" i="7"/>
  <c r="R35" i="7"/>
  <c r="R50" i="7"/>
  <c r="R28" i="7"/>
  <c r="R48" i="7"/>
  <c r="R10" i="7"/>
  <c r="T1" i="7" l="1"/>
  <c r="R16" i="7"/>
  <c r="S36" i="7"/>
  <c r="S31" i="7"/>
  <c r="S59" i="7"/>
  <c r="S33" i="7"/>
  <c r="S39" i="7"/>
  <c r="S8" i="7"/>
  <c r="S53" i="7"/>
  <c r="S47" i="7"/>
  <c r="S30" i="7"/>
  <c r="S61" i="7"/>
  <c r="S29" i="7"/>
  <c r="S49" i="7"/>
  <c r="S34" i="7"/>
  <c r="S26" i="7"/>
  <c r="S40" i="7"/>
  <c r="S60" i="7"/>
  <c r="S12" i="7"/>
  <c r="S35" i="7"/>
  <c r="S52" i="7"/>
  <c r="S9" i="7"/>
  <c r="S32" i="7"/>
  <c r="S50" i="7"/>
  <c r="S57" i="7"/>
  <c r="S55" i="7"/>
  <c r="S15" i="7"/>
  <c r="S11" i="7"/>
  <c r="S13" i="7"/>
  <c r="S7" i="7"/>
  <c r="S56" i="7"/>
  <c r="S48" i="7"/>
  <c r="S28" i="7"/>
  <c r="S54" i="7"/>
  <c r="S14" i="7"/>
  <c r="S38" i="7"/>
  <c r="S27" i="7"/>
  <c r="S51" i="7"/>
  <c r="S10" i="7"/>
  <c r="U1" i="7" l="1"/>
  <c r="S16" i="7"/>
  <c r="T31" i="7"/>
  <c r="T12" i="7"/>
  <c r="T26" i="7"/>
  <c r="T53" i="7"/>
  <c r="T10" i="7"/>
  <c r="T28" i="7"/>
  <c r="T59" i="7"/>
  <c r="T11" i="7"/>
  <c r="T14" i="7"/>
  <c r="T29" i="7"/>
  <c r="T61" i="7"/>
  <c r="T8" i="7"/>
  <c r="T33" i="7"/>
  <c r="T60" i="7"/>
  <c r="T51" i="7"/>
  <c r="T9" i="7"/>
  <c r="T27" i="7"/>
  <c r="T30" i="7"/>
  <c r="T49" i="7"/>
  <c r="T52" i="7"/>
  <c r="T39" i="7"/>
  <c r="T35" i="7"/>
  <c r="T15" i="7"/>
  <c r="T32" i="7"/>
  <c r="T48" i="7"/>
  <c r="T7" i="7"/>
  <c r="T56" i="7"/>
  <c r="T36" i="7"/>
  <c r="T57" i="7"/>
  <c r="T38" i="7"/>
  <c r="T54" i="7"/>
  <c r="T55" i="7"/>
  <c r="T50" i="7"/>
  <c r="T47" i="7"/>
  <c r="T13" i="7"/>
  <c r="T34" i="7"/>
  <c r="T40" i="7"/>
  <c r="V1" i="7" l="1"/>
  <c r="T16" i="7"/>
  <c r="U26" i="7"/>
  <c r="U59" i="7"/>
  <c r="U48" i="7"/>
  <c r="U7" i="7"/>
  <c r="U53" i="7"/>
  <c r="U51" i="7"/>
  <c r="U61" i="7"/>
  <c r="U31" i="7"/>
  <c r="U55" i="7"/>
  <c r="U10" i="7"/>
  <c r="U35" i="7"/>
  <c r="U33" i="7"/>
  <c r="U30" i="7"/>
  <c r="U40" i="7"/>
  <c r="U49" i="7"/>
  <c r="U39" i="7"/>
  <c r="U9" i="7"/>
  <c r="U50" i="7"/>
  <c r="U52" i="7"/>
  <c r="U27" i="7"/>
  <c r="U57" i="7"/>
  <c r="U54" i="7"/>
  <c r="U60" i="7"/>
  <c r="U14" i="7"/>
  <c r="U29" i="7"/>
  <c r="U34" i="7"/>
  <c r="U11" i="7"/>
  <c r="U32" i="7"/>
  <c r="U15" i="7"/>
  <c r="U8" i="7"/>
  <c r="U56" i="7"/>
  <c r="U12" i="7"/>
  <c r="U36" i="7"/>
  <c r="U28" i="7"/>
  <c r="U38" i="7"/>
  <c r="U13" i="7"/>
  <c r="U47" i="7"/>
  <c r="U16" i="7" l="1"/>
  <c r="W1" i="7"/>
  <c r="V28" i="7"/>
  <c r="V31" i="7"/>
  <c r="V38" i="7"/>
  <c r="V57" i="7"/>
  <c r="V60" i="7"/>
  <c r="V30" i="7"/>
  <c r="V8" i="7"/>
  <c r="V53" i="7"/>
  <c r="V33" i="7"/>
  <c r="V55" i="7"/>
  <c r="V39" i="7"/>
  <c r="V32" i="7"/>
  <c r="V54" i="7"/>
  <c r="V12" i="7"/>
  <c r="V36" i="7"/>
  <c r="V26" i="7"/>
  <c r="V52" i="7"/>
  <c r="V29" i="7"/>
  <c r="V51" i="7"/>
  <c r="V59" i="7"/>
  <c r="V34" i="7"/>
  <c r="V35" i="7"/>
  <c r="V9" i="7"/>
  <c r="V49" i="7"/>
  <c r="V48" i="7"/>
  <c r="V13" i="7"/>
  <c r="V15" i="7"/>
  <c r="V61" i="7"/>
  <c r="V47" i="7"/>
  <c r="V56" i="7"/>
  <c r="V27" i="7"/>
  <c r="V50" i="7"/>
  <c r="V7" i="7"/>
  <c r="V14" i="7"/>
  <c r="V10" i="7"/>
  <c r="V40" i="7"/>
  <c r="V11" i="7"/>
  <c r="X1" i="7" l="1"/>
  <c r="V16" i="7"/>
  <c r="W61" i="7"/>
  <c r="W48" i="7"/>
  <c r="W38" i="7"/>
  <c r="W36" i="7"/>
  <c r="W40" i="7"/>
  <c r="W56" i="7"/>
  <c r="W28" i="7"/>
  <c r="W31" i="7"/>
  <c r="W11" i="7"/>
  <c r="W33" i="7"/>
  <c r="W35" i="7"/>
  <c r="W13" i="7"/>
  <c r="W12" i="7"/>
  <c r="W10" i="7"/>
  <c r="W53" i="7"/>
  <c r="W26" i="7"/>
  <c r="W55" i="7"/>
  <c r="W49" i="7"/>
  <c r="W50" i="7"/>
  <c r="W39" i="7"/>
  <c r="W57" i="7"/>
  <c r="W52" i="7"/>
  <c r="W27" i="7"/>
  <c r="W9" i="7"/>
  <c r="W32" i="7"/>
  <c r="W29" i="7"/>
  <c r="W60" i="7"/>
  <c r="W15" i="7"/>
  <c r="W7" i="7"/>
  <c r="W30" i="7"/>
  <c r="W59" i="7"/>
  <c r="W8" i="7"/>
  <c r="W14" i="7"/>
  <c r="W54" i="7"/>
  <c r="W47" i="7"/>
  <c r="W34" i="7"/>
  <c r="W51" i="7"/>
  <c r="W16" i="7" l="1"/>
  <c r="Y1" i="7"/>
  <c r="X38" i="7"/>
  <c r="X12" i="7"/>
  <c r="X39" i="7"/>
  <c r="X59" i="7"/>
  <c r="X61" i="7"/>
  <c r="X35" i="7"/>
  <c r="X53" i="7"/>
  <c r="X27" i="7"/>
  <c r="X36" i="7"/>
  <c r="X34" i="7"/>
  <c r="X55" i="7"/>
  <c r="X33" i="7"/>
  <c r="X26" i="7"/>
  <c r="X9" i="7"/>
  <c r="X47" i="7"/>
  <c r="X60" i="7"/>
  <c r="X32" i="7"/>
  <c r="X52" i="7"/>
  <c r="X48" i="7"/>
  <c r="X10" i="7"/>
  <c r="X57" i="7"/>
  <c r="X49" i="7"/>
  <c r="X29" i="7"/>
  <c r="X13" i="7"/>
  <c r="X51" i="7"/>
  <c r="X8" i="7"/>
  <c r="X56" i="7"/>
  <c r="X15" i="7"/>
  <c r="X31" i="7"/>
  <c r="X14" i="7"/>
  <c r="X28" i="7"/>
  <c r="X7" i="7"/>
  <c r="X40" i="7"/>
  <c r="X54" i="7"/>
  <c r="X30" i="7"/>
  <c r="X50" i="7"/>
  <c r="X11" i="7"/>
  <c r="Z1" i="7" l="1"/>
  <c r="X16" i="7"/>
  <c r="Y55" i="7"/>
  <c r="Y40" i="7"/>
  <c r="Y12" i="7"/>
  <c r="Y7" i="7"/>
  <c r="Y59" i="7"/>
  <c r="Y50" i="7"/>
  <c r="Y47" i="7"/>
  <c r="Y61" i="7"/>
  <c r="Y39" i="7"/>
  <c r="Y48" i="7"/>
  <c r="Y15" i="7"/>
  <c r="Y38" i="7"/>
  <c r="Y33" i="7"/>
  <c r="Y57" i="7"/>
  <c r="Y49" i="7"/>
  <c r="Y53" i="7"/>
  <c r="Y56" i="7"/>
  <c r="Y13" i="7"/>
  <c r="Y27" i="7"/>
  <c r="Y35" i="7"/>
  <c r="Y32" i="7"/>
  <c r="Y9" i="7"/>
  <c r="Y36" i="7"/>
  <c r="Y30" i="7"/>
  <c r="Y14" i="7"/>
  <c r="Y52" i="7"/>
  <c r="Y29" i="7"/>
  <c r="Y31" i="7"/>
  <c r="Y51" i="7"/>
  <c r="Y11" i="7"/>
  <c r="Y54" i="7"/>
  <c r="Y10" i="7"/>
  <c r="Y34" i="7"/>
  <c r="Y26" i="7"/>
  <c r="Y60" i="7"/>
  <c r="Y28" i="7"/>
  <c r="Y8" i="7"/>
  <c r="AA1" i="7" l="1"/>
  <c r="Y16" i="7"/>
  <c r="Z50" i="7"/>
  <c r="Z32" i="7"/>
  <c r="Z47" i="7"/>
  <c r="Z34" i="7"/>
  <c r="Z49" i="7"/>
  <c r="Z26" i="7"/>
  <c r="Z35" i="7"/>
  <c r="Z38" i="7"/>
  <c r="Z31" i="7"/>
  <c r="Z53" i="7"/>
  <c r="Z55" i="7"/>
  <c r="Z12" i="7"/>
  <c r="Z57" i="7"/>
  <c r="Z13" i="7"/>
  <c r="Z28" i="7"/>
  <c r="Z52" i="7"/>
  <c r="Z61" i="7"/>
  <c r="Z9" i="7"/>
  <c r="Z8" i="7"/>
  <c r="Z10" i="7"/>
  <c r="Z39" i="7"/>
  <c r="Z14" i="7"/>
  <c r="Z27" i="7"/>
  <c r="Z11" i="7"/>
  <c r="Z29" i="7"/>
  <c r="Z30" i="7"/>
  <c r="Z33" i="7"/>
  <c r="Z15" i="7"/>
  <c r="Z7" i="7"/>
  <c r="Z56" i="7"/>
  <c r="Z48" i="7"/>
  <c r="Z36" i="7"/>
  <c r="Z59" i="7"/>
  <c r="Z60" i="7"/>
  <c r="Z40" i="7"/>
  <c r="Z54" i="7"/>
  <c r="Z51" i="7"/>
  <c r="Z16" i="7" l="1"/>
  <c r="AB1" i="7"/>
  <c r="AA40" i="7"/>
  <c r="AA27" i="7"/>
  <c r="AA31" i="7"/>
  <c r="AA32" i="7"/>
  <c r="AA54" i="7"/>
  <c r="AA26" i="7"/>
  <c r="AA38" i="7"/>
  <c r="AA47" i="7"/>
  <c r="AA55" i="7"/>
  <c r="AA12" i="7"/>
  <c r="AA10" i="7"/>
  <c r="AA57" i="7"/>
  <c r="AA28" i="7"/>
  <c r="AA60" i="7"/>
  <c r="AA30" i="7"/>
  <c r="AA35" i="7"/>
  <c r="AA14" i="7"/>
  <c r="AA39" i="7"/>
  <c r="AA61" i="7"/>
  <c r="AA49" i="7"/>
  <c r="AA13" i="7"/>
  <c r="AA36" i="7"/>
  <c r="AA59" i="7"/>
  <c r="AA7" i="7"/>
  <c r="AA50" i="7"/>
  <c r="AA29" i="7"/>
  <c r="AA15" i="7"/>
  <c r="AA11" i="7"/>
  <c r="AA53" i="7"/>
  <c r="AA8" i="7"/>
  <c r="AA33" i="7"/>
  <c r="AA56" i="7"/>
  <c r="AA48" i="7"/>
  <c r="AA34" i="7"/>
  <c r="AA51" i="7"/>
  <c r="AA9" i="7"/>
  <c r="AA52" i="7"/>
  <c r="AC1" i="7" l="1"/>
  <c r="AA16" i="7"/>
  <c r="AB40" i="7"/>
  <c r="AB34" i="7"/>
  <c r="AB8" i="7"/>
  <c r="AB15" i="7"/>
  <c r="AB36" i="7"/>
  <c r="AB26" i="7"/>
  <c r="AB54" i="7"/>
  <c r="AB38" i="7"/>
  <c r="AB49" i="7"/>
  <c r="AB47" i="7"/>
  <c r="AB12" i="7"/>
  <c r="AB57" i="7"/>
  <c r="AB28" i="7"/>
  <c r="AB60" i="7"/>
  <c r="AB30" i="7"/>
  <c r="AB39" i="7"/>
  <c r="AB10" i="7"/>
  <c r="AB32" i="7"/>
  <c r="AB35" i="7"/>
  <c r="AB31" i="7"/>
  <c r="AB27" i="7"/>
  <c r="AB61" i="7"/>
  <c r="AB11" i="7"/>
  <c r="AB56" i="7"/>
  <c r="AB48" i="7"/>
  <c r="AB7" i="7"/>
  <c r="AB51" i="7"/>
  <c r="AB14" i="7"/>
  <c r="AB53" i="7"/>
  <c r="AB33" i="7"/>
  <c r="AB52" i="7"/>
  <c r="AB29" i="7"/>
  <c r="AB59" i="7"/>
  <c r="AB9" i="7"/>
  <c r="AB13" i="7"/>
  <c r="AB50" i="7"/>
  <c r="AB55" i="7"/>
  <c r="AB16" i="7" l="1"/>
  <c r="AD1" i="7"/>
  <c r="AC56" i="7"/>
  <c r="AC54" i="7"/>
  <c r="AC55" i="7"/>
  <c r="AC57" i="7"/>
  <c r="AC60" i="7"/>
  <c r="AC32" i="7"/>
  <c r="AC11" i="7"/>
  <c r="AC33" i="7"/>
  <c r="AC13" i="7"/>
  <c r="AC15" i="7"/>
  <c r="AC34" i="7"/>
  <c r="AC31" i="7"/>
  <c r="AC61" i="7"/>
  <c r="AC47" i="7"/>
  <c r="AC12" i="7"/>
  <c r="AC30" i="7"/>
  <c r="AC35" i="7"/>
  <c r="AC48" i="7"/>
  <c r="AC51" i="7"/>
  <c r="AC40" i="7"/>
  <c r="AC8" i="7"/>
  <c r="AC29" i="7"/>
  <c r="AC49" i="7"/>
  <c r="AC38" i="7"/>
  <c r="AC26" i="7"/>
  <c r="AC28" i="7"/>
  <c r="AC39" i="7"/>
  <c r="AC53" i="7"/>
  <c r="AC7" i="7"/>
  <c r="AC52" i="7"/>
  <c r="AC50" i="7"/>
  <c r="AC9" i="7"/>
  <c r="AC27" i="7"/>
  <c r="AC36" i="7"/>
  <c r="AC59" i="7"/>
  <c r="AC10" i="7"/>
  <c r="AC14" i="7"/>
  <c r="AE1" i="7" l="1"/>
  <c r="AC16" i="7"/>
  <c r="AD29" i="7"/>
  <c r="AD47" i="7"/>
  <c r="AD57" i="7"/>
  <c r="AD35" i="7"/>
  <c r="AD53" i="7"/>
  <c r="AD56" i="7"/>
  <c r="AD14" i="7"/>
  <c r="AD51" i="7"/>
  <c r="AD38" i="7"/>
  <c r="AD9" i="7"/>
  <c r="AD61" i="7"/>
  <c r="AD33" i="7"/>
  <c r="AD12" i="7"/>
  <c r="AD8" i="7"/>
  <c r="AD26" i="7"/>
  <c r="AD40" i="7"/>
  <c r="AD60" i="7"/>
  <c r="AD27" i="7"/>
  <c r="AD59" i="7"/>
  <c r="AD11" i="7"/>
  <c r="AD36" i="7"/>
  <c r="AD10" i="7"/>
  <c r="AD49" i="7"/>
  <c r="AD15" i="7"/>
  <c r="AD28" i="7"/>
  <c r="AD39" i="7"/>
  <c r="AD32" i="7"/>
  <c r="AD7" i="7"/>
  <c r="AD52" i="7"/>
  <c r="AD31" i="7"/>
  <c r="AD30" i="7"/>
  <c r="AD54" i="7"/>
  <c r="AD55" i="7"/>
  <c r="AD50" i="7"/>
  <c r="AD13" i="7"/>
  <c r="AD48" i="7"/>
  <c r="AD34" i="7"/>
  <c r="AD16" i="7" l="1"/>
  <c r="AF1" i="7"/>
  <c r="AE49" i="7"/>
  <c r="AE27" i="7"/>
  <c r="AE54" i="7"/>
  <c r="AE33" i="7"/>
  <c r="AE48" i="7"/>
  <c r="AE52" i="7"/>
  <c r="AE29" i="7"/>
  <c r="AE56" i="7"/>
  <c r="AE40" i="7"/>
  <c r="AE28" i="7"/>
  <c r="AE9" i="7"/>
  <c r="AE51" i="7"/>
  <c r="AE7" i="7"/>
  <c r="AE12" i="7"/>
  <c r="AE39" i="7"/>
  <c r="AE10" i="7"/>
  <c r="AE32" i="7"/>
  <c r="AE38" i="7"/>
  <c r="AE57" i="7"/>
  <c r="AE30" i="7"/>
  <c r="AE61" i="7"/>
  <c r="AE11" i="7"/>
  <c r="AE60" i="7"/>
  <c r="AE26" i="7"/>
  <c r="AE14" i="7"/>
  <c r="AE47" i="7"/>
  <c r="AE15" i="7"/>
  <c r="AE50" i="7"/>
  <c r="AE55" i="7"/>
  <c r="AE35" i="7"/>
  <c r="AE53" i="7"/>
  <c r="AE36" i="7"/>
  <c r="AE34" i="7"/>
  <c r="AE59" i="7"/>
  <c r="AE8" i="7"/>
  <c r="AE13" i="7"/>
  <c r="AE31" i="7"/>
  <c r="AG1" i="7" l="1"/>
  <c r="AE16" i="7"/>
  <c r="AF51" i="7"/>
  <c r="AF40" i="7"/>
  <c r="AF11" i="7"/>
  <c r="AF29" i="7"/>
  <c r="AF33" i="7"/>
  <c r="AF7" i="7"/>
  <c r="AF53" i="7"/>
  <c r="AF61" i="7"/>
  <c r="AF49" i="7"/>
  <c r="AF32" i="7"/>
  <c r="AF57" i="7"/>
  <c r="AF12" i="7"/>
  <c r="AF8" i="7"/>
  <c r="AF50" i="7"/>
  <c r="AF10" i="7"/>
  <c r="AF59" i="7"/>
  <c r="AF60" i="7"/>
  <c r="AF27" i="7"/>
  <c r="AF54" i="7"/>
  <c r="AF36" i="7"/>
  <c r="AF9" i="7"/>
  <c r="AF34" i="7"/>
  <c r="AF31" i="7"/>
  <c r="AF35" i="7"/>
  <c r="AF48" i="7"/>
  <c r="AF28" i="7"/>
  <c r="AF39" i="7"/>
  <c r="AF52" i="7"/>
  <c r="AF55" i="7"/>
  <c r="AF56" i="7"/>
  <c r="AF26" i="7"/>
  <c r="AF47" i="7"/>
  <c r="AF38" i="7"/>
  <c r="AF30" i="7"/>
  <c r="AF15" i="7"/>
  <c r="AF13" i="7"/>
  <c r="AF14" i="7"/>
  <c r="AF16" i="7" l="1"/>
  <c r="AH1" i="7"/>
  <c r="AG40" i="7"/>
  <c r="AG57" i="7"/>
  <c r="AG33" i="7"/>
  <c r="AG31" i="7"/>
  <c r="AG60" i="7"/>
  <c r="AG12" i="7"/>
  <c r="AG10" i="7"/>
  <c r="AG59" i="7"/>
  <c r="AG49" i="7"/>
  <c r="AG54" i="7"/>
  <c r="AG11" i="7"/>
  <c r="AG15" i="7"/>
  <c r="AG38" i="7"/>
  <c r="AG47" i="7"/>
  <c r="AG14" i="7"/>
  <c r="AG35" i="7"/>
  <c r="AG51" i="7"/>
  <c r="AG32" i="7"/>
  <c r="AG48" i="7"/>
  <c r="AG36" i="7"/>
  <c r="AG56" i="7"/>
  <c r="AG34" i="7"/>
  <c r="AG9" i="7"/>
  <c r="AG61" i="7"/>
  <c r="AG7" i="7"/>
  <c r="AG13" i="7"/>
  <c r="AG26" i="7"/>
  <c r="AG30" i="7"/>
  <c r="AG28" i="7"/>
  <c r="AG50" i="7"/>
  <c r="AG55" i="7"/>
  <c r="AG52" i="7"/>
  <c r="AG27" i="7"/>
  <c r="AG39" i="7"/>
  <c r="AG53" i="7"/>
  <c r="AG8" i="7"/>
  <c r="AG29" i="7"/>
  <c r="AI1" i="7" l="1"/>
  <c r="AG16" i="7"/>
  <c r="AH59" i="7"/>
  <c r="AH52" i="7"/>
  <c r="AH49" i="7"/>
  <c r="AH32" i="7"/>
  <c r="AH54" i="7"/>
  <c r="AH31" i="7"/>
  <c r="AH9" i="7"/>
  <c r="AH34" i="7"/>
  <c r="AH53" i="7"/>
  <c r="AH35" i="7"/>
  <c r="AH40" i="7"/>
  <c r="AH57" i="7"/>
  <c r="AH48" i="7"/>
  <c r="AH28" i="7"/>
  <c r="AH26" i="7"/>
  <c r="AH30" i="7"/>
  <c r="AH7" i="7"/>
  <c r="AH51" i="7"/>
  <c r="AH11" i="7"/>
  <c r="AH15" i="7"/>
  <c r="AH27" i="7"/>
  <c r="AH50" i="7"/>
  <c r="AH55" i="7"/>
  <c r="AH33" i="7"/>
  <c r="AH38" i="7"/>
  <c r="AH29" i="7"/>
  <c r="AH61" i="7"/>
  <c r="AH56" i="7"/>
  <c r="AH8" i="7"/>
  <c r="AH13" i="7"/>
  <c r="AH47" i="7"/>
  <c r="AH12" i="7"/>
  <c r="AH60" i="7"/>
  <c r="AH36" i="7"/>
  <c r="AH39" i="7"/>
  <c r="AH10" i="7"/>
  <c r="AH14" i="7"/>
  <c r="AJ1" i="7" l="1"/>
  <c r="AH16" i="7"/>
  <c r="AI53" i="7"/>
  <c r="AI7" i="7"/>
  <c r="AI32" i="7"/>
  <c r="AI57" i="7"/>
  <c r="AI15" i="7"/>
  <c r="AI29" i="7"/>
  <c r="AI33" i="7"/>
  <c r="AI48" i="7"/>
  <c r="AI49" i="7"/>
  <c r="AI40" i="7"/>
  <c r="AI61" i="7"/>
  <c r="AI12" i="7"/>
  <c r="AI59" i="7"/>
  <c r="AI34" i="7"/>
  <c r="AI35" i="7"/>
  <c r="AI28" i="7"/>
  <c r="AI51" i="7"/>
  <c r="AI54" i="7"/>
  <c r="AI60" i="7"/>
  <c r="AI52" i="7"/>
  <c r="AI26" i="7"/>
  <c r="AI8" i="7"/>
  <c r="AI50" i="7"/>
  <c r="AI36" i="7"/>
  <c r="AI38" i="7"/>
  <c r="AI10" i="7"/>
  <c r="AI11" i="7"/>
  <c r="AI47" i="7"/>
  <c r="AI56" i="7"/>
  <c r="AI55" i="7"/>
  <c r="AI13" i="7"/>
  <c r="AI14" i="7"/>
  <c r="AI30" i="7"/>
  <c r="AI27" i="7"/>
  <c r="AI39" i="7"/>
  <c r="AI31" i="7"/>
  <c r="AI9" i="7"/>
  <c r="AI16" i="7" l="1"/>
  <c r="AK1" i="7"/>
  <c r="AJ51" i="7"/>
  <c r="AJ34" i="7"/>
  <c r="AJ35" i="7"/>
  <c r="AJ54" i="7"/>
  <c r="AJ28" i="7"/>
  <c r="AJ31" i="7"/>
  <c r="AJ27" i="7"/>
  <c r="AJ15" i="7"/>
  <c r="AJ11" i="7"/>
  <c r="AJ48" i="7"/>
  <c r="AJ53" i="7"/>
  <c r="AJ61" i="7"/>
  <c r="AJ49" i="7"/>
  <c r="AJ26" i="7"/>
  <c r="AJ36" i="7"/>
  <c r="AJ38" i="7"/>
  <c r="AJ50" i="7"/>
  <c r="AJ10" i="7"/>
  <c r="AJ30" i="7"/>
  <c r="AJ32" i="7"/>
  <c r="AJ57" i="7"/>
  <c r="AJ29" i="7"/>
  <c r="AJ55" i="7"/>
  <c r="AJ56" i="7"/>
  <c r="AJ9" i="7"/>
  <c r="AJ13" i="7"/>
  <c r="AJ7" i="7"/>
  <c r="AJ52" i="7"/>
  <c r="AJ47" i="7"/>
  <c r="AJ33" i="7"/>
  <c r="AJ60" i="7"/>
  <c r="AJ8" i="7"/>
  <c r="AJ14" i="7"/>
  <c r="AJ39" i="7"/>
  <c r="AJ12" i="7"/>
  <c r="AJ40" i="7"/>
  <c r="AJ59" i="7"/>
  <c r="AJ16" i="7" l="1"/>
  <c r="AK38" i="7"/>
  <c r="AK12" i="7"/>
  <c r="AK57" i="7"/>
  <c r="AK54" i="7"/>
  <c r="AK47" i="7"/>
  <c r="AK36" i="7"/>
  <c r="AK55" i="7"/>
  <c r="AK14" i="7"/>
  <c r="AK40" i="7"/>
  <c r="AK53" i="7"/>
  <c r="AK34" i="7"/>
  <c r="AK35" i="7"/>
  <c r="AK29" i="7"/>
  <c r="AK48" i="7"/>
  <c r="AK60" i="7"/>
  <c r="AK59" i="7"/>
  <c r="AK30" i="7"/>
  <c r="AK61" i="7"/>
  <c r="AK49" i="7"/>
  <c r="AK32" i="7"/>
  <c r="AK39" i="7"/>
  <c r="AK31" i="7"/>
  <c r="AK11" i="7"/>
  <c r="AK56" i="7"/>
  <c r="AK52" i="7"/>
  <c r="AK13" i="7"/>
  <c r="AK33" i="7"/>
  <c r="AK28" i="7"/>
  <c r="AK27" i="7"/>
  <c r="AK50" i="7"/>
  <c r="AK26" i="7"/>
  <c r="AK51" i="7"/>
  <c r="AK15" i="7"/>
  <c r="AK7" i="7"/>
  <c r="AK9" i="7"/>
  <c r="AK10" i="7"/>
  <c r="AK8" i="7"/>
  <c r="AK16" i="7" l="1"/>
</calcChain>
</file>

<file path=xl/sharedStrings.xml><?xml version="1.0" encoding="utf-8"?>
<sst xmlns="http://schemas.openxmlformats.org/spreadsheetml/2006/main" count="10219" uniqueCount="170">
  <si>
    <t xml:space="preserve"> </t>
  </si>
  <si>
    <t>Notice</t>
  </si>
  <si>
    <t xml:space="preserve">Ernst &amp; Young ("EY") was engaged on the instructions of Tasmanian Networks Pty Ltd (“TasNetworks” or “Client”) to provide market modelling in relation to the proposed Marinus Link interconnector (“Project”), in accordance with the contract dated 14 June 2018.
</t>
  </si>
  <si>
    <t xml:space="preserve">The results of Ernst &amp; Young’s work, including the assumptions and qualifications made in preparing the workbook dated 22 June 2021 (“Workbook”), are set out in Ernst &amp; Young's report dated 22 June 2021 ("Report"). The Workbook and Report should be read in their entirety including this notice, the applicable scope of the work and any limitations. A reference to the Workbook includes any part of the Workbook. No further work has been undertaken by Ernst &amp; Young since the date of the Workbook to update it.
</t>
  </si>
  <si>
    <t xml:space="preserve">EY has prepared the Workbook under the directions of the Client. EY has not been engaged to act, and has not acted, as advisor to any other party. Accordingly, EY makes no representations as to the appropriateness, accuracy or completeness of the Workbook for any other party's purposes.
</t>
  </si>
  <si>
    <t xml:space="preserve">No reliance may be placed upon the Workbook or any of its contents by any party other than the Client (“Third Parties”). Any Third Party receiving a copy of the Workbook must make and rely on their own enquiries in relation to the issues to which the Workbook relates, the contents of the Workbook and all matters arising from or relating to or in any way connected with the Workbook or its contents.
</t>
  </si>
  <si>
    <t xml:space="preserve">EY disclaims all responsibility to any Third Parties for any loss or liability that the Third Parties may suffer or incur arising from or relating to or in any way connected with the contents of the Workbook, the provision of the Workbook to the Third Parties or the reliance upon the Workbook by the Third Parties.
</t>
  </si>
  <si>
    <t xml:space="preserve">No claim or demand or any actions or proceedings may be brought against EY arising from or connected with the contents of the Workbook or the provision of the Workbook to the Third Parties. EY will be released and forever discharged from any such claims, demands, actions or proceedings.
</t>
  </si>
  <si>
    <r>
      <t xml:space="preserve">Our work commenced on </t>
    </r>
    <r>
      <rPr>
        <sz val="11"/>
        <rFont val="Calibri"/>
        <family val="2"/>
        <scheme val="minor"/>
      </rPr>
      <t>12 January 2021</t>
    </r>
    <r>
      <rPr>
        <sz val="11"/>
        <color theme="1"/>
        <rFont val="Calibri"/>
        <family val="2"/>
        <scheme val="minor"/>
      </rPr>
      <t xml:space="preserve"> and was completed on</t>
    </r>
    <r>
      <rPr>
        <sz val="11"/>
        <rFont val="Calibri"/>
        <family val="2"/>
        <scheme val="minor"/>
      </rPr>
      <t xml:space="preserve"> 19 May 2021</t>
    </r>
    <r>
      <rPr>
        <sz val="11"/>
        <color theme="1"/>
        <rFont val="Calibri"/>
        <family val="2"/>
        <scheme val="minor"/>
      </rPr>
      <t>. Therefore, our Workbook does not take account of events or circumstances arising after</t>
    </r>
    <r>
      <rPr>
        <sz val="11"/>
        <rFont val="Calibri"/>
        <family val="2"/>
        <scheme val="minor"/>
      </rPr>
      <t xml:space="preserve"> 19 May 2021</t>
    </r>
    <r>
      <rPr>
        <sz val="11"/>
        <color theme="1"/>
        <rFont val="Calibri"/>
        <family val="2"/>
        <scheme val="minor"/>
      </rPr>
      <t xml:space="preserve"> and we have no responsibility to update the Workbook for such events or circumstances.
</t>
    </r>
  </si>
  <si>
    <t xml:space="preserve">In preparing this Workbook we have considered and relied upon information from a range of sources believed to be reliable and accurate. We do not imply, and it should not be construed, that we have verified any of the information provided to us, or that our enquiries could have identified any matter that a more extensive examination might disclose.
</t>
  </si>
  <si>
    <t xml:space="preserve">The work performed as part of our scope considers information provided to us and a number of combinations of input assumptions relating to future conditions, which may not necessarily represent actual or most likely future conditions. Additionally, modelling work performed as part of our scope inherently requires assumptions about future behaviours and market interactions, which may result in forecasts that deviate from future conditions. There will usually be differences between estimated and actual results, because events and circumstances frequently do not occur as expected, and those differences may be material. We take no responsibility that the projected outcomes will be achieved, if any.
</t>
  </si>
  <si>
    <t xml:space="preserve">We highlight that our analysis and Workbook do not constitute investment advice or a recommendation to you on a future course of action. We provide no assurance that the scenarios we have modelled will be accepted by any relevant authority or third party.
</t>
  </si>
  <si>
    <t xml:space="preserve">Our conclusions are based, in part, on the assumptions stated and on information provided by the Client and other information sources used during the course of the engagement. The modelled outcomes are contingent on the collection of assumptions as agreed with the Client and no consideration of other market events, announcements or other changing circumstances are reflected in this Workbook. Neither EY nor any member or employee thereof undertakes responsibility in any way whatsoever to any person in respect of errors in this Workbook arising from incorrect information provided by the Client or other information sources used.
</t>
  </si>
  <si>
    <t xml:space="preserve">EY has consented to the Workbook being published electronically on the Client’s website alongside the Report and Addendum for informational purposes only. EY has not consented to distribution or disclosure beyond this. The material contained in the Workbook, including the EY logo, is copyright. The copyright in the material contained in the Workbook itself, excluding EY logo, vests in the Client. The Workbook, including the EY logo, cannot be altered without prior written permission from EY.
</t>
  </si>
  <si>
    <t>EY’s liability is limited by a scheme approved under Professional Standards Legislation.</t>
  </si>
  <si>
    <t>Change log</t>
  </si>
  <si>
    <t>Project Marinus Economic Modelling Result Workbooks supporting the Addendum to the PACR, Central No TRET Sensitivity. Marinus Link stage 1 from 1 July 2027 and stage 2 from 1 July 2029.</t>
  </si>
  <si>
    <t>Acronyms</t>
  </si>
  <si>
    <t>AEMO</t>
  </si>
  <si>
    <t>Australian Energy Market Operator</t>
  </si>
  <si>
    <t>CCGT</t>
  </si>
  <si>
    <t>Closed cycle gas turbine</t>
  </si>
  <si>
    <t>Diesel</t>
  </si>
  <si>
    <t>Diesel generator</t>
  </si>
  <si>
    <t>Distributed PV</t>
  </si>
  <si>
    <t>PV non-scheduled generators (PVNSG) and Rooftop PV</t>
  </si>
  <si>
    <t>DSP</t>
  </si>
  <si>
    <t>Demand-side participation</t>
  </si>
  <si>
    <t>ESOO</t>
  </si>
  <si>
    <t>Electricity Statement Of Opportunities</t>
  </si>
  <si>
    <t>FOM</t>
  </si>
  <si>
    <t>Fixed operations and maintenance</t>
  </si>
  <si>
    <t>Gas - Steam</t>
  </si>
  <si>
    <t>Gas-powered steam turbine</t>
  </si>
  <si>
    <t>GWh</t>
  </si>
  <si>
    <t>Gigawatt-hours</t>
  </si>
  <si>
    <t>Grid Battery</t>
  </si>
  <si>
    <t>Explicitly modelled existing and new entrant (8 hour or less) battery storage</t>
  </si>
  <si>
    <t>MW</t>
  </si>
  <si>
    <t>Megawatts</t>
  </si>
  <si>
    <t>NEM</t>
  </si>
  <si>
    <t>National Electricity Market</t>
  </si>
  <si>
    <t>OCGT</t>
  </si>
  <si>
    <t>Open cycle gas turbine</t>
  </si>
  <si>
    <t>PACR</t>
  </si>
  <si>
    <t>Project Assessment Conclusions Report</t>
  </si>
  <si>
    <t>PV</t>
  </si>
  <si>
    <t>Photovoltaic</t>
  </si>
  <si>
    <t>PVNSG</t>
  </si>
  <si>
    <t>PV non-scheduled generators</t>
  </si>
  <si>
    <t>Rehab</t>
  </si>
  <si>
    <t>Rehabilitation (after closing an existing generator)</t>
  </si>
  <si>
    <t>USE</t>
  </si>
  <si>
    <t>Unserved energy</t>
  </si>
  <si>
    <t>VOM</t>
  </si>
  <si>
    <t>Variable operations and maintenance</t>
  </si>
  <si>
    <t>VPP</t>
  </si>
  <si>
    <t>Virtual power plants</t>
  </si>
  <si>
    <t>Notes</t>
  </si>
  <si>
    <t>1. BaseCase simulations do not include Marinus Link. Marinus simulations include Marinus Link stage 1 from 1 July 2027 and stage 2 from 1 July 2029.</t>
  </si>
  <si>
    <t>2. Tumut 3 generation is included in Hydro, whereas Tumut 3 pump is included in Pumped Hydro Pump.</t>
  </si>
  <si>
    <t>3. REZ expansion costs only capture intra-regional network augmentations. These costs do not include the cost of interconnectors.</t>
  </si>
  <si>
    <t>4. New entrant capacity and retiring capacity for allowable generators are made at the beginning of each financial year, on 1 July.</t>
  </si>
  <si>
    <t>5. Other non-scheduled generation is handled on the demand side as per AEMO's 2020 ESOO.</t>
  </si>
  <si>
    <t>Black Coal</t>
  </si>
  <si>
    <t>Hydro</t>
  </si>
  <si>
    <t>OCGT / Diesel</t>
  </si>
  <si>
    <t>USE / DSP</t>
  </si>
  <si>
    <t>Solar PV</t>
  </si>
  <si>
    <t>Wind</t>
  </si>
  <si>
    <t>Grid Battery pump</t>
  </si>
  <si>
    <t>Brown Coal</t>
  </si>
  <si>
    <t>Pumped Hydro Pump</t>
  </si>
  <si>
    <t>Pumped Hydro</t>
  </si>
  <si>
    <t>Transmission</t>
  </si>
  <si>
    <t>SyncCon</t>
  </si>
  <si>
    <t>VPP pump</t>
  </si>
  <si>
    <t>Behind the meter battery</t>
  </si>
  <si>
    <t>Behind the meter battery pump</t>
  </si>
  <si>
    <t>System Strength</t>
  </si>
  <si>
    <t>2021-22</t>
  </si>
  <si>
    <t>Fuel</t>
  </si>
  <si>
    <t>REHAB</t>
  </si>
  <si>
    <t>Compare</t>
  </si>
  <si>
    <t>Marinus</t>
  </si>
  <si>
    <t>to</t>
  </si>
  <si>
    <t>BaseCase</t>
  </si>
  <si>
    <t>Select region</t>
  </si>
  <si>
    <t>Real June 2020 dollars ($m) discounted to 1 July 2020</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</si>
  <si>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</si>
  <si>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</si>
  <si>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</si>
  <si>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</si>
  <si>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</si>
  <si>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</si>
  <si>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</si>
  <si>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</si>
  <si>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</si>
  <si>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</si>
  <si>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</si>
  <si>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</si>
  <si>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</si>
  <si>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</si>
  <si>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</si>
  <si>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</si>
  <si>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</si>
  <si>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</si>
  <si>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</si>
  <si>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</si>
  <si>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</si>
  <si>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</si>
  <si>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</si>
  <si>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</si>
  <si>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</si>
  <si>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</si>
  <si>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</si>
  <si>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</si>
  <si>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Build</t>
  </si>
  <si>
    <t>CAPEX</t>
  </si>
  <si>
    <t>REZ Tx</t>
  </si>
  <si>
    <t>REZ</t>
  </si>
  <si>
    <t>USE+DSP</t>
  </si>
  <si>
    <t>Total cumulative market benefits</t>
  </si>
  <si>
    <t>Capacity difference (MW)</t>
  </si>
  <si>
    <t>Sent-out generation difference (GWh)*</t>
  </si>
  <si>
    <t>*Generation shown is sent-out, as is demand. The difference in sent-out generation with the Marinus Link option and the Base Case is due to the difference in losses from interconnectors and storage.</t>
  </si>
  <si>
    <t>Annual capacity factor by technology - BaseCase,  Central No TRET Sensitivity</t>
  </si>
  <si>
    <t>Explicitly modelled generation</t>
  </si>
  <si>
    <t>Region</t>
  </si>
  <si>
    <t>Technology</t>
  </si>
  <si>
    <t>NSW1</t>
  </si>
  <si>
    <t>QLD1</t>
  </si>
  <si>
    <t>VIC1</t>
  </si>
  <si>
    <t>SA1</t>
  </si>
  <si>
    <t>TAS1</t>
  </si>
  <si>
    <t>Explicitly modelled pumping</t>
  </si>
  <si>
    <t>Non-controllable capacity</t>
  </si>
  <si>
    <t>Annual sent-out generation by technology (GWh) - BaseCase, Central No TRET Sensitivity</t>
  </si>
  <si>
    <t>Total excluding storage</t>
  </si>
  <si>
    <t>Installed capacity by technology (MW) - BaseCase, Central No TRET Sensitivity</t>
  </si>
  <si>
    <t>Capacity calculated on 1 July. In early study years some wind and solar projects enter later in the financial year and are therefore reflected in the following financial year's capacity.</t>
  </si>
  <si>
    <t>VOM cost by technology ($000s) - Base Case, Central No TRET Sensitivity</t>
  </si>
  <si>
    <t>Real June 2020 dollars discounted to 1 July 2020</t>
  </si>
  <si>
    <t>FOM cost by technology ($000s) - Base Case, Central No TRET Sensitivity</t>
  </si>
  <si>
    <t>Real June 2020 dollars discounted to 1 July 2020. For new entrant capacity, the FOM is incurred annually in modelling. For existing capacity, FOM is considered to be a sunk cost, since the fixed retirement dates are assumed to be the same in the Base Case and the case with Marinus Link. As such, early retirements are presented as an annual FOM saving, or negative cost, that continues until the assumed fixed date retirement.</t>
  </si>
  <si>
    <t>Fuel cost by technology ($000s) - Base Case, Central No TRET Sensitivity</t>
  </si>
  <si>
    <t>New generation build cost (CAPEX) by technology ($000s) - Base Case, Central No TRET Sensitivity</t>
  </si>
  <si>
    <t>CAPEX (Install)</t>
  </si>
  <si>
    <t>Real June 2020 dollars discounted to 1 July 2020. The total capital costs are annualised for modelling purposes.</t>
  </si>
  <si>
    <t>Rehabilition cost by technology ($000s) - Base Case, Central No TRET Sensitivity</t>
  </si>
  <si>
    <t>REZ transmission expansion cost by region ($000s) - Base Case, Central No TRET Sensitivity</t>
  </si>
  <si>
    <t>REZ Expansion</t>
  </si>
  <si>
    <t>Real June 2020 dollars discounted to 1 July 2020. As with the total capital costs, the REZ transmission expansion costs are annualised for modelling purposes.</t>
  </si>
  <si>
    <t>Total</t>
  </si>
  <si>
    <t>USE and USE / DSP cost by region ($000s) - Base Case, Central No TRET Sensitivity</t>
  </si>
  <si>
    <t>Synchronous Condenser cost by region ($000s) - Base Case, Central No TRET Sensitivity</t>
  </si>
  <si>
    <t>System Strength cost by region ($000s) - Base Case, Central No TRET Sensitivity</t>
  </si>
  <si>
    <t>Annual capacity factor by technology - Marinus Link,  Central No TRET Sensitivity</t>
  </si>
  <si>
    <t>Annual sent-out generation by technology (GWh) - Marinus Link, Central No TRET Sensitivity</t>
  </si>
  <si>
    <t>Installed capacity by technology (MW) - Marinus Link, Central No TRET Sensitivity</t>
  </si>
  <si>
    <t>VOM cost by technology ($000s) - Marinus Link, Central No TRET Sensitivity</t>
  </si>
  <si>
    <t>FOM cost by technology ($000s) - Marinus Link, Central No TRET Sensitivity</t>
  </si>
  <si>
    <t>Fuel cost by technology ($000s) - Marinus Link, Central No TRET Sensitivity</t>
  </si>
  <si>
    <t>New generation build cost (CAPEX) by technology ($000s) - Marinus Link, Central No TRET Sensitivity</t>
  </si>
  <si>
    <t>Rehabilition cost by technology ($000s) - Marinus Link, Central No TRET Sensitivity</t>
  </si>
  <si>
    <t>REZ transmission expansion cost by region ($000s) - Marinus Link, Central No TRET Sensitivity</t>
  </si>
  <si>
    <t>USE and USE / DSP cost by region ($000s) - Marinus Link, Central No TRET Sensitivity</t>
  </si>
  <si>
    <t>Synchronous Condenser cost by region ($000s) - Marinus Link, Central No TRET Sensitivity</t>
  </si>
  <si>
    <t>System Strength cost by region ($000s) - Marinus Link, Central No TRET Sensitivity</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</si>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</sst>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6" formatCode="&quot;$&quot;#,##0"/>
  </numFmts>
  <fonts count="18">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i/>
      <sz val="11"/>
      <color theme="1"/>
      <name val="Calibri"/>
      <family val="2"/>
      <scheme val="minor"/>
    </font>
    <font>
      <sz val="11"/>
      <name val="Calibri"/>
      <family val="2"/>
      <scheme val="minor"/>
    </font>
    <font>
      <sz val="18"/>
      <color rgb="FFFFE600"/>
      <name val="Arial"/>
      <family val="2"/>
    </font>
    <font>
      <sz val="18"/>
      <color rgb="FFFFD200"/>
      <name val="Arial"/>
      <family val="2"/>
    </font>
    <font>
      <b/>
      <sz val="18"/>
      <color rgb="FF3F3F3F"/>
      <name val="Arial"/>
      <family val="2"/>
    </font>
    <font>
      <sz val="18"/>
      <color rgb="FFFFE600"/>
      <name val="EYInterstate"/>
    </font>
    <font>
      <sz val="18"/>
      <color rgb="FFFFD200"/>
      <name val="EYInterstate"/>
    </font>
    <font>
      <i/>
      <sz val="11"/>
      <color theme="1"/>
      <name val="Calibri"/>
      <family val="2"/>
      <scheme val="minor"/>
    </font>
    <font>
      <b/>
      <sz val="11"/>
      <name val="Calibri"/>
      <family val="2"/>
      <scheme val="minor"/>
    </font>
    <font>
      <b/>
      <sz val="12"/>
      <color rgb="FFFFE600"/>
      <name val="Arial"/>
      <family val="2"/>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0" tint="-0.499984740745262"/>
        <bgColor indexed="64"/>
      </patternFill>
    </fill>
    <fill>
      <patternFill patternType="solid">
        <fgColor theme="0"/>
        <bgColor indexed="64"/>
      </patternFill>
    </fill>
    <fill>
      <patternFill patternType="solid">
        <fgColor rgb="FFFFFFFF"/>
        <bgColor indexed="64"/>
      </patternFill>
    </fill>
    <fill>
      <patternFill patternType="solid">
        <fgColor rgb="FF747480"/>
        <bgColor indexed="64"/>
      </patternFill>
    </fill>
    <fill>
      <patternFill patternType="solid">
        <fgColor rgb="FFC4C4CD"/>
        <bgColor indexed="64"/>
      </patternFill>
    </fill>
    <fill>
      <patternFill patternType="solid">
        <fgColor rgb="FFFFE60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
    <xf numFmtId="0" fontId="0" fillId="0" borderId="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7" fillId="0" borderId="0"/>
  </cellStyleXfs>
  <cellXfs count="39">
    <xf numFmtId="0" fontId="0" fillId="0" borderId="0" xfId="0"/>
    <xf numFmtId="0" fontId="7" fillId="0" borderId="0" xfId="4"/>
    <xf numFmtId="0" fontId="8" fillId="0" borderId="0" xfId="0" applyFont="1"/>
    <xf numFmtId="14" fontId="0" fillId="0" borderId="0" xfId="0" applyNumberFormat="1"/>
    <xf numFmtId="164" fontId="0" fillId="0" borderId="0" xfId="0" applyNumberFormat="1" applyAlignment="1">
      <alignment wrapText="1"/>
    </xf>
    <xf numFmtId="0" fontId="0" fillId="0" borderId="0" xfId="0" applyFill="1"/>
    <xf numFmtId="164" fontId="0" fillId="0" borderId="0" xfId="0" applyNumberFormat="1"/>
    <xf numFmtId="14" fontId="9" fillId="0" borderId="0" xfId="0" applyNumberFormat="1" applyFont="1"/>
    <xf numFmtId="0" fontId="0" fillId="0" borderId="0" xfId="0" applyAlignment="1">
      <alignment horizontal="left"/>
    </xf>
    <xf numFmtId="0" fontId="2" fillId="2" borderId="1" xfId="2"/>
    <xf numFmtId="0" fontId="10" fillId="4" borderId="0" xfId="0" applyFont="1" applyFill="1"/>
    <xf numFmtId="0" fontId="11" fillId="4" borderId="0" xfId="0" applyFont="1" applyFill="1"/>
    <xf numFmtId="0" fontId="12" fillId="3" borderId="2" xfId="3" applyFont="1"/>
    <xf numFmtId="0" fontId="0" fillId="5" borderId="0" xfId="0" applyFill="1"/>
    <xf numFmtId="0" fontId="6" fillId="5" borderId="0" xfId="0" applyFont="1" applyFill="1"/>
    <xf numFmtId="0" fontId="13" fillId="4" borderId="0" xfId="0" applyFont="1" applyFill="1"/>
    <xf numFmtId="0" fontId="14" fillId="4" borderId="0" xfId="0" applyFont="1" applyFill="1"/>
    <xf numFmtId="0" fontId="5" fillId="5" borderId="0" xfId="0" applyFont="1" applyFill="1"/>
    <xf numFmtId="0" fontId="15" fillId="6" borderId="0" xfId="0" applyFont="1" applyFill="1"/>
    <xf numFmtId="0" fontId="4" fillId="7" borderId="0" xfId="0" applyFont="1" applyFill="1"/>
    <xf numFmtId="166" fontId="0" fillId="5" borderId="0" xfId="0" applyNumberFormat="1" applyFill="1"/>
    <xf numFmtId="166" fontId="5" fillId="8" borderId="0" xfId="0" applyNumberFormat="1" applyFont="1" applyFill="1"/>
    <xf numFmtId="166" fontId="0" fillId="8" borderId="0" xfId="0" applyNumberFormat="1" applyFill="1"/>
    <xf numFmtId="0" fontId="16" fillId="9" borderId="0" xfId="0" applyFont="1" applyFill="1" applyAlignment="1"/>
    <xf numFmtId="166" fontId="16" fillId="9" borderId="0" xfId="0" applyNumberFormat="1" applyFont="1" applyFill="1" applyAlignment="1"/>
    <xf numFmtId="3" fontId="0" fillId="8" borderId="0" xfId="0" applyNumberFormat="1" applyFont="1" applyFill="1"/>
    <xf numFmtId="0" fontId="15" fillId="5" borderId="0" xfId="0" applyFont="1" applyFill="1"/>
    <xf numFmtId="0" fontId="17" fillId="7" borderId="0" xfId="0" applyFont="1" applyFill="1" applyAlignment="1">
      <alignment vertical="center"/>
    </xf>
    <xf numFmtId="0" fontId="0" fillId="6" borderId="0" xfId="0" applyFill="1"/>
    <xf numFmtId="0" fontId="0" fillId="8" borderId="0" xfId="0" applyFill="1"/>
    <xf numFmtId="9" fontId="0" fillId="8" borderId="0" xfId="0" applyNumberFormat="1" applyFill="1"/>
    <xf numFmtId="9" fontId="0" fillId="8" borderId="0" xfId="1" applyFont="1" applyFill="1"/>
    <xf numFmtId="0" fontId="0" fillId="5" borderId="0" xfId="0" applyNumberFormat="1" applyFill="1"/>
    <xf numFmtId="3" fontId="0" fillId="8" borderId="0" xfId="0" applyNumberFormat="1" applyFill="1"/>
    <xf numFmtId="0" fontId="16" fillId="9" borderId="0" xfId="0" applyFont="1" applyFill="1" applyAlignment="1">
      <alignment horizontal="center"/>
    </xf>
    <xf numFmtId="3" fontId="0" fillId="9" borderId="0" xfId="0" applyNumberFormat="1" applyFill="1"/>
    <xf numFmtId="0" fontId="0" fillId="8" borderId="0" xfId="0" applyFont="1" applyFill="1"/>
    <xf numFmtId="4" fontId="0" fillId="8" borderId="0" xfId="0" applyNumberFormat="1" applyFill="1"/>
    <xf numFmtId="0" fontId="15" fillId="6" borderId="0" xfId="0" applyFont="1" applyFill="1" applyAlignment="1">
      <alignment horizontal="left" wrapText="1"/>
    </xf>
  </cellXfs>
  <cellStyles count="5">
    <cellStyle name="Input" xfId="2" builtinId="20"/>
    <cellStyle name="Normal" xfId="0" builtinId="0"/>
    <cellStyle name="Normal 2" xfId="4"/>
    <cellStyle name="Output" xfId="3" builtinId="2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options---'!$H$7</c:f>
              <c:strCache>
                <c:ptCount val="1"/>
                <c:pt idx="0">
                  <c:v>CAPEX</c:v>
                </c:pt>
              </c:strCache>
            </c:strRef>
          </c:tx>
          <c:spPr>
            <a:solidFill>
              <a:srgbClr val="FF6D00"/>
            </a:solidFill>
            <a:ln w="25400">
              <a:noFill/>
              <a:prstDash val="solid"/>
            </a:ln>
            <a:effectLst/>
            <a:extLst>
              <a:ext uri="{91240B29-F687-4F45-9708-019B960494DF}">
                <a14:hiddenLine xmlns:a14="http://schemas.microsoft.com/office/drawing/2010/main" w="25400">
                  <a:solidFill>
                    <a:srgbClr val="FF6D00"/>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options---'!$I$7:$AK$7</c:f>
              <c:numCache>
                <c:formatCode>"$"#,##0</c:formatCode>
                <c:ptCount val="29"/>
                <c:pt idx="0">
                  <c:v>5.0719772530333728E-4</c:v>
                </c:pt>
                <c:pt idx="1">
                  <c:v>4.4740640361851547E-4</c:v>
                </c:pt>
                <c:pt idx="2">
                  <c:v>5.7466846361057828E-4</c:v>
                </c:pt>
                <c:pt idx="3">
                  <c:v>14.535666323102284</c:v>
                </c:pt>
                <c:pt idx="4">
                  <c:v>-3.8570849966992391</c:v>
                </c:pt>
                <c:pt idx="5">
                  <c:v>-1.443091802326846</c:v>
                </c:pt>
                <c:pt idx="6">
                  <c:v>5.2325918925993609</c:v>
                </c:pt>
                <c:pt idx="7">
                  <c:v>4.989525665553403</c:v>
                </c:pt>
                <c:pt idx="8">
                  <c:v>9.6680134548705539</c:v>
                </c:pt>
                <c:pt idx="9">
                  <c:v>9.2252230565326752</c:v>
                </c:pt>
                <c:pt idx="10">
                  <c:v>8.8262622564714395</c:v>
                </c:pt>
                <c:pt idx="11">
                  <c:v>-50.164429462423314</c:v>
                </c:pt>
                <c:pt idx="12">
                  <c:v>-38.565034973622069</c:v>
                </c:pt>
                <c:pt idx="13">
                  <c:v>-36.798434736707478</c:v>
                </c:pt>
                <c:pt idx="14">
                  <c:v>-1.7193770192693918</c:v>
                </c:pt>
                <c:pt idx="15">
                  <c:v>3.4506785633219406</c:v>
                </c:pt>
                <c:pt idx="16">
                  <c:v>30.213627724055666</c:v>
                </c:pt>
                <c:pt idx="17">
                  <c:v>13.684054616587236</c:v>
                </c:pt>
                <c:pt idx="18">
                  <c:v>25.362031473008685</c:v>
                </c:pt>
                <c:pt idx="19">
                  <c:v>38.794077055114784</c:v>
                </c:pt>
                <c:pt idx="20">
                  <c:v>39.358206633617634</c:v>
                </c:pt>
                <c:pt idx="21">
                  <c:v>25.40253473318182</c:v>
                </c:pt>
                <c:pt idx="22">
                  <c:v>21.724224210208281</c:v>
                </c:pt>
                <c:pt idx="23">
                  <c:v>39.328293908356692</c:v>
                </c:pt>
                <c:pt idx="24">
                  <c:v>47.796867552463198</c:v>
                </c:pt>
                <c:pt idx="25">
                  <c:v>49.846026017675406</c:v>
                </c:pt>
                <c:pt idx="26">
                  <c:v>29.391827766242205</c:v>
                </c:pt>
                <c:pt idx="27">
                  <c:v>0.19450490135606377</c:v>
                </c:pt>
                <c:pt idx="28">
                  <c:v>11.293943256248721</c:v>
                </c:pt>
              </c:numCache>
            </c:numRef>
          </c:val>
          <c:extLst>
            <c:ext xmlns:c16="http://schemas.microsoft.com/office/drawing/2014/chart" uri="{C3380CC4-5D6E-409C-BE32-E72D297353CC}">
              <c16:uniqueId val="{00000000-C238-4561-B5E5-CA65EC84702A}"/>
            </c:ext>
          </c:extLst>
        </c:ser>
        <c:ser>
          <c:idx val="1"/>
          <c:order val="1"/>
          <c:tx>
            <c:strRef>
              <c:f>'---Compare options---'!$H$8</c:f>
              <c:strCache>
                <c:ptCount val="1"/>
                <c:pt idx="0">
                  <c:v>FOM</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options---'!$I$8:$AK$8</c:f>
              <c:numCache>
                <c:formatCode>"$"#,##0</c:formatCode>
                <c:ptCount val="29"/>
                <c:pt idx="0">
                  <c:v>9.226922834086471E-5</c:v>
                </c:pt>
                <c:pt idx="1">
                  <c:v>7.9764842972508628E-5</c:v>
                </c:pt>
                <c:pt idx="2">
                  <c:v>9.566040128993336E-5</c:v>
                </c:pt>
                <c:pt idx="3">
                  <c:v>-6.5626645003645683</c:v>
                </c:pt>
                <c:pt idx="4">
                  <c:v>95.350923221822143</c:v>
                </c:pt>
                <c:pt idx="5">
                  <c:v>5.4487564270838194</c:v>
                </c:pt>
                <c:pt idx="6">
                  <c:v>17.720302199340541</c:v>
                </c:pt>
                <c:pt idx="7">
                  <c:v>16.863619042655102</c:v>
                </c:pt>
                <c:pt idx="8">
                  <c:v>14.071606163988248</c:v>
                </c:pt>
                <c:pt idx="9">
                  <c:v>12.06409708225164</c:v>
                </c:pt>
                <c:pt idx="10">
                  <c:v>5.9753482978380639</c:v>
                </c:pt>
                <c:pt idx="11">
                  <c:v>-2.4733734343642135</c:v>
                </c:pt>
                <c:pt idx="12">
                  <c:v>-0.42051887045864716</c:v>
                </c:pt>
                <c:pt idx="13">
                  <c:v>-0.4012010588849953</c:v>
                </c:pt>
                <c:pt idx="14">
                  <c:v>-0.71683606548391976</c:v>
                </c:pt>
                <c:pt idx="15">
                  <c:v>0.71314185377932149</c:v>
                </c:pt>
                <c:pt idx="16">
                  <c:v>7.3750460653722989</c:v>
                </c:pt>
                <c:pt idx="17">
                  <c:v>3.5592389540568692</c:v>
                </c:pt>
                <c:pt idx="18">
                  <c:v>5.4331319553853827</c:v>
                </c:pt>
                <c:pt idx="19">
                  <c:v>8.8472664155049134</c:v>
                </c:pt>
                <c:pt idx="20">
                  <c:v>8.7351400175971214</c:v>
                </c:pt>
                <c:pt idx="21">
                  <c:v>4.048221851082868</c:v>
                </c:pt>
                <c:pt idx="22">
                  <c:v>3.1995055685424596</c:v>
                </c:pt>
                <c:pt idx="23">
                  <c:v>3.7353999024864168</c:v>
                </c:pt>
                <c:pt idx="24">
                  <c:v>6.6384855247139933</c:v>
                </c:pt>
                <c:pt idx="25">
                  <c:v>7.1528105135519873</c:v>
                </c:pt>
                <c:pt idx="26">
                  <c:v>3.141056886837061</c:v>
                </c:pt>
                <c:pt idx="27">
                  <c:v>-1.7399230610611267</c:v>
                </c:pt>
                <c:pt idx="28">
                  <c:v>2.1245721709911014</c:v>
                </c:pt>
              </c:numCache>
            </c:numRef>
          </c:val>
          <c:extLst>
            <c:ext xmlns:c16="http://schemas.microsoft.com/office/drawing/2014/chart" uri="{C3380CC4-5D6E-409C-BE32-E72D297353CC}">
              <c16:uniqueId val="{00000001-C238-4561-B5E5-CA65EC84702A}"/>
            </c:ext>
          </c:extLst>
        </c:ser>
        <c:ser>
          <c:idx val="2"/>
          <c:order val="2"/>
          <c:tx>
            <c:strRef>
              <c:f>'---Compare options---'!$H$9</c:f>
              <c:strCache>
                <c:ptCount val="1"/>
                <c:pt idx="0">
                  <c:v>Fuel</c:v>
                </c:pt>
              </c:strCache>
            </c:strRef>
          </c:tx>
          <c:spPr>
            <a:solidFill>
              <a:srgbClr val="2DB757"/>
            </a:solidFill>
            <a:ln w="25400">
              <a:noFill/>
              <a:prstDash val="solid"/>
            </a:ln>
            <a:effectLst/>
            <a:extLst>
              <a:ext uri="{91240B29-F687-4F45-9708-019B960494DF}">
                <a14:hiddenLine xmlns:a14="http://schemas.microsoft.com/office/drawing/2010/main" w="25400">
                  <a:solidFill>
                    <a:srgbClr val="2DB757"/>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options---'!$I$9:$AK$9</c:f>
              <c:numCache>
                <c:formatCode>"$"#,##0</c:formatCode>
                <c:ptCount val="29"/>
                <c:pt idx="0">
                  <c:v>3.875255596266594</c:v>
                </c:pt>
                <c:pt idx="1">
                  <c:v>1.2339691101298667</c:v>
                </c:pt>
                <c:pt idx="2">
                  <c:v>4.9878230570140296</c:v>
                </c:pt>
                <c:pt idx="3">
                  <c:v>-9.2832944415379313</c:v>
                </c:pt>
                <c:pt idx="4">
                  <c:v>-9.0016463829802813</c:v>
                </c:pt>
                <c:pt idx="5">
                  <c:v>-13.572592532575131</c:v>
                </c:pt>
                <c:pt idx="6">
                  <c:v>11.091987444711616</c:v>
                </c:pt>
                <c:pt idx="7">
                  <c:v>29.268555940459017</c:v>
                </c:pt>
                <c:pt idx="8">
                  <c:v>11.278152958485064</c:v>
                </c:pt>
                <c:pt idx="9">
                  <c:v>6.9655497033684517</c:v>
                </c:pt>
                <c:pt idx="10">
                  <c:v>7.3880781606527748</c:v>
                </c:pt>
                <c:pt idx="11">
                  <c:v>86.790613451773538</c:v>
                </c:pt>
                <c:pt idx="12">
                  <c:v>64.396683038926341</c:v>
                </c:pt>
                <c:pt idx="13">
                  <c:v>70.415512682105529</c:v>
                </c:pt>
                <c:pt idx="14">
                  <c:v>43.191187893515568</c:v>
                </c:pt>
                <c:pt idx="15">
                  <c:v>40.751270923890409</c:v>
                </c:pt>
                <c:pt idx="16">
                  <c:v>44.026941939471754</c:v>
                </c:pt>
                <c:pt idx="17">
                  <c:v>56.866142845372323</c:v>
                </c:pt>
                <c:pt idx="18">
                  <c:v>68.918341902287096</c:v>
                </c:pt>
                <c:pt idx="19">
                  <c:v>58.783801868054901</c:v>
                </c:pt>
                <c:pt idx="20">
                  <c:v>48.654018612440616</c:v>
                </c:pt>
                <c:pt idx="21">
                  <c:v>83.082226270320646</c:v>
                </c:pt>
                <c:pt idx="22">
                  <c:v>83.067385464248829</c:v>
                </c:pt>
                <c:pt idx="23">
                  <c:v>48.41690744189755</c:v>
                </c:pt>
                <c:pt idx="24">
                  <c:v>53.200096693407509</c:v>
                </c:pt>
                <c:pt idx="25">
                  <c:v>43.741230476753906</c:v>
                </c:pt>
                <c:pt idx="26">
                  <c:v>72.829839530742674</c:v>
                </c:pt>
                <c:pt idx="27">
                  <c:v>99.587787043664079</c:v>
                </c:pt>
                <c:pt idx="28">
                  <c:v>71.026714145374655</c:v>
                </c:pt>
              </c:numCache>
            </c:numRef>
          </c:val>
          <c:extLst>
            <c:ext xmlns:c16="http://schemas.microsoft.com/office/drawing/2014/chart" uri="{C3380CC4-5D6E-409C-BE32-E72D297353CC}">
              <c16:uniqueId val="{00000002-C238-4561-B5E5-CA65EC84702A}"/>
            </c:ext>
          </c:extLst>
        </c:ser>
        <c:ser>
          <c:idx val="3"/>
          <c:order val="3"/>
          <c:tx>
            <c:strRef>
              <c:f>'---Compare options---'!$H$10</c:f>
              <c:strCache>
                <c:ptCount val="1"/>
                <c:pt idx="0">
                  <c:v>VOM</c:v>
                </c:pt>
              </c:strCache>
            </c:strRef>
          </c:tx>
          <c:spPr>
            <a:solidFill>
              <a:srgbClr val="3D108A"/>
            </a:solidFill>
            <a:ln w="25400">
              <a:noFill/>
              <a:prstDash val="solid"/>
            </a:ln>
            <a:effectLst/>
            <a:extLst>
              <a:ext uri="{91240B29-F687-4F45-9708-019B960494DF}">
                <a14:hiddenLine xmlns:a14="http://schemas.microsoft.com/office/drawing/2010/main" w="25400">
                  <a:solidFill>
                    <a:srgbClr val="3D108A"/>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options---'!$I$10:$AK$10</c:f>
              <c:numCache>
                <c:formatCode>"$"#,##0</c:formatCode>
                <c:ptCount val="29"/>
                <c:pt idx="0">
                  <c:v>-0.51477664777310561</c:v>
                </c:pt>
                <c:pt idx="1">
                  <c:v>-0.15542932668828871</c:v>
                </c:pt>
                <c:pt idx="2">
                  <c:v>-0.52571931334398692</c:v>
                </c:pt>
                <c:pt idx="3">
                  <c:v>-0.8858646567573305</c:v>
                </c:pt>
                <c:pt idx="4">
                  <c:v>-1.7685904057249426</c:v>
                </c:pt>
                <c:pt idx="5">
                  <c:v>-0.19720391125971218</c:v>
                </c:pt>
                <c:pt idx="6">
                  <c:v>0.44415578409907175</c:v>
                </c:pt>
                <c:pt idx="7">
                  <c:v>0.23772569394210585</c:v>
                </c:pt>
                <c:pt idx="8">
                  <c:v>2.4151269454293653</c:v>
                </c:pt>
                <c:pt idx="9">
                  <c:v>2.7852799186732735</c:v>
                </c:pt>
                <c:pt idx="10">
                  <c:v>2.0084780416328578</c:v>
                </c:pt>
                <c:pt idx="11">
                  <c:v>13.048957045228454</c:v>
                </c:pt>
                <c:pt idx="12">
                  <c:v>10.18982916989812</c:v>
                </c:pt>
                <c:pt idx="13">
                  <c:v>9.1038380798226566</c:v>
                </c:pt>
                <c:pt idx="14">
                  <c:v>5.0922496958278938</c:v>
                </c:pt>
                <c:pt idx="15">
                  <c:v>4.1354890477481527</c:v>
                </c:pt>
                <c:pt idx="16">
                  <c:v>3.1135336278799222</c:v>
                </c:pt>
                <c:pt idx="17">
                  <c:v>4.4808365370581162</c:v>
                </c:pt>
                <c:pt idx="18">
                  <c:v>4.9416139245233204</c:v>
                </c:pt>
                <c:pt idx="19">
                  <c:v>1.7383521133225295</c:v>
                </c:pt>
                <c:pt idx="20">
                  <c:v>5.2616534226650842</c:v>
                </c:pt>
                <c:pt idx="21">
                  <c:v>6.4328744689921153</c:v>
                </c:pt>
                <c:pt idx="22">
                  <c:v>4.6447595252280296</c:v>
                </c:pt>
                <c:pt idx="23">
                  <c:v>3.2862206519600878</c:v>
                </c:pt>
                <c:pt idx="24">
                  <c:v>2.5812951232923806</c:v>
                </c:pt>
                <c:pt idx="25">
                  <c:v>0.98896210522216277</c:v>
                </c:pt>
                <c:pt idx="26">
                  <c:v>2.4253109039041885</c:v>
                </c:pt>
                <c:pt idx="27">
                  <c:v>3.9542611713509905</c:v>
                </c:pt>
                <c:pt idx="28">
                  <c:v>2.370080060628279</c:v>
                </c:pt>
              </c:numCache>
            </c:numRef>
          </c:val>
          <c:extLst>
            <c:ext xmlns:c16="http://schemas.microsoft.com/office/drawing/2014/chart" uri="{C3380CC4-5D6E-409C-BE32-E72D297353CC}">
              <c16:uniqueId val="{00000003-C238-4561-B5E5-CA65EC84702A}"/>
            </c:ext>
          </c:extLst>
        </c:ser>
        <c:ser>
          <c:idx val="4"/>
          <c:order val="4"/>
          <c:tx>
            <c:strRef>
              <c:f>'---Compare options---'!$H$11</c:f>
              <c:strCache>
                <c:ptCount val="1"/>
                <c:pt idx="0">
                  <c:v>REHAB</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options---'!$I$11:$AK$11</c:f>
              <c:numCache>
                <c:formatCode>"$"#,##0</c:formatCode>
                <c:ptCount val="29"/>
                <c:pt idx="0">
                  <c:v>0</c:v>
                </c:pt>
                <c:pt idx="1">
                  <c:v>0</c:v>
                </c:pt>
                <c:pt idx="2">
                  <c:v>0</c:v>
                </c:pt>
                <c:pt idx="3">
                  <c:v>8.6973050282123143</c:v>
                </c:pt>
                <c:pt idx="4">
                  <c:v>-14.810215167205126</c:v>
                </c:pt>
                <c:pt idx="5">
                  <c:v>0.42323238200553898</c:v>
                </c:pt>
                <c:pt idx="6">
                  <c:v>-5.4598756472545302</c:v>
                </c:pt>
                <c:pt idx="7">
                  <c:v>3.4596160117610004E-9</c:v>
                </c:pt>
                <c:pt idx="8">
                  <c:v>1.1511413352589916</c:v>
                </c:pt>
                <c:pt idx="9">
                  <c:v>0.38523632402059999</c:v>
                </c:pt>
                <c:pt idx="10">
                  <c:v>2.7337813346500298E-5</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4-C238-4561-B5E5-CA65EC84702A}"/>
            </c:ext>
          </c:extLst>
        </c:ser>
        <c:ser>
          <c:idx val="5"/>
          <c:order val="5"/>
          <c:tx>
            <c:strRef>
              <c:f>'---Compare options---'!$H$12</c:f>
              <c:strCache>
                <c:ptCount val="1"/>
                <c:pt idx="0">
                  <c:v>REZ</c:v>
                </c:pt>
              </c:strCache>
            </c:strRef>
          </c:tx>
          <c:spPr>
            <a:solidFill>
              <a:srgbClr val="FF4136"/>
            </a:solidFill>
            <a:ln w="25400">
              <a:noFill/>
              <a:prstDash val="solid"/>
            </a:ln>
            <a:effectLst/>
            <a:extLst>
              <a:ext uri="{91240B29-F687-4F45-9708-019B960494DF}">
                <a14:hiddenLine xmlns:a14="http://schemas.microsoft.com/office/drawing/2010/main" w="25400">
                  <a:solidFill>
                    <a:srgbClr val="FF4136"/>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options---'!$I$12:$AK$12</c:f>
              <c:numCache>
                <c:formatCode>"$"#,##0</c:formatCode>
                <c:ptCount val="29"/>
                <c:pt idx="0">
                  <c:v>1.9379946620316908E-5</c:v>
                </c:pt>
                <c:pt idx="1">
                  <c:v>2.3235838684740885E-5</c:v>
                </c:pt>
                <c:pt idx="2">
                  <c:v>2.4454947682897909E-5</c:v>
                </c:pt>
                <c:pt idx="3">
                  <c:v>2.3819359801564133E-5</c:v>
                </c:pt>
                <c:pt idx="4">
                  <c:v>2.4056954498519189E-5</c:v>
                </c:pt>
                <c:pt idx="5">
                  <c:v>2.3540720423625315E-5</c:v>
                </c:pt>
                <c:pt idx="6">
                  <c:v>2.9133849675417878E-5</c:v>
                </c:pt>
                <c:pt idx="7">
                  <c:v>3.7610548512020615E-5</c:v>
                </c:pt>
                <c:pt idx="8">
                  <c:v>-0.16437281391181749</c:v>
                </c:pt>
                <c:pt idx="9">
                  <c:v>-0.15684389221708989</c:v>
                </c:pt>
                <c:pt idx="10">
                  <c:v>-0.1500602389691485</c:v>
                </c:pt>
                <c:pt idx="11">
                  <c:v>-0.57444604690957934</c:v>
                </c:pt>
                <c:pt idx="12">
                  <c:v>-0.54813452378740479</c:v>
                </c:pt>
                <c:pt idx="13">
                  <c:v>-0.5230103775150492</c:v>
                </c:pt>
                <c:pt idx="14">
                  <c:v>2.1870271705337654</c:v>
                </c:pt>
                <c:pt idx="15">
                  <c:v>3.4123750187494735</c:v>
                </c:pt>
                <c:pt idx="16">
                  <c:v>9.685400767526124</c:v>
                </c:pt>
                <c:pt idx="17">
                  <c:v>7.7502782396240804</c:v>
                </c:pt>
                <c:pt idx="18">
                  <c:v>8.0613705466392123</c:v>
                </c:pt>
                <c:pt idx="19">
                  <c:v>9.5339833736272848</c:v>
                </c:pt>
                <c:pt idx="20">
                  <c:v>5.4672377538588917</c:v>
                </c:pt>
                <c:pt idx="21">
                  <c:v>2.8109732082907866</c:v>
                </c:pt>
                <c:pt idx="22">
                  <c:v>2.7400074429335364</c:v>
                </c:pt>
                <c:pt idx="23">
                  <c:v>4.9729166150152739</c:v>
                </c:pt>
                <c:pt idx="24">
                  <c:v>2.1253908440473315</c:v>
                </c:pt>
                <c:pt idx="25">
                  <c:v>8.1427237515322926</c:v>
                </c:pt>
                <c:pt idx="26">
                  <c:v>6.2811279609386403</c:v>
                </c:pt>
                <c:pt idx="27">
                  <c:v>14.44755794713946</c:v>
                </c:pt>
                <c:pt idx="28">
                  <c:v>16.368421812614486</c:v>
                </c:pt>
              </c:numCache>
            </c:numRef>
          </c:val>
          <c:extLst>
            <c:ext xmlns:c16="http://schemas.microsoft.com/office/drawing/2014/chart" uri="{C3380CC4-5D6E-409C-BE32-E72D297353CC}">
              <c16:uniqueId val="{00000005-C238-4561-B5E5-CA65EC84702A}"/>
            </c:ext>
          </c:extLst>
        </c:ser>
        <c:ser>
          <c:idx val="6"/>
          <c:order val="6"/>
          <c:tx>
            <c:strRef>
              <c:f>'---Compare options---'!$H$13</c:f>
              <c:strCache>
                <c:ptCount val="1"/>
                <c:pt idx="0">
                  <c:v>USE+DSP</c:v>
                </c:pt>
              </c:strCache>
            </c:strRef>
          </c:tx>
          <c:spPr>
            <a:solidFill>
              <a:srgbClr val="27ACAA"/>
            </a:solidFill>
            <a:ln>
              <a:noFill/>
              <a:prstDash val="solid"/>
            </a:ln>
            <a:effectLst/>
            <a:extLst>
              <a:ext uri="{91240B29-F687-4F45-9708-019B960494DF}">
                <a14:hiddenLine xmlns:a14="http://schemas.microsoft.com/office/drawing/2010/main">
                  <a:solidFill>
                    <a:srgbClr val="27ACAA"/>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options---'!$I$13:$AK$13</c:f>
              <c:numCache>
                <c:formatCode>"$"#,##0</c:formatCode>
                <c:ptCount val="29"/>
                <c:pt idx="0">
                  <c:v>7.0712717909999945E-5</c:v>
                </c:pt>
                <c:pt idx="1">
                  <c:v>7.0413413560999972E-5</c:v>
                </c:pt>
                <c:pt idx="2">
                  <c:v>7.1185660160997703E-5</c:v>
                </c:pt>
                <c:pt idx="3">
                  <c:v>0.13640562871678288</c:v>
                </c:pt>
                <c:pt idx="4">
                  <c:v>7.1494307404999978E-5</c:v>
                </c:pt>
                <c:pt idx="5">
                  <c:v>7.1216817215999939E-5</c:v>
                </c:pt>
                <c:pt idx="6">
                  <c:v>7.1371250750999952E-5</c:v>
                </c:pt>
                <c:pt idx="7">
                  <c:v>-2.2050675064977085E-2</c:v>
                </c:pt>
                <c:pt idx="8">
                  <c:v>7.1174649539999972E-5</c:v>
                </c:pt>
                <c:pt idx="9">
                  <c:v>7.113667397799992E-5</c:v>
                </c:pt>
                <c:pt idx="10">
                  <c:v>7.1420175695999948E-5</c:v>
                </c:pt>
                <c:pt idx="11">
                  <c:v>12.54376185857601</c:v>
                </c:pt>
                <c:pt idx="12">
                  <c:v>0.38119800907305762</c:v>
                </c:pt>
                <c:pt idx="13">
                  <c:v>-4.4365467429581147E-3</c:v>
                </c:pt>
                <c:pt idx="14">
                  <c:v>2.9514810466359318</c:v>
                </c:pt>
                <c:pt idx="15">
                  <c:v>-0.43720356236212726</c:v>
                </c:pt>
                <c:pt idx="16">
                  <c:v>24.617702862434673</c:v>
                </c:pt>
                <c:pt idx="17">
                  <c:v>0.2682827911544689</c:v>
                </c:pt>
                <c:pt idx="18">
                  <c:v>-10.885839013399965</c:v>
                </c:pt>
                <c:pt idx="19">
                  <c:v>3.7066981158809957</c:v>
                </c:pt>
                <c:pt idx="20">
                  <c:v>-8.2396045101577684</c:v>
                </c:pt>
                <c:pt idx="21">
                  <c:v>-2.5397902573735337E-2</c:v>
                </c:pt>
                <c:pt idx="22">
                  <c:v>-0.47430479072954224</c:v>
                </c:pt>
                <c:pt idx="23">
                  <c:v>-0.20044548600040435</c:v>
                </c:pt>
                <c:pt idx="24">
                  <c:v>-4.6217306235450417</c:v>
                </c:pt>
                <c:pt idx="25">
                  <c:v>-9.5919147320935733E-2</c:v>
                </c:pt>
                <c:pt idx="26">
                  <c:v>-9.7996683621274311E-2</c:v>
                </c:pt>
                <c:pt idx="27">
                  <c:v>-1.6623990200433909</c:v>
                </c:pt>
                <c:pt idx="28">
                  <c:v>0.71518185858708239</c:v>
                </c:pt>
              </c:numCache>
            </c:numRef>
          </c:val>
          <c:extLst>
            <c:ext xmlns:c16="http://schemas.microsoft.com/office/drawing/2014/chart" uri="{C3380CC4-5D6E-409C-BE32-E72D297353CC}">
              <c16:uniqueId val="{00000006-C238-4561-B5E5-CA65EC84702A}"/>
            </c:ext>
          </c:extLst>
        </c:ser>
        <c:ser>
          <c:idx val="7"/>
          <c:order val="7"/>
          <c:tx>
            <c:strRef>
              <c:f>'---Compare options---'!$H$14</c:f>
              <c:strCache>
                <c:ptCount val="1"/>
                <c:pt idx="0">
                  <c:v>SyncCon</c:v>
                </c:pt>
              </c:strCache>
            </c:strRef>
          </c:tx>
          <c:spPr>
            <a:solidFill>
              <a:srgbClr val="9C82D4"/>
            </a:solidFill>
            <a:ln>
              <a:noFill/>
              <a:prstDash val="solid"/>
            </a:ln>
            <a:effectLst/>
            <a:extLst>
              <a:ext uri="{91240B29-F687-4F45-9708-019B960494DF}">
                <a14:hiddenLine xmlns:a14="http://schemas.microsoft.com/office/drawing/2010/main">
                  <a:solidFill>
                    <a:srgbClr val="9C82D4"/>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options---'!$I$14:$AK$14</c:f>
              <c:numCache>
                <c:formatCode>"$"#,##0</c:formatCode>
                <c:ptCount val="29"/>
                <c:pt idx="0">
                  <c:v>6.5919251070364906E-2</c:v>
                </c:pt>
                <c:pt idx="1">
                  <c:v>4.610657511901195E-2</c:v>
                </c:pt>
                <c:pt idx="2">
                  <c:v>9.7319306934356517E-2</c:v>
                </c:pt>
                <c:pt idx="3">
                  <c:v>5.6919003648915348E-2</c:v>
                </c:pt>
                <c:pt idx="4">
                  <c:v>4.0252930661065875E-2</c:v>
                </c:pt>
                <c:pt idx="5">
                  <c:v>5.6978772446820584E-2</c:v>
                </c:pt>
                <c:pt idx="6">
                  <c:v>-2.2758146955364462</c:v>
                </c:pt>
                <c:pt idx="7">
                  <c:v>-1.7958252570946343</c:v>
                </c:pt>
                <c:pt idx="8">
                  <c:v>-2.4685955698471789</c:v>
                </c:pt>
                <c:pt idx="9">
                  <c:v>-2.2788614369952067</c:v>
                </c:pt>
                <c:pt idx="10">
                  <c:v>-1.8038833323356112</c:v>
                </c:pt>
                <c:pt idx="11">
                  <c:v>-1.3888531637148236</c:v>
                </c:pt>
                <c:pt idx="12">
                  <c:v>-1.3775843956655536</c:v>
                </c:pt>
                <c:pt idx="13">
                  <c:v>-1.2067678956639192</c:v>
                </c:pt>
                <c:pt idx="14">
                  <c:v>-1.0099530190946315</c:v>
                </c:pt>
                <c:pt idx="15">
                  <c:v>-1.1976196998365649</c:v>
                </c:pt>
                <c:pt idx="16">
                  <c:v>-2.1465648174576244</c:v>
                </c:pt>
                <c:pt idx="17">
                  <c:v>-2.1614015195411413</c:v>
                </c:pt>
                <c:pt idx="18">
                  <c:v>-1.7518924223339201</c:v>
                </c:pt>
                <c:pt idx="19">
                  <c:v>-1.6395190081169349</c:v>
                </c:pt>
                <c:pt idx="20">
                  <c:v>-1.3294148301644164</c:v>
                </c:pt>
                <c:pt idx="21">
                  <c:v>-1.4746055693681857</c:v>
                </c:pt>
                <c:pt idx="22">
                  <c:v>-1.2296579179578098</c:v>
                </c:pt>
                <c:pt idx="23">
                  <c:v>-1.2358622252163831</c:v>
                </c:pt>
                <c:pt idx="24">
                  <c:v>-1.1962597133458244</c:v>
                </c:pt>
                <c:pt idx="25">
                  <c:v>-1.0227093596868257</c:v>
                </c:pt>
                <c:pt idx="26">
                  <c:v>-2.2010888037911269</c:v>
                </c:pt>
                <c:pt idx="27">
                  <c:v>-1.5689780561806665</c:v>
                </c:pt>
                <c:pt idx="28">
                  <c:v>-1.4349421411652803</c:v>
                </c:pt>
              </c:numCache>
            </c:numRef>
          </c:val>
          <c:extLst>
            <c:ext xmlns:c16="http://schemas.microsoft.com/office/drawing/2014/chart" uri="{C3380CC4-5D6E-409C-BE32-E72D297353CC}">
              <c16:uniqueId val="{00000007-C238-4561-B5E5-CA65EC84702A}"/>
            </c:ext>
          </c:extLst>
        </c:ser>
        <c:ser>
          <c:idx val="8"/>
          <c:order val="8"/>
          <c:tx>
            <c:strRef>
              <c:f>'---Compare options---'!$H$15</c:f>
              <c:strCache>
                <c:ptCount val="1"/>
                <c:pt idx="0">
                  <c:v>System Strength</c:v>
                </c:pt>
              </c:strCache>
            </c:strRef>
          </c:tx>
          <c:spPr>
            <a:solidFill>
              <a:schemeClr val="accent3">
                <a:lumMod val="60000"/>
              </a:schemeClr>
            </a:solidFill>
            <a:ln>
              <a:noFill/>
            </a:ln>
            <a:effec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options---'!$I$15:$AK$15</c:f>
              <c:numCache>
                <c:formatCode>"$"#,##0</c:formatCode>
                <c:ptCount val="29"/>
                <c:pt idx="0">
                  <c:v>4.7693423500525668E-6</c:v>
                </c:pt>
                <c:pt idx="1">
                  <c:v>5.1359264205643738E-6</c:v>
                </c:pt>
                <c:pt idx="2">
                  <c:v>5.6331765872528194E-6</c:v>
                </c:pt>
                <c:pt idx="3">
                  <c:v>0.29470899152593166</c:v>
                </c:pt>
                <c:pt idx="4">
                  <c:v>-8.0307715160479354E-2</c:v>
                </c:pt>
                <c:pt idx="5">
                  <c:v>-3.0758844270417286E-2</c:v>
                </c:pt>
                <c:pt idx="6">
                  <c:v>7.0528173537240948E-6</c:v>
                </c:pt>
                <c:pt idx="7">
                  <c:v>1.1014419319255467E-2</c:v>
                </c:pt>
                <c:pt idx="8">
                  <c:v>-2.5498859547900793E-2</c:v>
                </c:pt>
                <c:pt idx="9">
                  <c:v>-2.433077930143554E-2</c:v>
                </c:pt>
                <c:pt idx="10">
                  <c:v>-2.3278281114424319E-2</c:v>
                </c:pt>
                <c:pt idx="11">
                  <c:v>-0.57075890846504085</c:v>
                </c:pt>
                <c:pt idx="12">
                  <c:v>-0.34466220558193528</c:v>
                </c:pt>
                <c:pt idx="13">
                  <c:v>-0.32887148155443174</c:v>
                </c:pt>
                <c:pt idx="14">
                  <c:v>0.24739249535780983</c:v>
                </c:pt>
                <c:pt idx="15">
                  <c:v>0.23154253415472886</c:v>
                </c:pt>
                <c:pt idx="16">
                  <c:v>1.0019315344357491</c:v>
                </c:pt>
                <c:pt idx="17">
                  <c:v>0.67477766196776789</c:v>
                </c:pt>
                <c:pt idx="18">
                  <c:v>0.62789542083984629</c:v>
                </c:pt>
                <c:pt idx="19">
                  <c:v>0.81807319433455994</c:v>
                </c:pt>
                <c:pt idx="20">
                  <c:v>0.95647955879593061</c:v>
                </c:pt>
                <c:pt idx="21">
                  <c:v>0.19353900369116672</c:v>
                </c:pt>
                <c:pt idx="22">
                  <c:v>0.28786596914240725</c:v>
                </c:pt>
                <c:pt idx="23">
                  <c:v>0.33506634392246998</c:v>
                </c:pt>
                <c:pt idx="24">
                  <c:v>0.11460372492599709</c:v>
                </c:pt>
                <c:pt idx="25">
                  <c:v>0.28865323686432021</c:v>
                </c:pt>
                <c:pt idx="26">
                  <c:v>0.27155920105673792</c:v>
                </c:pt>
                <c:pt idx="27">
                  <c:v>-0.13019278043103258</c:v>
                </c:pt>
                <c:pt idx="28">
                  <c:v>0.31082648315263939</c:v>
                </c:pt>
              </c:numCache>
            </c:numRef>
          </c:val>
          <c:extLst>
            <c:ext xmlns:c16="http://schemas.microsoft.com/office/drawing/2014/chart" uri="{C3380CC4-5D6E-409C-BE32-E72D297353CC}">
              <c16:uniqueId val="{00000008-C238-4561-B5E5-CA65EC84702A}"/>
            </c:ext>
          </c:extLst>
        </c:ser>
        <c:dLbls>
          <c:showLegendKey val="0"/>
          <c:showVal val="0"/>
          <c:showCatName val="0"/>
          <c:showSerName val="0"/>
          <c:showPercent val="0"/>
          <c:showBubbleSize val="0"/>
        </c:dLbls>
        <c:gapWidth val="150"/>
        <c:overlap val="100"/>
        <c:axId val="1837395552"/>
        <c:axId val="1837396096"/>
      </c:barChart>
      <c:catAx>
        <c:axId val="183739555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6096"/>
        <c:crosses val="autoZero"/>
        <c:auto val="1"/>
        <c:lblAlgn val="ctr"/>
        <c:lblOffset val="100"/>
        <c:noMultiLvlLbl val="0"/>
      </c:catAx>
      <c:valAx>
        <c:axId val="183739609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Annual market benefits
($m, discounted to 1 July 2020)</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5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options---'!$H$47</c:f>
              <c:strCache>
                <c:ptCount val="1"/>
                <c:pt idx="0">
                  <c:v>Black Coal</c:v>
                </c:pt>
              </c:strCache>
            </c:strRef>
          </c:tx>
          <c:spPr>
            <a:solidFill>
              <a:srgbClr val="351C21"/>
            </a:solidFill>
            <a:ln w="25400">
              <a:noFill/>
              <a:prstDash val="solid"/>
            </a:ln>
            <a:effectLst/>
            <a:extLst>
              <a:ext uri="{91240B29-F687-4F45-9708-019B960494DF}">
                <a14:hiddenLine xmlns:a14="http://schemas.microsoft.com/office/drawing/2010/main" w="25400">
                  <a:solidFill>
                    <a:srgbClr val="351C21"/>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options---'!$I$47:$AK$47</c:f>
              <c:numCache>
                <c:formatCode>#,##0</c:formatCode>
                <c:ptCount val="29"/>
                <c:pt idx="0">
                  <c:v>-169.89996999996947</c:v>
                </c:pt>
                <c:pt idx="1">
                  <c:v>-56.226129999995464</c:v>
                </c:pt>
                <c:pt idx="2">
                  <c:v>-231.6148600000015</c:v>
                </c:pt>
                <c:pt idx="3">
                  <c:v>443.55683363381831</c:v>
                </c:pt>
                <c:pt idx="4">
                  <c:v>-284.17143733055855</c:v>
                </c:pt>
                <c:pt idx="5">
                  <c:v>171.35890976362862</c:v>
                </c:pt>
                <c:pt idx="6">
                  <c:v>-549.43139220737794</c:v>
                </c:pt>
                <c:pt idx="7">
                  <c:v>-1115.6901190167846</c:v>
                </c:pt>
                <c:pt idx="8">
                  <c:v>-190.52235307366209</c:v>
                </c:pt>
                <c:pt idx="9">
                  <c:v>95.016357891945518</c:v>
                </c:pt>
                <c:pt idx="10">
                  <c:v>-89.130036671143898</c:v>
                </c:pt>
                <c:pt idx="11">
                  <c:v>-1820.358408088985</c:v>
                </c:pt>
                <c:pt idx="12">
                  <c:v>-1576.4902722844272</c:v>
                </c:pt>
                <c:pt idx="13">
                  <c:v>-1686.8743293514999</c:v>
                </c:pt>
                <c:pt idx="14">
                  <c:v>96.282900000005611</c:v>
                </c:pt>
                <c:pt idx="15">
                  <c:v>379.05489999997371</c:v>
                </c:pt>
                <c:pt idx="16">
                  <c:v>209.30129999997735</c:v>
                </c:pt>
                <c:pt idx="17">
                  <c:v>481.40109999999549</c:v>
                </c:pt>
                <c:pt idx="18">
                  <c:v>461.90670000000682</c:v>
                </c:pt>
                <c:pt idx="19">
                  <c:v>134.71680000000924</c:v>
                </c:pt>
                <c:pt idx="20">
                  <c:v>224.15769999999975</c:v>
                </c:pt>
                <c:pt idx="21">
                  <c:v>-7.027700000006007</c:v>
                </c:pt>
                <c:pt idx="22">
                  <c:v>-127.08159999999953</c:v>
                </c:pt>
                <c:pt idx="23">
                  <c:v>18.811299999999392</c:v>
                </c:pt>
                <c:pt idx="24">
                  <c:v>189.81789999999819</c:v>
                </c:pt>
                <c:pt idx="25">
                  <c:v>24.816100000000006</c:v>
                </c:pt>
                <c:pt idx="26">
                  <c:v>86.584999999997308</c:v>
                </c:pt>
                <c:pt idx="27">
                  <c:v>116.30969999999797</c:v>
                </c:pt>
                <c:pt idx="28">
                  <c:v>7.5180000000000291</c:v>
                </c:pt>
              </c:numCache>
            </c:numRef>
          </c:val>
          <c:extLst>
            <c:ext xmlns:c16="http://schemas.microsoft.com/office/drawing/2014/chart" uri="{C3380CC4-5D6E-409C-BE32-E72D297353CC}">
              <c16:uniqueId val="{00000000-3A75-4CB8-946A-6794C484FC0D}"/>
            </c:ext>
          </c:extLst>
        </c:ser>
        <c:ser>
          <c:idx val="1"/>
          <c:order val="1"/>
          <c:tx>
            <c:strRef>
              <c:f>'---Compare options---'!$H$48</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options---'!$I$48:$AK$48</c:f>
              <c:numCache>
                <c:formatCode>#,##0</c:formatCode>
                <c:ptCount val="29"/>
                <c:pt idx="0">
                  <c:v>-0.27200000001175795</c:v>
                </c:pt>
                <c:pt idx="1">
                  <c:v>-3.9999999717110768E-4</c:v>
                </c:pt>
                <c:pt idx="2">
                  <c:v>-4.9404999999751453</c:v>
                </c:pt>
                <c:pt idx="3">
                  <c:v>-18.82082380184147</c:v>
                </c:pt>
                <c:pt idx="4">
                  <c:v>14.362177000119118</c:v>
                </c:pt>
                <c:pt idx="5">
                  <c:v>-376.96458845358575</c:v>
                </c:pt>
                <c:pt idx="6">
                  <c:v>-280.66255705112053</c:v>
                </c:pt>
                <c:pt idx="7">
                  <c:v>-266.80250668979352</c:v>
                </c:pt>
                <c:pt idx="8">
                  <c:v>-289.34221311404326</c:v>
                </c:pt>
                <c:pt idx="9">
                  <c:v>-291.93784941533158</c:v>
                </c:pt>
                <c:pt idx="10">
                  <c:v>96.370417606867704</c:v>
                </c:pt>
                <c:pt idx="11">
                  <c:v>-95.296900000001187</c:v>
                </c:pt>
                <c:pt idx="12">
                  <c:v>-57.57640000000174</c:v>
                </c:pt>
                <c:pt idx="13">
                  <c:v>-179.18470000000161</c:v>
                </c:pt>
                <c:pt idx="14">
                  <c:v>-49.245599999994738</c:v>
                </c:pt>
                <c:pt idx="15">
                  <c:v>-63.220600000004197</c:v>
                </c:pt>
                <c:pt idx="16">
                  <c:v>271.50250000000233</c:v>
                </c:pt>
                <c:pt idx="17">
                  <c:v>187.20340000000942</c:v>
                </c:pt>
                <c:pt idx="18">
                  <c:v>130.44540000000052</c:v>
                </c:pt>
                <c:pt idx="19">
                  <c:v>113.02759999999762</c:v>
                </c:pt>
                <c:pt idx="20">
                  <c:v>197.77459999999701</c:v>
                </c:pt>
                <c:pt idx="21">
                  <c:v>150.8762999999999</c:v>
                </c:pt>
                <c:pt idx="22">
                  <c:v>77.949900000006892</c:v>
                </c:pt>
                <c:pt idx="23">
                  <c:v>93.138000000002648</c:v>
                </c:pt>
                <c:pt idx="24">
                  <c:v>301.13630000000194</c:v>
                </c:pt>
                <c:pt idx="25">
                  <c:v>134.65160000001197</c:v>
                </c:pt>
                <c:pt idx="26">
                  <c:v>199.30699999999888</c:v>
                </c:pt>
                <c:pt idx="27">
                  <c:v>0</c:v>
                </c:pt>
                <c:pt idx="28">
                  <c:v>0</c:v>
                </c:pt>
              </c:numCache>
            </c:numRef>
          </c:val>
          <c:extLst>
            <c:ext xmlns:c16="http://schemas.microsoft.com/office/drawing/2014/chart" uri="{C3380CC4-5D6E-409C-BE32-E72D297353CC}">
              <c16:uniqueId val="{00000001-3A75-4CB8-946A-6794C484FC0D}"/>
            </c:ext>
          </c:extLst>
        </c:ser>
        <c:ser>
          <c:idx val="2"/>
          <c:order val="2"/>
          <c:tx>
            <c:strRef>
              <c:f>'---Compare options---'!$H$49</c:f>
              <c:strCache>
                <c:ptCount val="1"/>
                <c:pt idx="0">
                  <c:v>CCGT</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options---'!$I$49:$AK$49</c:f>
              <c:numCache>
                <c:formatCode>#,##0</c:formatCode>
                <c:ptCount val="29"/>
                <c:pt idx="0">
                  <c:v>-5.1123171488143271E-4</c:v>
                </c:pt>
                <c:pt idx="1">
                  <c:v>-5.1682420462384471E-4</c:v>
                </c:pt>
                <c:pt idx="2">
                  <c:v>-1.6384871332775219E-4</c:v>
                </c:pt>
                <c:pt idx="3">
                  <c:v>-13.032394690683304</c:v>
                </c:pt>
                <c:pt idx="4">
                  <c:v>18.689606149912379</c:v>
                </c:pt>
                <c:pt idx="5">
                  <c:v>1.0600506299622339</c:v>
                </c:pt>
                <c:pt idx="6">
                  <c:v>-4.7050329760065779</c:v>
                </c:pt>
                <c:pt idx="7">
                  <c:v>-26.434758601106523</c:v>
                </c:pt>
                <c:pt idx="8">
                  <c:v>-3.0370334074564198</c:v>
                </c:pt>
                <c:pt idx="9">
                  <c:v>-4.3020419513941306</c:v>
                </c:pt>
                <c:pt idx="10">
                  <c:v>-8.452747398378051</c:v>
                </c:pt>
                <c:pt idx="11">
                  <c:v>-1015.0350145162902</c:v>
                </c:pt>
                <c:pt idx="12">
                  <c:v>-739.3983634573151</c:v>
                </c:pt>
                <c:pt idx="13">
                  <c:v>-643.14814038696022</c:v>
                </c:pt>
                <c:pt idx="14">
                  <c:v>-925.49446128335694</c:v>
                </c:pt>
                <c:pt idx="15">
                  <c:v>-886.36985624298131</c:v>
                </c:pt>
                <c:pt idx="16">
                  <c:v>-435.99369982033841</c:v>
                </c:pt>
                <c:pt idx="17">
                  <c:v>-347.67691944071612</c:v>
                </c:pt>
                <c:pt idx="18">
                  <c:v>-104.15263910329941</c:v>
                </c:pt>
                <c:pt idx="19">
                  <c:v>47.019744057033677</c:v>
                </c:pt>
                <c:pt idx="20">
                  <c:v>-162.20411647849869</c:v>
                </c:pt>
                <c:pt idx="21">
                  <c:v>38.449507709274258</c:v>
                </c:pt>
                <c:pt idx="22">
                  <c:v>-35.520653046281041</c:v>
                </c:pt>
                <c:pt idx="23">
                  <c:v>-75.654538158796186</c:v>
                </c:pt>
                <c:pt idx="24">
                  <c:v>-31.837592736093484</c:v>
                </c:pt>
                <c:pt idx="25">
                  <c:v>-4.818475342972306E-3</c:v>
                </c:pt>
                <c:pt idx="26">
                  <c:v>-4.8661683922546217E-3</c:v>
                </c:pt>
                <c:pt idx="27">
                  <c:v>-7.3011417074440033E-3</c:v>
                </c:pt>
                <c:pt idx="28">
                  <c:v>-7.1286987121084167E-3</c:v>
                </c:pt>
              </c:numCache>
            </c:numRef>
          </c:val>
          <c:extLst>
            <c:ext xmlns:c16="http://schemas.microsoft.com/office/drawing/2014/chart" uri="{C3380CC4-5D6E-409C-BE32-E72D297353CC}">
              <c16:uniqueId val="{00000002-3A75-4CB8-946A-6794C484FC0D}"/>
            </c:ext>
          </c:extLst>
        </c:ser>
        <c:ser>
          <c:idx val="3"/>
          <c:order val="3"/>
          <c:tx>
            <c:strRef>
              <c:f>'---Compare options---'!$H$50</c:f>
              <c:strCache>
                <c:ptCount val="1"/>
                <c:pt idx="0">
                  <c:v>Gas - Steam</c:v>
                </c:pt>
              </c:strCache>
            </c:strRef>
          </c:tx>
          <c:spPr>
            <a:solidFill>
              <a:srgbClr val="8CE8AD"/>
            </a:solidFill>
            <a:ln w="25400">
              <a:noFill/>
              <a:prstDash val="solid"/>
            </a:ln>
            <a:effectLst/>
            <a:extLst>
              <a:ext uri="{91240B29-F687-4F45-9708-019B960494DF}">
                <a14:hiddenLine xmlns:a14="http://schemas.microsoft.com/office/drawing/2010/main" w="25400">
                  <a:solidFill>
                    <a:srgbClr val="8CE8AD"/>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options---'!$I$50:$AK$50</c:f>
              <c:numCache>
                <c:formatCode>#,##0</c:formatCode>
                <c:ptCount val="29"/>
                <c:pt idx="0">
                  <c:v>-3.0000000037944119E-5</c:v>
                </c:pt>
                <c:pt idx="1">
                  <c:v>-4.3299999902046693E-5</c:v>
                </c:pt>
                <c:pt idx="2">
                  <c:v>-7.0999999024934368E-5</c:v>
                </c:pt>
                <c:pt idx="3">
                  <c:v>-2.0096770000000106</c:v>
                </c:pt>
                <c:pt idx="4">
                  <c:v>0.33056139999996503</c:v>
                </c:pt>
                <c:pt idx="5">
                  <c:v>1.0871579999999881</c:v>
                </c:pt>
                <c:pt idx="6">
                  <c:v>-1.5153369999999882</c:v>
                </c:pt>
                <c:pt idx="7">
                  <c:v>-3.767555000000101</c:v>
                </c:pt>
                <c:pt idx="8">
                  <c:v>0.3875854499999889</c:v>
                </c:pt>
                <c:pt idx="9">
                  <c:v>-1.1444577999999979</c:v>
                </c:pt>
                <c:pt idx="10">
                  <c:v>-4.7962899999987485E-2</c:v>
                </c:pt>
                <c:pt idx="11">
                  <c:v>-75.406460000000067</c:v>
                </c:pt>
                <c:pt idx="12">
                  <c:v>-27.441657000000106</c:v>
                </c:pt>
                <c:pt idx="13">
                  <c:v>-156.11361849999909</c:v>
                </c:pt>
                <c:pt idx="14">
                  <c:v>-28.508683000000005</c:v>
                </c:pt>
                <c:pt idx="15">
                  <c:v>-34.077510000000089</c:v>
                </c:pt>
                <c:pt idx="16">
                  <c:v>-81.19771099999997</c:v>
                </c:pt>
                <c:pt idx="17">
                  <c:v>-104.69427799999897</c:v>
                </c:pt>
                <c:pt idx="18">
                  <c:v>-7.4078399999999931</c:v>
                </c:pt>
                <c:pt idx="19">
                  <c:v>3.0936299999999903</c:v>
                </c:pt>
                <c:pt idx="20">
                  <c:v>-1.5786599999999851</c:v>
                </c:pt>
                <c:pt idx="21">
                  <c:v>0.22114999999999441</c:v>
                </c:pt>
                <c:pt idx="22">
                  <c:v>-4.3537299999999846</c:v>
                </c:pt>
                <c:pt idx="23">
                  <c:v>-11.847260000000006</c:v>
                </c:pt>
                <c:pt idx="24">
                  <c:v>-14.078900000000004</c:v>
                </c:pt>
                <c:pt idx="25">
                  <c:v>0</c:v>
                </c:pt>
                <c:pt idx="26">
                  <c:v>0</c:v>
                </c:pt>
                <c:pt idx="27">
                  <c:v>0</c:v>
                </c:pt>
                <c:pt idx="28">
                  <c:v>0</c:v>
                </c:pt>
              </c:numCache>
            </c:numRef>
          </c:val>
          <c:extLst>
            <c:ext xmlns:c16="http://schemas.microsoft.com/office/drawing/2014/chart" uri="{C3380CC4-5D6E-409C-BE32-E72D297353CC}">
              <c16:uniqueId val="{00000003-3A75-4CB8-946A-6794C484FC0D}"/>
            </c:ext>
          </c:extLst>
        </c:ser>
        <c:ser>
          <c:idx val="4"/>
          <c:order val="4"/>
          <c:tx>
            <c:strRef>
              <c:f>'---Compare options---'!$H$51</c:f>
              <c:strCache>
                <c:ptCount val="1"/>
                <c:pt idx="0">
                  <c:v>OCGT / Diesel</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options---'!$I$51:$AK$51</c:f>
              <c:numCache>
                <c:formatCode>#,##0</c:formatCode>
                <c:ptCount val="29"/>
                <c:pt idx="0">
                  <c:v>-7.8938201239964201E-4</c:v>
                </c:pt>
                <c:pt idx="1">
                  <c:v>-8.1892077227863069E-4</c:v>
                </c:pt>
                <c:pt idx="2">
                  <c:v>-9.6849757274242165E-4</c:v>
                </c:pt>
                <c:pt idx="3">
                  <c:v>-6.4122635403869594</c:v>
                </c:pt>
                <c:pt idx="4">
                  <c:v>2.1663050610424506</c:v>
                </c:pt>
                <c:pt idx="5">
                  <c:v>2.5187884579037174</c:v>
                </c:pt>
                <c:pt idx="6">
                  <c:v>-2.8723913952332367</c:v>
                </c:pt>
                <c:pt idx="7">
                  <c:v>-3.527228579531311</c:v>
                </c:pt>
                <c:pt idx="8">
                  <c:v>2.1375083186604193E-2</c:v>
                </c:pt>
                <c:pt idx="9">
                  <c:v>-0.95383197399477027</c:v>
                </c:pt>
                <c:pt idx="10">
                  <c:v>-2.6171635802105726</c:v>
                </c:pt>
                <c:pt idx="11">
                  <c:v>-106.09113527236087</c:v>
                </c:pt>
                <c:pt idx="12">
                  <c:v>-83.8543466151838</c:v>
                </c:pt>
                <c:pt idx="13">
                  <c:v>-158.47394345703427</c:v>
                </c:pt>
                <c:pt idx="14">
                  <c:v>-145.88439286466576</c:v>
                </c:pt>
                <c:pt idx="15">
                  <c:v>-175.87447016553045</c:v>
                </c:pt>
                <c:pt idx="16">
                  <c:v>-536.53901795706747</c:v>
                </c:pt>
                <c:pt idx="17">
                  <c:v>-936.48601867150035</c:v>
                </c:pt>
                <c:pt idx="18">
                  <c:v>-1364.5463284398325</c:v>
                </c:pt>
                <c:pt idx="19">
                  <c:v>-1198.0782104153468</c:v>
                </c:pt>
                <c:pt idx="20">
                  <c:v>-973.96232874130419</c:v>
                </c:pt>
                <c:pt idx="21">
                  <c:v>-1862.7637067478145</c:v>
                </c:pt>
                <c:pt idx="22">
                  <c:v>-1784.5209834921889</c:v>
                </c:pt>
                <c:pt idx="23">
                  <c:v>-1084.3585655380616</c:v>
                </c:pt>
                <c:pt idx="24">
                  <c:v>-1344.1636434468974</c:v>
                </c:pt>
                <c:pt idx="25">
                  <c:v>-1130.4668145109226</c:v>
                </c:pt>
                <c:pt idx="26">
                  <c:v>-1946.3515749107401</c:v>
                </c:pt>
                <c:pt idx="27">
                  <c:v>-2580.1365645589503</c:v>
                </c:pt>
                <c:pt idx="28">
                  <c:v>-1876.9526362876859</c:v>
                </c:pt>
              </c:numCache>
            </c:numRef>
          </c:val>
          <c:extLst>
            <c:ext xmlns:c16="http://schemas.microsoft.com/office/drawing/2014/chart" uri="{C3380CC4-5D6E-409C-BE32-E72D297353CC}">
              <c16:uniqueId val="{00000004-3A75-4CB8-946A-6794C484FC0D}"/>
            </c:ext>
          </c:extLst>
        </c:ser>
        <c:ser>
          <c:idx val="5"/>
          <c:order val="5"/>
          <c:tx>
            <c:strRef>
              <c:f>'---Compare options---'!$H$52</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options---'!$I$52:$AK$52</c:f>
              <c:numCache>
                <c:formatCode>#,##0</c:formatCode>
                <c:ptCount val="29"/>
                <c:pt idx="0">
                  <c:v>173.55704599999808</c:v>
                </c:pt>
                <c:pt idx="1">
                  <c:v>51.64751699999033</c:v>
                </c:pt>
                <c:pt idx="2">
                  <c:v>226.5159050000002</c:v>
                </c:pt>
                <c:pt idx="3">
                  <c:v>-9.4781460000012885</c:v>
                </c:pt>
                <c:pt idx="4">
                  <c:v>194.73191200000292</c:v>
                </c:pt>
                <c:pt idx="5">
                  <c:v>124.10402200000317</c:v>
                </c:pt>
                <c:pt idx="6">
                  <c:v>518.36911400000281</c:v>
                </c:pt>
                <c:pt idx="7">
                  <c:v>979.13974499999313</c:v>
                </c:pt>
                <c:pt idx="8">
                  <c:v>-138.28609000000506</c:v>
                </c:pt>
                <c:pt idx="9">
                  <c:v>-400.74338300000272</c:v>
                </c:pt>
                <c:pt idx="10">
                  <c:v>-478.39489899999899</c:v>
                </c:pt>
                <c:pt idx="11">
                  <c:v>-570.99243000000206</c:v>
                </c:pt>
                <c:pt idx="12">
                  <c:v>-601.40189400000236</c:v>
                </c:pt>
                <c:pt idx="13">
                  <c:v>-238.9805320000014</c:v>
                </c:pt>
                <c:pt idx="14">
                  <c:v>-90.608716000004279</c:v>
                </c:pt>
                <c:pt idx="15">
                  <c:v>-124.13598900000034</c:v>
                </c:pt>
                <c:pt idx="16">
                  <c:v>218.31073500000275</c:v>
                </c:pt>
                <c:pt idx="17">
                  <c:v>206.41201200000796</c:v>
                </c:pt>
                <c:pt idx="18">
                  <c:v>-47.009873000009975</c:v>
                </c:pt>
                <c:pt idx="19">
                  <c:v>420.86238199999934</c:v>
                </c:pt>
                <c:pt idx="20">
                  <c:v>-590.93827000000238</c:v>
                </c:pt>
                <c:pt idx="21">
                  <c:v>-382.69403599999714</c:v>
                </c:pt>
                <c:pt idx="22">
                  <c:v>-173.47265300000436</c:v>
                </c:pt>
                <c:pt idx="23">
                  <c:v>-502.7099709999984</c:v>
                </c:pt>
                <c:pt idx="24">
                  <c:v>-128.60464199999842</c:v>
                </c:pt>
                <c:pt idx="25">
                  <c:v>129.39799999999741</c:v>
                </c:pt>
                <c:pt idx="26">
                  <c:v>-207.73146100000122</c:v>
                </c:pt>
                <c:pt idx="27">
                  <c:v>-834.92673099999956</c:v>
                </c:pt>
                <c:pt idx="28">
                  <c:v>-447.19765199998983</c:v>
                </c:pt>
              </c:numCache>
            </c:numRef>
          </c:val>
          <c:extLst>
            <c:ext xmlns:c16="http://schemas.microsoft.com/office/drawing/2014/chart" uri="{C3380CC4-5D6E-409C-BE32-E72D297353CC}">
              <c16:uniqueId val="{00000005-3A75-4CB8-946A-6794C484FC0D}"/>
            </c:ext>
          </c:extLst>
        </c:ser>
        <c:ser>
          <c:idx val="6"/>
          <c:order val="6"/>
          <c:tx>
            <c:strRef>
              <c:f>'---Compare options---'!$H$53</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options---'!$I$53:$AK$53</c:f>
              <c:numCache>
                <c:formatCode>#,##0</c:formatCode>
                <c:ptCount val="29"/>
                <c:pt idx="0">
                  <c:v>-7.8596125422336627E-3</c:v>
                </c:pt>
                <c:pt idx="1">
                  <c:v>-6.380657090630848E-3</c:v>
                </c:pt>
                <c:pt idx="2">
                  <c:v>-2.324703405611217E-2</c:v>
                </c:pt>
                <c:pt idx="3">
                  <c:v>-542.77001547149848</c:v>
                </c:pt>
                <c:pt idx="4">
                  <c:v>187.71617517882987</c:v>
                </c:pt>
                <c:pt idx="5">
                  <c:v>99.759354103414807</c:v>
                </c:pt>
                <c:pt idx="6">
                  <c:v>-399.1178585060843</c:v>
                </c:pt>
                <c:pt idx="7">
                  <c:v>-298.98940726317232</c:v>
                </c:pt>
                <c:pt idx="8">
                  <c:v>-601.01798265111574</c:v>
                </c:pt>
                <c:pt idx="9">
                  <c:v>-597.63300543803052</c:v>
                </c:pt>
                <c:pt idx="10">
                  <c:v>-680.75563791483</c:v>
                </c:pt>
                <c:pt idx="11">
                  <c:v>2487.9033425262023</c:v>
                </c:pt>
                <c:pt idx="12">
                  <c:v>2038.1569204137777</c:v>
                </c:pt>
                <c:pt idx="13">
                  <c:v>2075.0661740471551</c:v>
                </c:pt>
                <c:pt idx="14">
                  <c:v>-64.832841285286122</c:v>
                </c:pt>
                <c:pt idx="15">
                  <c:v>-157.22740319743752</c:v>
                </c:pt>
                <c:pt idx="16">
                  <c:v>189.89300378093321</c:v>
                </c:pt>
                <c:pt idx="17">
                  <c:v>525.38066000607796</c:v>
                </c:pt>
                <c:pt idx="18">
                  <c:v>779.3141874425346</c:v>
                </c:pt>
                <c:pt idx="19">
                  <c:v>780.54888825878152</c:v>
                </c:pt>
                <c:pt idx="20">
                  <c:v>3169.1308145306248</c:v>
                </c:pt>
                <c:pt idx="21">
                  <c:v>3365.0592241955601</c:v>
                </c:pt>
                <c:pt idx="22">
                  <c:v>3386.3142340524355</c:v>
                </c:pt>
                <c:pt idx="23">
                  <c:v>2853.6798296717461</c:v>
                </c:pt>
                <c:pt idx="24">
                  <c:v>3353.0743048222357</c:v>
                </c:pt>
                <c:pt idx="25">
                  <c:v>2215.6761673877481</c:v>
                </c:pt>
                <c:pt idx="26">
                  <c:v>3849.5029368371615</c:v>
                </c:pt>
                <c:pt idx="27">
                  <c:v>3915.0971609996486</c:v>
                </c:pt>
                <c:pt idx="28">
                  <c:v>3089.7590793320996</c:v>
                </c:pt>
              </c:numCache>
            </c:numRef>
          </c:val>
          <c:extLst>
            <c:ext xmlns:c16="http://schemas.microsoft.com/office/drawing/2014/chart" uri="{C3380CC4-5D6E-409C-BE32-E72D297353CC}">
              <c16:uniqueId val="{00000006-3A75-4CB8-946A-6794C484FC0D}"/>
            </c:ext>
          </c:extLst>
        </c:ser>
        <c:ser>
          <c:idx val="7"/>
          <c:order val="7"/>
          <c:tx>
            <c:strRef>
              <c:f>'---Compare options---'!$H$54</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options---'!$I$54:$AK$54</c:f>
              <c:numCache>
                <c:formatCode>#,##0</c:formatCode>
                <c:ptCount val="29"/>
                <c:pt idx="0">
                  <c:v>-2.3974940631887875E-4</c:v>
                </c:pt>
                <c:pt idx="1">
                  <c:v>-1.1363618959876476E-2</c:v>
                </c:pt>
                <c:pt idx="2">
                  <c:v>-0.14031150345181231</c:v>
                </c:pt>
                <c:pt idx="3">
                  <c:v>1.6125461552292109E-3</c:v>
                </c:pt>
                <c:pt idx="4">
                  <c:v>-6.1527764773927629E-4</c:v>
                </c:pt>
                <c:pt idx="5">
                  <c:v>1.118340050768893</c:v>
                </c:pt>
                <c:pt idx="6">
                  <c:v>518.27113875316354</c:v>
                </c:pt>
                <c:pt idx="7">
                  <c:v>448.72977395084672</c:v>
                </c:pt>
                <c:pt idx="8">
                  <c:v>883.91601451132738</c:v>
                </c:pt>
                <c:pt idx="9">
                  <c:v>934.46141954102859</c:v>
                </c:pt>
                <c:pt idx="10">
                  <c:v>958.8074131594185</c:v>
                </c:pt>
                <c:pt idx="11">
                  <c:v>874.73971590312431</c:v>
                </c:pt>
                <c:pt idx="12">
                  <c:v>869.9253312396977</c:v>
                </c:pt>
                <c:pt idx="13">
                  <c:v>860.03474950406962</c:v>
                </c:pt>
                <c:pt idx="14">
                  <c:v>906.07494300834878</c:v>
                </c:pt>
                <c:pt idx="15">
                  <c:v>914.20611892288434</c:v>
                </c:pt>
                <c:pt idx="16">
                  <c:v>-60.930162413354992</c:v>
                </c:pt>
                <c:pt idx="17">
                  <c:v>-61.696259737906075</c:v>
                </c:pt>
                <c:pt idx="18">
                  <c:v>-83.340709369476826</c:v>
                </c:pt>
                <c:pt idx="19">
                  <c:v>-304.98610344567714</c:v>
                </c:pt>
                <c:pt idx="20">
                  <c:v>-2291.70883470431</c:v>
                </c:pt>
                <c:pt idx="21">
                  <c:v>-1300.4894535143467</c:v>
                </c:pt>
                <c:pt idx="22">
                  <c:v>-1423.4295267991547</c:v>
                </c:pt>
                <c:pt idx="23">
                  <c:v>-1506.3339631152121</c:v>
                </c:pt>
                <c:pt idx="24">
                  <c:v>-2354.2884891737776</c:v>
                </c:pt>
                <c:pt idx="25">
                  <c:v>-1503.2099631157907</c:v>
                </c:pt>
                <c:pt idx="26">
                  <c:v>-1979.4057589775184</c:v>
                </c:pt>
                <c:pt idx="27">
                  <c:v>-407.28073228529684</c:v>
                </c:pt>
                <c:pt idx="28">
                  <c:v>-595.85300114316487</c:v>
                </c:pt>
              </c:numCache>
            </c:numRef>
          </c:val>
          <c:extLst>
            <c:ext xmlns:c16="http://schemas.microsoft.com/office/drawing/2014/chart" uri="{C3380CC4-5D6E-409C-BE32-E72D297353CC}">
              <c16:uniqueId val="{00000007-3A75-4CB8-946A-6794C484FC0D}"/>
            </c:ext>
          </c:extLst>
        </c:ser>
        <c:dLbls>
          <c:showLegendKey val="0"/>
          <c:showVal val="0"/>
          <c:showCatName val="0"/>
          <c:showSerName val="0"/>
          <c:showPercent val="0"/>
          <c:showBubbleSize val="0"/>
        </c:dLbls>
        <c:gapWidth val="150"/>
        <c:overlap val="100"/>
        <c:axId val="1534325776"/>
        <c:axId val="1738317216"/>
      </c:barChart>
      <c:lineChart>
        <c:grouping val="standard"/>
        <c:varyColors val="0"/>
        <c:ser>
          <c:idx val="8"/>
          <c:order val="8"/>
          <c:tx>
            <c:strRef>
              <c:f>'---Compare options---'!$H$55</c:f>
              <c:strCache>
                <c:ptCount val="1"/>
                <c:pt idx="0">
                  <c:v>Grid Battery</c:v>
                </c:pt>
              </c:strCache>
            </c:strRef>
          </c:tx>
          <c:spPr>
            <a:ln w="28575" cap="rnd">
              <a:solidFill>
                <a:srgbClr val="724BC3"/>
              </a:solidFill>
              <a:prstDash val="sysDot"/>
              <a:round/>
            </a:ln>
            <a:effectLst/>
          </c:spPr>
          <c:marker>
            <c:symbol val="none"/>
          </c:marker>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options---'!$I$55:$AK$55</c:f>
              <c:numCache>
                <c:formatCode>#,##0</c:formatCode>
                <c:ptCount val="29"/>
                <c:pt idx="0">
                  <c:v>-0.46479633357529337</c:v>
                </c:pt>
                <c:pt idx="1">
                  <c:v>-0.32768857457637068</c:v>
                </c:pt>
                <c:pt idx="2">
                  <c:v>-1.2669042388066032</c:v>
                </c:pt>
                <c:pt idx="3">
                  <c:v>-5.4971822919894748</c:v>
                </c:pt>
                <c:pt idx="4">
                  <c:v>-3.6139600819614657</c:v>
                </c:pt>
                <c:pt idx="5">
                  <c:v>3.2892093373277476E-2</c:v>
                </c:pt>
                <c:pt idx="6">
                  <c:v>-7.9336504768801888</c:v>
                </c:pt>
                <c:pt idx="7">
                  <c:v>-19.962504944993498</c:v>
                </c:pt>
                <c:pt idx="8">
                  <c:v>-15.355506115852734</c:v>
                </c:pt>
                <c:pt idx="9">
                  <c:v>-10.726703600112103</c:v>
                </c:pt>
                <c:pt idx="10">
                  <c:v>-13.168004353686001</c:v>
                </c:pt>
                <c:pt idx="11">
                  <c:v>-7.7799162804578827</c:v>
                </c:pt>
                <c:pt idx="12">
                  <c:v>-13.057149051570519</c:v>
                </c:pt>
                <c:pt idx="13">
                  <c:v>-4.1310674418426174</c:v>
                </c:pt>
                <c:pt idx="14">
                  <c:v>-5.6502871206670022</c:v>
                </c:pt>
                <c:pt idx="15">
                  <c:v>-2.6754597268568716</c:v>
                </c:pt>
                <c:pt idx="16">
                  <c:v>-49.535843293027369</c:v>
                </c:pt>
                <c:pt idx="17">
                  <c:v>-58.913589270800117</c:v>
                </c:pt>
                <c:pt idx="18">
                  <c:v>-465.72695013915177</c:v>
                </c:pt>
                <c:pt idx="19">
                  <c:v>-451.62488963773501</c:v>
                </c:pt>
                <c:pt idx="20">
                  <c:v>-834.5308557038129</c:v>
                </c:pt>
                <c:pt idx="21">
                  <c:v>-799.58624980362538</c:v>
                </c:pt>
                <c:pt idx="22">
                  <c:v>-533.57920331323021</c:v>
                </c:pt>
                <c:pt idx="23">
                  <c:v>-84.531733541984977</c:v>
                </c:pt>
                <c:pt idx="24">
                  <c:v>43.159803744890269</c:v>
                </c:pt>
                <c:pt idx="25">
                  <c:v>165.17828978132729</c:v>
                </c:pt>
                <c:pt idx="26">
                  <c:v>156.49355082866077</c:v>
                </c:pt>
                <c:pt idx="27">
                  <c:v>-211.43049486465588</c:v>
                </c:pt>
                <c:pt idx="28">
                  <c:v>-200.15523605845465</c:v>
                </c:pt>
              </c:numCache>
            </c:numRef>
          </c:val>
          <c:smooth val="0"/>
          <c:extLst>
            <c:ext xmlns:c16="http://schemas.microsoft.com/office/drawing/2014/chart" uri="{C3380CC4-5D6E-409C-BE32-E72D297353CC}">
              <c16:uniqueId val="{00000008-3A75-4CB8-946A-6794C484FC0D}"/>
            </c:ext>
          </c:extLst>
        </c:ser>
        <c:ser>
          <c:idx val="9"/>
          <c:order val="9"/>
          <c:tx>
            <c:strRef>
              <c:f>'---Compare options---'!$H$56</c:f>
              <c:strCache>
                <c:ptCount val="1"/>
                <c:pt idx="0">
                  <c:v>Pumped Hydro</c:v>
                </c:pt>
              </c:strCache>
            </c:strRef>
          </c:tx>
          <c:spPr>
            <a:ln w="28575" cap="rnd">
              <a:solidFill>
                <a:srgbClr val="87D3F2"/>
              </a:solidFill>
              <a:prstDash val="sysDot"/>
              <a:round/>
            </a:ln>
            <a:effectLst/>
          </c:spPr>
          <c:marker>
            <c:symbol val="none"/>
          </c:marker>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options---'!$I$56:$AK$56</c:f>
              <c:numCache>
                <c:formatCode>#,##0</c:formatCode>
                <c:ptCount val="29"/>
                <c:pt idx="0">
                  <c:v>2.2162660000000116</c:v>
                </c:pt>
                <c:pt idx="1">
                  <c:v>5.4870069999998918</c:v>
                </c:pt>
                <c:pt idx="2">
                  <c:v>2.7750413630059825</c:v>
                </c:pt>
                <c:pt idx="3">
                  <c:v>-196.14672425685876</c:v>
                </c:pt>
                <c:pt idx="4">
                  <c:v>74.93540917399514</c:v>
                </c:pt>
                <c:pt idx="5">
                  <c:v>12.518979113410751</c:v>
                </c:pt>
                <c:pt idx="6">
                  <c:v>-296.89313254755143</c:v>
                </c:pt>
                <c:pt idx="7">
                  <c:v>-575.75994272264325</c:v>
                </c:pt>
                <c:pt idx="8">
                  <c:v>-520.03155683180739</c:v>
                </c:pt>
                <c:pt idx="9">
                  <c:v>-431.12009072659566</c:v>
                </c:pt>
                <c:pt idx="10">
                  <c:v>-242.01432576629486</c:v>
                </c:pt>
                <c:pt idx="11">
                  <c:v>-297.45255623510275</c:v>
                </c:pt>
                <c:pt idx="12">
                  <c:v>-227.31468769080675</c:v>
                </c:pt>
                <c:pt idx="13">
                  <c:v>-392.70683388911493</c:v>
                </c:pt>
                <c:pt idx="14">
                  <c:v>-291.06500915702782</c:v>
                </c:pt>
                <c:pt idx="15">
                  <c:v>-177.07471945075849</c:v>
                </c:pt>
                <c:pt idx="16">
                  <c:v>-407.49178398235927</c:v>
                </c:pt>
                <c:pt idx="17">
                  <c:v>-213.45398654916607</c:v>
                </c:pt>
                <c:pt idx="18">
                  <c:v>411.03174699553711</c:v>
                </c:pt>
                <c:pt idx="19">
                  <c:v>95.316122358186476</c:v>
                </c:pt>
                <c:pt idx="20">
                  <c:v>-184.47695811472113</c:v>
                </c:pt>
                <c:pt idx="21">
                  <c:v>198.14493064583985</c:v>
                </c:pt>
                <c:pt idx="22">
                  <c:v>68.135709745671193</c:v>
                </c:pt>
                <c:pt idx="23">
                  <c:v>-666.37868938822066</c:v>
                </c:pt>
                <c:pt idx="24">
                  <c:v>-733.63140641675272</c:v>
                </c:pt>
                <c:pt idx="25">
                  <c:v>-742.71425579323841</c:v>
                </c:pt>
                <c:pt idx="26">
                  <c:v>-643.8025114194279</c:v>
                </c:pt>
                <c:pt idx="27">
                  <c:v>731.90822574868434</c:v>
                </c:pt>
                <c:pt idx="28">
                  <c:v>401.91502596831197</c:v>
                </c:pt>
              </c:numCache>
            </c:numRef>
          </c:val>
          <c:smooth val="0"/>
          <c:extLst>
            <c:ext xmlns:c16="http://schemas.microsoft.com/office/drawing/2014/chart" uri="{C3380CC4-5D6E-409C-BE32-E72D297353CC}">
              <c16:uniqueId val="{00000009-3A75-4CB8-946A-6794C484FC0D}"/>
            </c:ext>
          </c:extLst>
        </c:ser>
        <c:dLbls>
          <c:showLegendKey val="0"/>
          <c:showVal val="0"/>
          <c:showCatName val="0"/>
          <c:showSerName val="0"/>
          <c:showPercent val="0"/>
          <c:showBubbleSize val="0"/>
        </c:dLbls>
        <c:marker val="1"/>
        <c:smooth val="0"/>
        <c:axId val="1534325776"/>
        <c:axId val="1738317216"/>
      </c:lineChart>
      <c:catAx>
        <c:axId val="1534325776"/>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738317216"/>
        <c:crosses val="autoZero"/>
        <c:auto val="1"/>
        <c:lblAlgn val="ctr"/>
        <c:lblOffset val="100"/>
        <c:noMultiLvlLbl val="0"/>
      </c:catAx>
      <c:valAx>
        <c:axId val="173831721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Sent-out generation difference (GWh)</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5343257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options---'!$H$26</c:f>
              <c:strCache>
                <c:ptCount val="1"/>
                <c:pt idx="0">
                  <c:v>Black Coal</c:v>
                </c:pt>
              </c:strCache>
            </c:strRef>
          </c:tx>
          <c:spPr>
            <a:solidFill>
              <a:srgbClr val="351C21"/>
            </a:solidFill>
            <a:ln>
              <a:noFill/>
              <a:prstDash val="solid"/>
            </a:ln>
            <a:effectLst/>
            <a:extLst>
              <a:ext uri="{91240B29-F687-4F45-9708-019B960494DF}">
                <a14:hiddenLine xmlns:a14="http://schemas.microsoft.com/office/drawing/2010/main">
                  <a:solidFill>
                    <a:srgbClr val="351C21"/>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options---'!$I$26:$AK$26</c:f>
              <c:numCache>
                <c:formatCode>#,##0</c:formatCode>
                <c:ptCount val="29"/>
                <c:pt idx="0">
                  <c:v>0</c:v>
                </c:pt>
                <c:pt idx="1">
                  <c:v>0</c:v>
                </c:pt>
                <c:pt idx="2">
                  <c:v>0</c:v>
                </c:pt>
                <c:pt idx="3">
                  <c:v>220.67221029731081</c:v>
                </c:pt>
                <c:pt idx="4">
                  <c:v>-88.061823656880733</c:v>
                </c:pt>
                <c:pt idx="5">
                  <c:v>-6.7924584531410801</c:v>
                </c:pt>
                <c:pt idx="6">
                  <c:v>-273.97066715508117</c:v>
                </c:pt>
                <c:pt idx="7">
                  <c:v>-273.9708277831196</c:v>
                </c:pt>
                <c:pt idx="8">
                  <c:v>-191.4191402214019</c:v>
                </c:pt>
                <c:pt idx="9">
                  <c:v>-148.99927126956754</c:v>
                </c:pt>
                <c:pt idx="10">
                  <c:v>-148.99309939913837</c:v>
                </c:pt>
                <c:pt idx="11">
                  <c:v>-303.42162007781917</c:v>
                </c:pt>
                <c:pt idx="12">
                  <c:v>-303.4216196451589</c:v>
                </c:pt>
                <c:pt idx="13">
                  <c:v>-303.421619479529</c:v>
                </c:pt>
                <c:pt idx="14">
                  <c:v>5.3191500000002634</c:v>
                </c:pt>
                <c:pt idx="15">
                  <c:v>3.8000000040483428E-4</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0-9BDC-44EC-A6A1-53D261C17388}"/>
            </c:ext>
          </c:extLst>
        </c:ser>
        <c:ser>
          <c:idx val="1"/>
          <c:order val="1"/>
          <c:tx>
            <c:strRef>
              <c:f>'---Compare options---'!$H$27</c:f>
              <c:strCache>
                <c:ptCount val="1"/>
                <c:pt idx="0">
                  <c:v>Brown Coal</c:v>
                </c:pt>
              </c:strCache>
            </c:strRef>
          </c:tx>
          <c:spPr>
            <a:solidFill>
              <a:srgbClr val="BC2F00"/>
            </a:solidFill>
            <a:ln>
              <a:noFill/>
              <a:prstDash val="solid"/>
            </a:ln>
            <a:effectLst/>
            <a:extLst>
              <a:ext uri="{91240B29-F687-4F45-9708-019B960494DF}">
                <a14:hiddenLine xmlns:a14="http://schemas.microsoft.com/office/drawing/2010/main">
                  <a:solidFill>
                    <a:srgbClr val="BC2F00"/>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options---'!$I$27:$AK$27</c:f>
              <c:numCache>
                <c:formatCode>#,##0</c:formatCode>
                <c:ptCount val="29"/>
                <c:pt idx="0">
                  <c:v>0</c:v>
                </c:pt>
                <c:pt idx="1">
                  <c:v>0</c:v>
                </c:pt>
                <c:pt idx="2">
                  <c:v>0</c:v>
                </c:pt>
                <c:pt idx="3">
                  <c:v>1.0902477446011289</c:v>
                </c:pt>
                <c:pt idx="4">
                  <c:v>1.0902490364710502</c:v>
                </c:pt>
                <c:pt idx="5">
                  <c:v>-63.664968554338884</c:v>
                </c:pt>
                <c:pt idx="6">
                  <c:v>-63.66496873036931</c:v>
                </c:pt>
                <c:pt idx="7">
                  <c:v>-63.664968682798644</c:v>
                </c:pt>
                <c:pt idx="8">
                  <c:v>-63.660020872259338</c:v>
                </c:pt>
                <c:pt idx="9">
                  <c:v>-63.668320791899987</c:v>
                </c:pt>
                <c:pt idx="10">
                  <c:v>-8.7552390004930203E-4</c:v>
                </c:pt>
                <c:pt idx="11">
                  <c:v>5.9999999848514562E-5</c:v>
                </c:pt>
                <c:pt idx="12">
                  <c:v>5.9999999848514562E-5</c:v>
                </c:pt>
                <c:pt idx="13">
                  <c:v>5.9999999848514562E-5</c:v>
                </c:pt>
                <c:pt idx="14">
                  <c:v>5.9999999848514562E-5</c:v>
                </c:pt>
                <c:pt idx="15">
                  <c:v>5.9999999848514562E-5</c:v>
                </c:pt>
                <c:pt idx="16">
                  <c:v>5.9999999848514562E-5</c:v>
                </c:pt>
                <c:pt idx="17">
                  <c:v>5.9999999848514562E-5</c:v>
                </c:pt>
                <c:pt idx="18">
                  <c:v>5.9999999848514562E-5</c:v>
                </c:pt>
                <c:pt idx="19">
                  <c:v>5.9999999848514562E-5</c:v>
                </c:pt>
                <c:pt idx="20">
                  <c:v>5.9999999848514562E-5</c:v>
                </c:pt>
                <c:pt idx="21">
                  <c:v>5.9999999848514562E-5</c:v>
                </c:pt>
                <c:pt idx="22">
                  <c:v>5.9999999848514562E-5</c:v>
                </c:pt>
                <c:pt idx="23">
                  <c:v>5.9999999848514562E-5</c:v>
                </c:pt>
                <c:pt idx="24">
                  <c:v>5.9999999848514562E-5</c:v>
                </c:pt>
                <c:pt idx="25">
                  <c:v>5.9999999848514562E-5</c:v>
                </c:pt>
                <c:pt idx="26">
                  <c:v>5.9999999848514562E-5</c:v>
                </c:pt>
                <c:pt idx="27">
                  <c:v>0</c:v>
                </c:pt>
                <c:pt idx="28">
                  <c:v>0</c:v>
                </c:pt>
              </c:numCache>
            </c:numRef>
          </c:val>
          <c:extLst>
            <c:ext xmlns:c16="http://schemas.microsoft.com/office/drawing/2014/chart" uri="{C3380CC4-5D6E-409C-BE32-E72D297353CC}">
              <c16:uniqueId val="{00000001-9BDC-44EC-A6A1-53D261C17388}"/>
            </c:ext>
          </c:extLst>
        </c:ser>
        <c:ser>
          <c:idx val="2"/>
          <c:order val="2"/>
          <c:tx>
            <c:strRef>
              <c:f>'---Compare options---'!$H$28</c:f>
              <c:strCache>
                <c:ptCount val="1"/>
                <c:pt idx="0">
                  <c:v>CCGT</c:v>
                </c:pt>
              </c:strCache>
            </c:strRef>
          </c:tx>
          <c:spPr>
            <a:solidFill>
              <a:srgbClr val="750E5C"/>
            </a:solidFill>
            <a:ln>
              <a:noFill/>
              <a:prstDash val="solid"/>
            </a:ln>
            <a:effectLst/>
            <a:extLst>
              <a:ext uri="{91240B29-F687-4F45-9708-019B960494DF}">
                <a14:hiddenLine xmlns:a14="http://schemas.microsoft.com/office/drawing/2010/main">
                  <a:solidFill>
                    <a:srgbClr val="750E5C"/>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options---'!$I$28:$AK$28</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-1.3146511992090382E-4</c:v>
                </c:pt>
                <c:pt idx="17">
                  <c:v>-1.3178385006540339E-4</c:v>
                </c:pt>
                <c:pt idx="18">
                  <c:v>-2.6953397991746897E-4</c:v>
                </c:pt>
                <c:pt idx="19">
                  <c:v>-2.6970487988364766E-4</c:v>
                </c:pt>
                <c:pt idx="20">
                  <c:v>-4.9500114005240903E-4</c:v>
                </c:pt>
                <c:pt idx="21">
                  <c:v>-5.2197007994436717E-4</c:v>
                </c:pt>
                <c:pt idx="22">
                  <c:v>-5.2723162980328198E-4</c:v>
                </c:pt>
                <c:pt idx="23">
                  <c:v>-5.2738572003363515E-4</c:v>
                </c:pt>
                <c:pt idx="24">
                  <c:v>-6.7314852003619308E-4</c:v>
                </c:pt>
                <c:pt idx="25">
                  <c:v>-7.7601168993624015E-4</c:v>
                </c:pt>
                <c:pt idx="26">
                  <c:v>-7.7753650998602097E-4</c:v>
                </c:pt>
                <c:pt idx="27">
                  <c:v>-1.1792177999723208E-3</c:v>
                </c:pt>
                <c:pt idx="28">
                  <c:v>-1.1797781399991436E-3</c:v>
                </c:pt>
              </c:numCache>
            </c:numRef>
          </c:val>
          <c:extLst>
            <c:ext xmlns:c16="http://schemas.microsoft.com/office/drawing/2014/chart" uri="{C3380CC4-5D6E-409C-BE32-E72D297353CC}">
              <c16:uniqueId val="{00000002-9BDC-44EC-A6A1-53D261C17388}"/>
            </c:ext>
          </c:extLst>
        </c:ser>
        <c:ser>
          <c:idx val="3"/>
          <c:order val="3"/>
          <c:tx>
            <c:strRef>
              <c:f>'---Compare options---'!$H$29</c:f>
              <c:strCache>
                <c:ptCount val="1"/>
                <c:pt idx="0">
                  <c:v>Gas - Steam</c:v>
                </c:pt>
              </c:strCache>
            </c:strRef>
          </c:tx>
          <c:spPr>
            <a:solidFill>
              <a:srgbClr val="8CE8AD"/>
            </a:solidFill>
            <a:ln>
              <a:noFill/>
              <a:prstDash val="solid"/>
            </a:ln>
            <a:effectLst/>
            <a:extLst>
              <a:ext uri="{91240B29-F687-4F45-9708-019B960494DF}">
                <a14:hiddenLine xmlns:a14="http://schemas.microsoft.com/office/drawing/2010/main">
                  <a:solidFill>
                    <a:srgbClr val="8CE8AD"/>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options---'!$I$29:$AK$29</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3-9BDC-44EC-A6A1-53D261C17388}"/>
            </c:ext>
          </c:extLst>
        </c:ser>
        <c:ser>
          <c:idx val="4"/>
          <c:order val="4"/>
          <c:tx>
            <c:strRef>
              <c:f>'---Compare options---'!$H$30</c:f>
              <c:strCache>
                <c:ptCount val="1"/>
                <c:pt idx="0">
                  <c:v>OCGT / Diesel</c:v>
                </c:pt>
              </c:strCache>
            </c:strRef>
          </c:tx>
          <c:spPr>
            <a:solidFill>
              <a:srgbClr val="C981B2"/>
            </a:solidFill>
            <a:ln>
              <a:noFill/>
              <a:prstDash val="solid"/>
            </a:ln>
            <a:effectLst/>
            <a:extLst>
              <a:ext uri="{91240B29-F687-4F45-9708-019B960494DF}">
                <a14:hiddenLine xmlns:a14="http://schemas.microsoft.com/office/drawing/2010/main">
                  <a:solidFill>
                    <a:srgbClr val="C981B2"/>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options---'!$I$30:$AK$30</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-1.66432098558289E-3</c:v>
                </c:pt>
                <c:pt idx="17">
                  <c:v>-1.6657411097185104E-3</c:v>
                </c:pt>
                <c:pt idx="18">
                  <c:v>-223.42105040848037</c:v>
                </c:pt>
                <c:pt idx="19">
                  <c:v>-223.42115254917553</c:v>
                </c:pt>
                <c:pt idx="20">
                  <c:v>-309.42010478663997</c:v>
                </c:pt>
                <c:pt idx="21">
                  <c:v>-309.42052147186041</c:v>
                </c:pt>
                <c:pt idx="22">
                  <c:v>-388.27366071359029</c:v>
                </c:pt>
                <c:pt idx="23">
                  <c:v>-500.77999549063043</c:v>
                </c:pt>
                <c:pt idx="24">
                  <c:v>-493.1566766791484</c:v>
                </c:pt>
                <c:pt idx="25">
                  <c:v>-512.55980366749918</c:v>
                </c:pt>
                <c:pt idx="26">
                  <c:v>-512.55980988052852</c:v>
                </c:pt>
                <c:pt idx="27">
                  <c:v>-585.37165045522124</c:v>
                </c:pt>
                <c:pt idx="28">
                  <c:v>-645.0672727095498</c:v>
                </c:pt>
              </c:numCache>
            </c:numRef>
          </c:val>
          <c:extLst>
            <c:ext xmlns:c16="http://schemas.microsoft.com/office/drawing/2014/chart" uri="{C3380CC4-5D6E-409C-BE32-E72D297353CC}">
              <c16:uniqueId val="{00000004-9BDC-44EC-A6A1-53D261C17388}"/>
            </c:ext>
          </c:extLst>
        </c:ser>
        <c:ser>
          <c:idx val="5"/>
          <c:order val="5"/>
          <c:tx>
            <c:strRef>
              <c:f>'---Compare options---'!$H$31</c:f>
              <c:strCache>
                <c:ptCount val="1"/>
                <c:pt idx="0">
                  <c:v>Hydro</c:v>
                </c:pt>
              </c:strCache>
            </c:strRef>
          </c:tx>
          <c:spPr>
            <a:solidFill>
              <a:srgbClr val="188CE5"/>
            </a:solidFill>
            <a:ln>
              <a:noFill/>
              <a:prstDash val="solid"/>
            </a:ln>
            <a:effectLst/>
            <a:extLst>
              <a:ext uri="{91240B29-F687-4F45-9708-019B960494DF}">
                <a14:hiddenLine xmlns:a14="http://schemas.microsoft.com/office/drawing/2010/main">
                  <a:solidFill>
                    <a:srgbClr val="188CE5"/>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options---'!$I$31:$AK$31</c:f>
              <c:numCache>
                <c:formatCode>#,##0</c:formatCode>
                <c:ptCount val="29"/>
                <c:pt idx="0">
                  <c:v>0</c:v>
                </c:pt>
                <c:pt idx="1">
                  <c:v>0</c:v>
                </c:pt>
                <c:pt idx="2">
                  <c:v>0</c:v>
                </c:pt>
                <c:pt idx="3">
                  <c:v>0</c:v>
                </c:pt>
                <c:pt idx="4">
                  <c:v>0</c:v>
                </c:pt>
                <c:pt idx="5">
                  <c:v>0</c:v>
                </c:pt>
                <c:pt idx="6">
                  <c:v>250</c:v>
                </c:pt>
                <c:pt idx="7">
                  <c:v>250</c:v>
                </c:pt>
                <c:pt idx="8">
                  <c:v>250</c:v>
                </c:pt>
                <c:pt idx="9">
                  <c:v>250</c:v>
                </c:pt>
                <c:pt idx="10">
                  <c:v>250</c:v>
                </c:pt>
                <c:pt idx="11">
                  <c:v>250</c:v>
                </c:pt>
                <c:pt idx="12">
                  <c:v>250</c:v>
                </c:pt>
                <c:pt idx="13">
                  <c:v>250</c:v>
                </c:pt>
                <c:pt idx="14">
                  <c:v>250</c:v>
                </c:pt>
                <c:pt idx="15">
                  <c:v>250</c:v>
                </c:pt>
                <c:pt idx="16">
                  <c:v>250</c:v>
                </c:pt>
                <c:pt idx="17">
                  <c:v>250</c:v>
                </c:pt>
                <c:pt idx="18">
                  <c:v>250</c:v>
                </c:pt>
                <c:pt idx="19">
                  <c:v>250</c:v>
                </c:pt>
                <c:pt idx="20">
                  <c:v>250</c:v>
                </c:pt>
                <c:pt idx="21">
                  <c:v>250</c:v>
                </c:pt>
                <c:pt idx="22">
                  <c:v>250</c:v>
                </c:pt>
                <c:pt idx="23">
                  <c:v>250</c:v>
                </c:pt>
                <c:pt idx="24">
                  <c:v>250</c:v>
                </c:pt>
                <c:pt idx="25">
                  <c:v>250</c:v>
                </c:pt>
                <c:pt idx="26">
                  <c:v>250</c:v>
                </c:pt>
                <c:pt idx="27">
                  <c:v>250</c:v>
                </c:pt>
                <c:pt idx="28">
                  <c:v>250</c:v>
                </c:pt>
              </c:numCache>
            </c:numRef>
          </c:val>
          <c:extLst>
            <c:ext xmlns:c16="http://schemas.microsoft.com/office/drawing/2014/chart" uri="{C3380CC4-5D6E-409C-BE32-E72D297353CC}">
              <c16:uniqueId val="{00000005-9BDC-44EC-A6A1-53D261C17388}"/>
            </c:ext>
          </c:extLst>
        </c:ser>
        <c:ser>
          <c:idx val="6"/>
          <c:order val="6"/>
          <c:tx>
            <c:strRef>
              <c:f>'---Compare options---'!$H$32</c:f>
              <c:strCache>
                <c:ptCount val="1"/>
                <c:pt idx="0">
                  <c:v>Wind</c:v>
                </c:pt>
              </c:strCache>
            </c:strRef>
          </c:tx>
          <c:spPr>
            <a:solidFill>
              <a:srgbClr val="168736"/>
            </a:solidFill>
            <a:ln>
              <a:noFill/>
              <a:prstDash val="solid"/>
            </a:ln>
            <a:effectLst/>
            <a:extLst>
              <a:ext uri="{91240B29-F687-4F45-9708-019B960494DF}">
                <a14:hiddenLine xmlns:a14="http://schemas.microsoft.com/office/drawing/2010/main">
                  <a:solidFill>
                    <a:srgbClr val="168736"/>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options---'!$I$32:$AK$32</c:f>
              <c:numCache>
                <c:formatCode>#,##0</c:formatCode>
                <c:ptCount val="29"/>
                <c:pt idx="0">
                  <c:v>-4.5573719035019167E-4</c:v>
                </c:pt>
                <c:pt idx="1">
                  <c:v>-2.4879023840185255E-4</c:v>
                </c:pt>
                <c:pt idx="2">
                  <c:v>-3.8943766776355915E-4</c:v>
                </c:pt>
                <c:pt idx="3">
                  <c:v>-140.35910323542521</c:v>
                </c:pt>
                <c:pt idx="4">
                  <c:v>40.08720929489391</c:v>
                </c:pt>
                <c:pt idx="5">
                  <c:v>16.092843963031555</c:v>
                </c:pt>
                <c:pt idx="6">
                  <c:v>-169.15459224433289</c:v>
                </c:pt>
                <c:pt idx="7">
                  <c:v>-169.27960879301827</c:v>
                </c:pt>
                <c:pt idx="8">
                  <c:v>-313.82628838011806</c:v>
                </c:pt>
                <c:pt idx="9">
                  <c:v>-313.82636068315696</c:v>
                </c:pt>
                <c:pt idx="10">
                  <c:v>-313.82652557739857</c:v>
                </c:pt>
                <c:pt idx="11">
                  <c:v>534.82384182386158</c:v>
                </c:pt>
                <c:pt idx="12">
                  <c:v>389.56238111558196</c:v>
                </c:pt>
                <c:pt idx="13">
                  <c:v>389.55812967924794</c:v>
                </c:pt>
                <c:pt idx="14">
                  <c:v>-174.46007973943779</c:v>
                </c:pt>
                <c:pt idx="15">
                  <c:v>-284.09694757823672</c:v>
                </c:pt>
                <c:pt idx="16">
                  <c:v>-657.67257998454079</c:v>
                </c:pt>
                <c:pt idx="17">
                  <c:v>-366.78669094851648</c:v>
                </c:pt>
                <c:pt idx="18">
                  <c:v>-282.54064988601021</c:v>
                </c:pt>
                <c:pt idx="19">
                  <c:v>-553.46657301362211</c:v>
                </c:pt>
                <c:pt idx="20">
                  <c:v>160.29978238520562</c:v>
                </c:pt>
                <c:pt idx="21">
                  <c:v>387.15914842057828</c:v>
                </c:pt>
                <c:pt idx="22">
                  <c:v>368.61886094420333</c:v>
                </c:pt>
                <c:pt idx="23">
                  <c:v>294.18375365676911</c:v>
                </c:pt>
                <c:pt idx="24">
                  <c:v>144.3129544760086</c:v>
                </c:pt>
                <c:pt idx="25">
                  <c:v>-295.42384531037533</c:v>
                </c:pt>
                <c:pt idx="26">
                  <c:v>499.96679444736947</c:v>
                </c:pt>
                <c:pt idx="27">
                  <c:v>723.46831385913538</c:v>
                </c:pt>
                <c:pt idx="28">
                  <c:v>280.16090472973883</c:v>
                </c:pt>
              </c:numCache>
            </c:numRef>
          </c:val>
          <c:extLst>
            <c:ext xmlns:c16="http://schemas.microsoft.com/office/drawing/2014/chart" uri="{C3380CC4-5D6E-409C-BE32-E72D297353CC}">
              <c16:uniqueId val="{00000006-9BDC-44EC-A6A1-53D261C17388}"/>
            </c:ext>
          </c:extLst>
        </c:ser>
        <c:ser>
          <c:idx val="7"/>
          <c:order val="7"/>
          <c:tx>
            <c:strRef>
              <c:f>'---Compare options---'!$H$33</c:f>
              <c:strCache>
                <c:ptCount val="1"/>
                <c:pt idx="0">
                  <c:v>Solar PV</c:v>
                </c:pt>
              </c:strCache>
            </c:strRef>
          </c:tx>
          <c:spPr>
            <a:solidFill>
              <a:srgbClr val="FFB46A"/>
            </a:solidFill>
            <a:ln>
              <a:noFill/>
              <a:prstDash val="solid"/>
            </a:ln>
            <a:effectLst/>
            <a:extLst>
              <a:ext uri="{91240B29-F687-4F45-9708-019B960494DF}">
                <a14:hiddenLine xmlns:a14="http://schemas.microsoft.com/office/drawing/2010/main">
                  <a:solidFill>
                    <a:srgbClr val="FFB46A"/>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options---'!$I$33:$AK$33</c:f>
              <c:numCache>
                <c:formatCode>#,##0</c:formatCode>
                <c:ptCount val="29"/>
                <c:pt idx="0">
                  <c:v>0</c:v>
                </c:pt>
                <c:pt idx="1">
                  <c:v>0</c:v>
                </c:pt>
                <c:pt idx="2">
                  <c:v>0</c:v>
                </c:pt>
                <c:pt idx="3">
                  <c:v>0</c:v>
                </c:pt>
                <c:pt idx="4">
                  <c:v>-2.3286433861358091E-4</c:v>
                </c:pt>
                <c:pt idx="5">
                  <c:v>-4.0480849020241294E-4</c:v>
                </c:pt>
                <c:pt idx="6">
                  <c:v>190.23096049575361</c:v>
                </c:pt>
                <c:pt idx="7">
                  <c:v>190.23034059009842</c:v>
                </c:pt>
                <c:pt idx="8">
                  <c:v>346.19774475583654</c:v>
                </c:pt>
                <c:pt idx="9">
                  <c:v>346.19774368677099</c:v>
                </c:pt>
                <c:pt idx="10">
                  <c:v>346.19774174078157</c:v>
                </c:pt>
                <c:pt idx="11">
                  <c:v>346.19651162173432</c:v>
                </c:pt>
                <c:pt idx="12">
                  <c:v>346.19644624223838</c:v>
                </c:pt>
                <c:pt idx="13">
                  <c:v>346.19627735382528</c:v>
                </c:pt>
                <c:pt idx="14">
                  <c:v>346.19623946966385</c:v>
                </c:pt>
                <c:pt idx="15">
                  <c:v>346.19506141198508</c:v>
                </c:pt>
                <c:pt idx="16">
                  <c:v>-32.136637792587862</c:v>
                </c:pt>
                <c:pt idx="17">
                  <c:v>-32.136780758557506</c:v>
                </c:pt>
                <c:pt idx="18">
                  <c:v>-32.136821657619294</c:v>
                </c:pt>
                <c:pt idx="19">
                  <c:v>-129.80602568363793</c:v>
                </c:pt>
                <c:pt idx="20">
                  <c:v>-948.36984056825895</c:v>
                </c:pt>
                <c:pt idx="21">
                  <c:v>-575.97835797467997</c:v>
                </c:pt>
                <c:pt idx="22">
                  <c:v>-676.38171327409873</c:v>
                </c:pt>
                <c:pt idx="23">
                  <c:v>-676.38185073234854</c:v>
                </c:pt>
                <c:pt idx="24">
                  <c:v>-1097.0123377358577</c:v>
                </c:pt>
                <c:pt idx="25">
                  <c:v>-835.3256188375708</c:v>
                </c:pt>
                <c:pt idx="26">
                  <c:v>-1154.8464976955838</c:v>
                </c:pt>
                <c:pt idx="27">
                  <c:v>-159.80325760279084</c:v>
                </c:pt>
                <c:pt idx="28">
                  <c:v>-343.36775628014584</c:v>
                </c:pt>
              </c:numCache>
            </c:numRef>
          </c:val>
          <c:extLst>
            <c:ext xmlns:c16="http://schemas.microsoft.com/office/drawing/2014/chart" uri="{C3380CC4-5D6E-409C-BE32-E72D297353CC}">
              <c16:uniqueId val="{00000007-9BDC-44EC-A6A1-53D261C17388}"/>
            </c:ext>
          </c:extLst>
        </c:ser>
        <c:dLbls>
          <c:showLegendKey val="0"/>
          <c:showVal val="0"/>
          <c:showCatName val="0"/>
          <c:showSerName val="0"/>
          <c:showPercent val="0"/>
          <c:showBubbleSize val="0"/>
        </c:dLbls>
        <c:gapWidth val="150"/>
        <c:overlap val="100"/>
        <c:axId val="1844338624"/>
        <c:axId val="1844337536"/>
      </c:barChart>
      <c:lineChart>
        <c:grouping val="standard"/>
        <c:varyColors val="0"/>
        <c:ser>
          <c:idx val="8"/>
          <c:order val="8"/>
          <c:tx>
            <c:strRef>
              <c:f>'---Compare options---'!$H$34</c:f>
              <c:strCache>
                <c:ptCount val="1"/>
                <c:pt idx="0">
                  <c:v>Grid Battery</c:v>
                </c:pt>
              </c:strCache>
            </c:strRef>
          </c:tx>
          <c:spPr>
            <a:ln w="28575" cap="rnd">
              <a:solidFill>
                <a:srgbClr val="724BC3"/>
              </a:solidFill>
              <a:prstDash val="sysDot"/>
              <a:round/>
            </a:ln>
            <a:effectLst/>
          </c:spPr>
          <c:marker>
            <c:symbol val="none"/>
          </c:marker>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options---'!$I$34:$AK$34</c:f>
              <c:numCache>
                <c:formatCode>#,##0</c:formatCode>
                <c:ptCount val="29"/>
                <c:pt idx="0">
                  <c:v>0</c:v>
                </c:pt>
                <c:pt idx="1">
                  <c:v>0</c:v>
                </c:pt>
                <c:pt idx="2">
                  <c:v>0</c:v>
                </c:pt>
                <c:pt idx="3">
                  <c:v>0</c:v>
                </c:pt>
                <c:pt idx="4">
                  <c:v>0</c:v>
                </c:pt>
                <c:pt idx="5">
                  <c:v>0</c:v>
                </c:pt>
                <c:pt idx="6">
                  <c:v>0</c:v>
                </c:pt>
                <c:pt idx="7">
                  <c:v>-2.2464540597866289E-4</c:v>
                </c:pt>
                <c:pt idx="8">
                  <c:v>-1.1355297799582331E-3</c:v>
                </c:pt>
                <c:pt idx="9">
                  <c:v>-1.1687407300087216E-3</c:v>
                </c:pt>
                <c:pt idx="10">
                  <c:v>-1.1920196199071142E-3</c:v>
                </c:pt>
                <c:pt idx="11">
                  <c:v>-1.8555909199449161E-3</c:v>
                </c:pt>
                <c:pt idx="12">
                  <c:v>-2.5969866300101785E-3</c:v>
                </c:pt>
                <c:pt idx="13">
                  <c:v>-2.6211077999960253E-3</c:v>
                </c:pt>
                <c:pt idx="14">
                  <c:v>-3.0865500600043561E-3</c:v>
                </c:pt>
                <c:pt idx="15">
                  <c:v>-3.4211889299626819E-3</c:v>
                </c:pt>
                <c:pt idx="16">
                  <c:v>-37.18159452968996</c:v>
                </c:pt>
                <c:pt idx="17">
                  <c:v>-37.181606310519896</c:v>
                </c:pt>
                <c:pt idx="18">
                  <c:v>-354.94231762829008</c:v>
                </c:pt>
                <c:pt idx="19">
                  <c:v>-354.94232350125003</c:v>
                </c:pt>
                <c:pt idx="20">
                  <c:v>-705.29577595167939</c:v>
                </c:pt>
                <c:pt idx="21">
                  <c:v>-705.29587843369882</c:v>
                </c:pt>
                <c:pt idx="22">
                  <c:v>-467.01009082461951</c:v>
                </c:pt>
                <c:pt idx="23">
                  <c:v>-83.389250057649861</c:v>
                </c:pt>
                <c:pt idx="24">
                  <c:v>11.897808296949279</c:v>
                </c:pt>
                <c:pt idx="25">
                  <c:v>118.16315964375008</c:v>
                </c:pt>
                <c:pt idx="26">
                  <c:v>118.16315151228991</c:v>
                </c:pt>
                <c:pt idx="27">
                  <c:v>-246.04088268026953</c:v>
                </c:pt>
                <c:pt idx="28">
                  <c:v>-246.04048820159824</c:v>
                </c:pt>
              </c:numCache>
            </c:numRef>
          </c:val>
          <c:smooth val="0"/>
          <c:extLst>
            <c:ext xmlns:c16="http://schemas.microsoft.com/office/drawing/2014/chart" uri="{C3380CC4-5D6E-409C-BE32-E72D297353CC}">
              <c16:uniqueId val="{00000008-9BDC-44EC-A6A1-53D261C17388}"/>
            </c:ext>
          </c:extLst>
        </c:ser>
        <c:ser>
          <c:idx val="9"/>
          <c:order val="9"/>
          <c:tx>
            <c:strRef>
              <c:f>'---Compare options---'!$H$35</c:f>
              <c:strCache>
                <c:ptCount val="1"/>
                <c:pt idx="0">
                  <c:v>Pumped Hydro</c:v>
                </c:pt>
              </c:strCache>
            </c:strRef>
          </c:tx>
          <c:spPr>
            <a:ln w="28575" cap="rnd">
              <a:solidFill>
                <a:srgbClr val="87D3F2"/>
              </a:solidFill>
              <a:prstDash val="sysDot"/>
              <a:round/>
            </a:ln>
            <a:effectLst/>
          </c:spPr>
          <c:marker>
            <c:symbol val="none"/>
          </c:marker>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options---'!$I$35:$AK$35</c:f>
              <c:numCache>
                <c:formatCode>#,##0</c:formatCode>
                <c:ptCount val="29"/>
                <c:pt idx="0">
                  <c:v>0</c:v>
                </c:pt>
                <c:pt idx="1">
                  <c:v>0</c:v>
                </c:pt>
                <c:pt idx="2">
                  <c:v>-1.0360394003328111E-4</c:v>
                </c:pt>
                <c:pt idx="3">
                  <c:v>-4.1895573497185978E-4</c:v>
                </c:pt>
                <c:pt idx="4">
                  <c:v>-4.3581457794061862E-4</c:v>
                </c:pt>
                <c:pt idx="5">
                  <c:v>-5.5358895042445511E-4</c:v>
                </c:pt>
                <c:pt idx="6">
                  <c:v>-5.7272439744338044E-4</c:v>
                </c:pt>
                <c:pt idx="7">
                  <c:v>-7.2011030442808988E-4</c:v>
                </c:pt>
                <c:pt idx="8">
                  <c:v>-2.3236831020767568E-4</c:v>
                </c:pt>
                <c:pt idx="9">
                  <c:v>-2.7285242049401859E-4</c:v>
                </c:pt>
                <c:pt idx="10">
                  <c:v>-3.1427554949914338E-4</c:v>
                </c:pt>
                <c:pt idx="11">
                  <c:v>-8.8328839046880603E-4</c:v>
                </c:pt>
                <c:pt idx="12">
                  <c:v>-1.4393499304787838E-3</c:v>
                </c:pt>
                <c:pt idx="13">
                  <c:v>-1.4627569398726337E-3</c:v>
                </c:pt>
                <c:pt idx="14">
                  <c:v>-1.6220272600548924E-3</c:v>
                </c:pt>
                <c:pt idx="15">
                  <c:v>-1.6894042291824007E-3</c:v>
                </c:pt>
                <c:pt idx="16">
                  <c:v>80.736440877879431</c:v>
                </c:pt>
                <c:pt idx="17">
                  <c:v>89.512691236690443</c:v>
                </c:pt>
                <c:pt idx="18">
                  <c:v>139.92171317346038</c:v>
                </c:pt>
                <c:pt idx="19">
                  <c:v>139.91780897028093</c:v>
                </c:pt>
                <c:pt idx="20">
                  <c:v>152.71026225829064</c:v>
                </c:pt>
                <c:pt idx="21">
                  <c:v>80.385825716740328</c:v>
                </c:pt>
                <c:pt idx="22">
                  <c:v>80.385818543610185</c:v>
                </c:pt>
                <c:pt idx="23">
                  <c:v>-345.72335037839002</c:v>
                </c:pt>
                <c:pt idx="24">
                  <c:v>-345.72280795966981</c:v>
                </c:pt>
                <c:pt idx="25">
                  <c:v>-274.7074347239095</c:v>
                </c:pt>
                <c:pt idx="26">
                  <c:v>-274.70744815090893</c:v>
                </c:pt>
                <c:pt idx="27">
                  <c:v>150.67628614365822</c:v>
                </c:pt>
                <c:pt idx="28">
                  <c:v>150.67627371629897</c:v>
                </c:pt>
              </c:numCache>
            </c:numRef>
          </c:val>
          <c:smooth val="0"/>
          <c:extLst>
            <c:ext xmlns:c16="http://schemas.microsoft.com/office/drawing/2014/chart" uri="{C3380CC4-5D6E-409C-BE32-E72D297353CC}">
              <c16:uniqueId val="{00000009-9BDC-44EC-A6A1-53D261C17388}"/>
            </c:ext>
          </c:extLst>
        </c:ser>
        <c:dLbls>
          <c:showLegendKey val="0"/>
          <c:showVal val="0"/>
          <c:showCatName val="0"/>
          <c:showSerName val="0"/>
          <c:showPercent val="0"/>
          <c:showBubbleSize val="0"/>
        </c:dLbls>
        <c:marker val="1"/>
        <c:smooth val="0"/>
        <c:axId val="1844338624"/>
        <c:axId val="1844337536"/>
      </c:lineChart>
      <c:catAx>
        <c:axId val="1844338624"/>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7536"/>
        <c:crosses val="autoZero"/>
        <c:auto val="1"/>
        <c:lblAlgn val="ctr"/>
        <c:lblOffset val="100"/>
        <c:noMultiLvlLbl val="0"/>
      </c:catAx>
      <c:valAx>
        <c:axId val="184433753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Capacity difference (MW)</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86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543116</xdr:colOff>
      <xdr:row>5</xdr:row>
      <xdr:rowOff>1119</xdr:rowOff>
    </xdr:from>
    <xdr:to>
      <xdr:col>14</xdr:col>
      <xdr:colOff>1226571</xdr:colOff>
      <xdr:row>30</xdr:row>
      <xdr:rowOff>78442</xdr:rowOff>
    </xdr:to>
    <xdr:sp macro="" textlink="">
      <xdr:nvSpPr>
        <xdr:cNvPr id="2" name="Rectangle 1">
          <a:extLst>
            <a:ext uri="{FF2B5EF4-FFF2-40B4-BE49-F238E27FC236}">
              <a16:creationId xmlns:a16="http://schemas.microsoft.com/office/drawing/2014/main" id="{00000000-0008-0000-0000-000002000000}"/>
            </a:ext>
          </a:extLst>
        </xdr:cNvPr>
        <xdr:cNvSpPr>
          <a:spLocks noChangeAspect="1"/>
        </xdr:cNvSpPr>
      </xdr:nvSpPr>
      <xdr:spPr>
        <a:xfrm>
          <a:off x="2867216" y="810744"/>
          <a:ext cx="6493705" cy="4125448"/>
        </a:xfrm>
        <a:custGeom>
          <a:avLst/>
          <a:gdLst>
            <a:gd name="connsiteX0" fmla="*/ 0 w 6753225"/>
            <a:gd name="connsiteY0" fmla="*/ 0 h 3400425"/>
            <a:gd name="connsiteX1" fmla="*/ 6753225 w 6753225"/>
            <a:gd name="connsiteY1" fmla="*/ 0 h 3400425"/>
            <a:gd name="connsiteX2" fmla="*/ 6753225 w 6753225"/>
            <a:gd name="connsiteY2" fmla="*/ 3400425 h 3400425"/>
            <a:gd name="connsiteX3" fmla="*/ 0 w 6753225"/>
            <a:gd name="connsiteY3" fmla="*/ 3400425 h 3400425"/>
            <a:gd name="connsiteX4" fmla="*/ 0 w 6753225"/>
            <a:gd name="connsiteY4" fmla="*/ 0 h 3400425"/>
            <a:gd name="connsiteX0" fmla="*/ 0 w 6755607"/>
            <a:gd name="connsiteY0" fmla="*/ 1197768 h 3400425"/>
            <a:gd name="connsiteX1" fmla="*/ 6755607 w 6755607"/>
            <a:gd name="connsiteY1" fmla="*/ 0 h 3400425"/>
            <a:gd name="connsiteX2" fmla="*/ 6755607 w 6755607"/>
            <a:gd name="connsiteY2" fmla="*/ 3400425 h 3400425"/>
            <a:gd name="connsiteX3" fmla="*/ 2382 w 6755607"/>
            <a:gd name="connsiteY3" fmla="*/ 3400425 h 3400425"/>
            <a:gd name="connsiteX4" fmla="*/ 0 w 6755607"/>
            <a:gd name="connsiteY4" fmla="*/ 1197768 h 34004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755607" h="3400425">
              <a:moveTo>
                <a:pt x="0" y="1197768"/>
              </a:moveTo>
              <a:lnTo>
                <a:pt x="6755607" y="0"/>
              </a:lnTo>
              <a:lnTo>
                <a:pt x="6755607" y="3400425"/>
              </a:lnTo>
              <a:lnTo>
                <a:pt x="2382" y="3400425"/>
              </a:lnTo>
              <a:lnTo>
                <a:pt x="0" y="1197768"/>
              </a:lnTo>
              <a:close/>
            </a:path>
          </a:pathLst>
        </a:custGeom>
        <a:solidFill>
          <a:srgbClr val="FFE600"/>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editAs="absolute">
    <xdr:from>
      <xdr:col>5</xdr:col>
      <xdr:colOff>227966</xdr:colOff>
      <xdr:row>15</xdr:row>
      <xdr:rowOff>35014</xdr:rowOff>
    </xdr:from>
    <xdr:to>
      <xdr:col>14</xdr:col>
      <xdr:colOff>989741</xdr:colOff>
      <xdr:row>21</xdr:row>
      <xdr:rowOff>29463</xdr:rowOff>
    </xdr:to>
    <xdr:sp macro="" textlink="">
      <xdr:nvSpPr>
        <xdr:cNvPr id="3" name="Title 1">
          <a:extLst>
            <a:ext uri="{FF2B5EF4-FFF2-40B4-BE49-F238E27FC236}">
              <a16:creationId xmlns:a16="http://schemas.microsoft.com/office/drawing/2014/main" id="{00000000-0008-0000-0000-000003000000}"/>
            </a:ext>
          </a:extLst>
        </xdr:cNvPr>
        <xdr:cNvSpPr>
          <a:spLocks noGrp="1"/>
        </xdr:cNvSpPr>
      </xdr:nvSpPr>
      <xdr:spPr>
        <a:xfrm>
          <a:off x="3133091" y="2463889"/>
          <a:ext cx="5991000" cy="965999"/>
        </a:xfrm>
        <a:prstGeom prst="rect">
          <a:avLst/>
        </a:prstGeom>
      </xdr:spPr>
      <xdr:txBody>
        <a:bodyPr vert="horz" wrap="square" lIns="0" tIns="0" rIns="0" bIns="0" rtlCol="0" anchor="t" anchorCtr="0">
          <a:noAutofit/>
        </a:bodyPr>
        <a:lstStyle>
          <a:lvl1pPr algn="l" defTabSz="914400" rtl="0" eaLnBrk="1" latinLnBrk="0" hangingPunct="1">
            <a:lnSpc>
              <a:spcPct val="85000"/>
            </a:lnSpc>
            <a:spcBef>
              <a:spcPct val="0"/>
            </a:spcBef>
            <a:buNone/>
            <a:defRPr sz="3000" b="1" kern="1200">
              <a:solidFill>
                <a:schemeClr val="bg1"/>
              </a:solidFill>
              <a:latin typeface="+mn-lt"/>
              <a:ea typeface="+mj-ea"/>
              <a:cs typeface="Arial" pitchFamily="34" charset="0"/>
            </a:defRPr>
          </a:lvl1pPr>
        </a:lstStyle>
        <a:p>
          <a:pPr algn="l"/>
          <a:r>
            <a:rPr lang="en-US">
              <a:solidFill>
                <a:schemeClr val="tx1"/>
              </a:solidFill>
              <a:latin typeface="EYInterstate Light" panose="02000506000000020004" pitchFamily="2" charset="0"/>
            </a:rPr>
            <a:t>Project</a:t>
          </a:r>
          <a:r>
            <a:rPr lang="en-US" baseline="0">
              <a:solidFill>
                <a:schemeClr val="tx1"/>
              </a:solidFill>
              <a:latin typeface="EYInterstate Light" panose="02000506000000020004" pitchFamily="2" charset="0"/>
            </a:rPr>
            <a:t> Marinus Economic Modelling Results</a:t>
          </a:r>
          <a:endParaRPr lang="en-GB">
            <a:solidFill>
              <a:schemeClr val="tx1"/>
            </a:solidFill>
            <a:latin typeface="EYInterstate Light" panose="02000506000000020004" pitchFamily="2" charset="0"/>
          </a:endParaRPr>
        </a:p>
      </xdr:txBody>
    </xdr:sp>
    <xdr:clientData/>
  </xdr:twoCellAnchor>
  <xdr:twoCellAnchor editAs="absolute">
    <xdr:from>
      <xdr:col>5</xdr:col>
      <xdr:colOff>227966</xdr:colOff>
      <xdr:row>21</xdr:row>
      <xdr:rowOff>87709</xdr:rowOff>
    </xdr:from>
    <xdr:to>
      <xdr:col>14</xdr:col>
      <xdr:colOff>989741</xdr:colOff>
      <xdr:row>26</xdr:row>
      <xdr:rowOff>7691</xdr:rowOff>
    </xdr:to>
    <xdr:sp macro="" textlink="">
      <xdr:nvSpPr>
        <xdr:cNvPr id="4" name="Subtitle 2">
          <a:extLst>
            <a:ext uri="{FF2B5EF4-FFF2-40B4-BE49-F238E27FC236}">
              <a16:creationId xmlns:a16="http://schemas.microsoft.com/office/drawing/2014/main" id="{00000000-0008-0000-0000-000004000000}"/>
            </a:ext>
          </a:extLst>
        </xdr:cNvPr>
        <xdr:cNvSpPr>
          <a:spLocks noGrp="1"/>
        </xdr:cNvSpPr>
      </xdr:nvSpPr>
      <xdr:spPr>
        <a:xfrm>
          <a:off x="3133091" y="3488134"/>
          <a:ext cx="5991000" cy="729607"/>
        </a:xfrm>
        <a:prstGeom prst="rect">
          <a:avLst/>
        </a:prstGeom>
      </xdr:spPr>
      <xdr:txBody>
        <a:bodyPr vert="horz" wrap="square" lIns="0" tIns="0" rIns="0" bIns="0" rtlCol="0" anchor="t" anchorCtr="0">
          <a:noAutofit/>
        </a:bodyPr>
        <a:lstStyle>
          <a:lvl1pPr marL="356616" indent="-356616" algn="l" defTabSz="914400" rtl="0" eaLnBrk="1" latinLnBrk="0" hangingPunct="1">
            <a:spcBef>
              <a:spcPct val="20000"/>
            </a:spcBef>
            <a:buClr>
              <a:schemeClr val="accent2"/>
            </a:buClr>
            <a:buSzPct val="70000"/>
            <a:buFont typeface="Arial" pitchFamily="34" charset="0"/>
            <a:buChar char="►"/>
            <a:defRPr sz="2400" kern="1200">
              <a:solidFill>
                <a:schemeClr val="bg1"/>
              </a:solidFill>
              <a:latin typeface="+mn-lt"/>
              <a:ea typeface="+mn-ea"/>
              <a:cs typeface="Arial" pitchFamily="34" charset="0"/>
            </a:defRPr>
          </a:lvl1pPr>
          <a:lvl2pPr marL="713232" indent="-356616" algn="l" defTabSz="914400" rtl="0" eaLnBrk="1" latinLnBrk="0" hangingPunct="1">
            <a:spcBef>
              <a:spcPct val="20000"/>
            </a:spcBef>
            <a:buClr>
              <a:schemeClr val="accent2"/>
            </a:buClr>
            <a:buSzPct val="70000"/>
            <a:buFont typeface="Arial" pitchFamily="34" charset="0"/>
            <a:buChar char="►"/>
            <a:defRPr sz="2000" kern="1200">
              <a:solidFill>
                <a:schemeClr val="bg1"/>
              </a:solidFill>
              <a:latin typeface="+mn-lt"/>
              <a:ea typeface="+mn-ea"/>
              <a:cs typeface="Arial" pitchFamily="34" charset="0"/>
            </a:defRPr>
          </a:lvl2pPr>
          <a:lvl3pPr marL="1069848" indent="-356616" algn="l" defTabSz="914400" rtl="0" eaLnBrk="1" latinLnBrk="0" hangingPunct="1">
            <a:spcBef>
              <a:spcPct val="20000"/>
            </a:spcBef>
            <a:buClr>
              <a:schemeClr val="accent2"/>
            </a:buClr>
            <a:buSzPct val="70000"/>
            <a:buFont typeface="Arial" pitchFamily="34" charset="0"/>
            <a:buChar char="►"/>
            <a:defRPr sz="1800" kern="1200">
              <a:solidFill>
                <a:schemeClr val="bg1"/>
              </a:solidFill>
              <a:latin typeface="+mn-lt"/>
              <a:ea typeface="+mn-ea"/>
              <a:cs typeface="Arial" pitchFamily="34" charset="0"/>
            </a:defRPr>
          </a:lvl3pPr>
          <a:lvl4pPr marL="1426464"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4pPr>
          <a:lvl5pPr marL="1783080"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0" lvl="0" indent="0" algn="l" defTabSz="914400" rtl="0" eaLnBrk="1" latinLnBrk="0" hangingPunct="1">
            <a:lnSpc>
              <a:spcPct val="85000"/>
            </a:lnSpc>
            <a:spcBef>
              <a:spcPct val="0"/>
            </a:spcBef>
            <a:buNone/>
          </a:pPr>
          <a:r>
            <a:rPr lang="en-US" sz="2000" b="0" kern="1200">
              <a:solidFill>
                <a:schemeClr val="tx1"/>
              </a:solidFill>
              <a:latin typeface="EYInterstate" panose="02000503020000020004" pitchFamily="2" charset="0"/>
              <a:ea typeface="+mj-ea"/>
              <a:cs typeface="Arial" pitchFamily="34" charset="0"/>
            </a:rPr>
            <a:t>Supporting the Economic Modelling Appendix</a:t>
          </a:r>
          <a:r>
            <a:rPr lang="en-US" sz="2000" b="0" kern="1200" baseline="0">
              <a:solidFill>
                <a:schemeClr val="tx1"/>
              </a:solidFill>
              <a:latin typeface="EYInterstate" panose="02000503020000020004" pitchFamily="2" charset="0"/>
              <a:ea typeface="+mj-ea"/>
              <a:cs typeface="Arial" pitchFamily="34" charset="0"/>
            </a:rPr>
            <a:t> to the TasNetworks PACR</a:t>
          </a:r>
        </a:p>
        <a:p>
          <a:pPr marL="0" lvl="0" indent="0" algn="l" defTabSz="914400" rtl="0" eaLnBrk="1" latinLnBrk="0" hangingPunct="1">
            <a:lnSpc>
              <a:spcPct val="85000"/>
            </a:lnSpc>
            <a:spcBef>
              <a:spcPct val="0"/>
            </a:spcBef>
            <a:buNone/>
          </a:pPr>
          <a:endParaRPr lang="en-US" sz="1800" b="0" kern="1200" baseline="0">
            <a:solidFill>
              <a:schemeClr val="tx1"/>
            </a:solidFill>
            <a:latin typeface="EYInterstate" panose="02000503020000020004" pitchFamily="2" charset="0"/>
            <a:ea typeface="+mj-ea"/>
            <a:cs typeface="Arial" pitchFamily="34" charset="0"/>
          </a:endParaRPr>
        </a:p>
        <a:p>
          <a:pPr marL="0" lvl="0" indent="0" algn="l" defTabSz="914400" rtl="0" eaLnBrk="1" latinLnBrk="0" hangingPunct="1">
            <a:lnSpc>
              <a:spcPct val="85000"/>
            </a:lnSpc>
            <a:spcBef>
              <a:spcPct val="0"/>
            </a:spcBef>
            <a:buNone/>
          </a:pPr>
          <a:r>
            <a:rPr lang="en-US" sz="1800" b="1" kern="1200" baseline="0">
              <a:solidFill>
                <a:sysClr val="windowText" lastClr="000000"/>
              </a:solidFill>
              <a:latin typeface="EYInterstate" panose="02000503020000020004" pitchFamily="2" charset="0"/>
              <a:ea typeface="+mj-ea"/>
              <a:cs typeface="Arial" pitchFamily="34" charset="0"/>
            </a:rPr>
            <a:t>TasNetworks</a:t>
          </a:r>
          <a:r>
            <a:rPr lang="en-US" sz="1800" b="0" kern="1200" baseline="0">
              <a:solidFill>
                <a:sysClr val="windowText" lastClr="000000"/>
              </a:solidFill>
              <a:latin typeface="EYInterstate" panose="02000503020000020004" pitchFamily="2" charset="0"/>
              <a:ea typeface="+mj-ea"/>
              <a:cs typeface="Arial" pitchFamily="34" charset="0"/>
            </a:rPr>
            <a:t> | 22 June 2021</a:t>
          </a:r>
          <a:endParaRPr lang="en-GB" sz="1800" b="0" kern="1200">
            <a:solidFill>
              <a:sysClr val="windowText" lastClr="000000"/>
            </a:solidFill>
            <a:latin typeface="EYInterstate" panose="02000503020000020004" pitchFamily="2" charset="0"/>
            <a:ea typeface="+mj-ea"/>
            <a:cs typeface="Arial" pitchFamily="34" charset="0"/>
          </a:endParaRPr>
        </a:p>
      </xdr:txBody>
    </xdr:sp>
    <xdr:clientData/>
  </xdr:twoCellAnchor>
  <xdr:twoCellAnchor editAs="oneCell">
    <xdr:from>
      <xdr:col>14</xdr:col>
      <xdr:colOff>236225</xdr:colOff>
      <xdr:row>37</xdr:row>
      <xdr:rowOff>5428</xdr:rowOff>
    </xdr:from>
    <xdr:to>
      <xdr:col>14</xdr:col>
      <xdr:colOff>1236096</xdr:colOff>
      <xdr:row>44</xdr:row>
      <xdr:rowOff>129888</xdr:rowOff>
    </xdr:to>
    <xdr:pic>
      <xdr:nvPicPr>
        <xdr:cNvPr id="5" name="Picture 4">
          <a:extLst>
            <a:ext uri="{FF2B5EF4-FFF2-40B4-BE49-F238E27FC236}">
              <a16:creationId xmlns:a16="http://schemas.microsoft.com/office/drawing/2014/main" id="{00000000-0008-0000-0000-000005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575" y="5996653"/>
          <a:ext cx="999871" cy="1257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6</xdr:col>
      <xdr:colOff>228075</xdr:colOff>
      <xdr:row>19</xdr:row>
      <xdr:rowOff>173400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0</xdr:rowOff>
    </xdr:from>
    <xdr:to>
      <xdr:col>6</xdr:col>
      <xdr:colOff>228075</xdr:colOff>
      <xdr:row>60</xdr:row>
      <xdr:rowOff>173400</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25</xdr:row>
      <xdr:rowOff>0</xdr:rowOff>
    </xdr:from>
    <xdr:to>
      <xdr:col>6</xdr:col>
      <xdr:colOff>228075</xdr:colOff>
      <xdr:row>39</xdr:row>
      <xdr:rowOff>173400</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sNetworks/7.%20Marinus%20PACR%202021/Annual%20outcome%20workbooks/Aggregated%20annual%20results%20workbook%20template%20-%20NoTRET%20-%202021_06_21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sNetworks/7.%20Marinus%20PACR%202021/Annual%20outcome%20workbooks/EY%20results%20workbook%20(FY27-30)%20-%20Main%202020_11_06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Regional%20yearly%20NPV%20comparison%202020_10_28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EY%20results%20workbook%20(FY31-34)%20-%20Main%202020_11_06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lease notice"/>
      <sheetName val="Version notes"/>
      <sheetName val="Abbreviations and notes"/>
      <sheetName val="Method to using workbook"/>
      <sheetName val="Main"/>
      <sheetName val="!!DELETE ME!! - Data checks"/>
      <sheetName val="---Compare options---"/>
      <sheetName val="BaseCase_CF"/>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BaseCase_System Strength Cost"/>
      <sheetName val="Marinus_CF"/>
      <sheetName val="Marinus_Generation"/>
      <sheetName val="Marinus_Capacity"/>
      <sheetName val="Marinus_VOM Cost"/>
      <sheetName val="Marinus_FOM Cost"/>
      <sheetName val="Marinus_Fuel Cost"/>
      <sheetName val="Marinus_Build Cost"/>
      <sheetName val="Marinus_REHAB Cost"/>
      <sheetName val="Marinus_REZ Tx Cost"/>
      <sheetName val="Marinus_USE+DSP Cost"/>
      <sheetName val="Marinus_SyncCon Cost"/>
      <sheetName val="Marinus_System Strength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ESS_cap MW"/>
      <sheetName val="NPVall_Central No TRET"/>
      <sheetName val="GenSO_Central No TRET"/>
      <sheetName val="Cap_Central No TRET"/>
      <sheetName val="NSCap_Central No TRET"/>
      <sheetName val="DemandSum_Central No TRET"/>
      <sheetName val="NPVall_C No TRET 1500 MW"/>
      <sheetName val="GenSO_C No TRET 1500 MW"/>
      <sheetName val="Cap_C No TRET 1500 MW"/>
      <sheetName val="NSCap_C No TRET 1500 MW"/>
      <sheetName val="DemandSum_C No TRET 1500 MW"/>
      <sheetName val="NPVall_Central No State"/>
      <sheetName val="GenSO_Central No State"/>
      <sheetName val="Cap_Central No State"/>
      <sheetName val="NSCap_Central No State"/>
      <sheetName val="DemandSum_Central No State"/>
      <sheetName val="NPVall_C No State 1500 MW"/>
      <sheetName val="GenSO_C No State 1500 MW"/>
      <sheetName val="Cap_C No State 1500 MW"/>
      <sheetName val="NSCap_C No State 1500 MW"/>
      <sheetName val="DemandSum_C No State 1500 MW"/>
      <sheetName val="NPVall_Central High Elec"/>
      <sheetName val="GenSO_Central High Elec"/>
      <sheetName val="Cap_Central High Elec"/>
      <sheetName val="NSCap_Central High Elec"/>
      <sheetName val="DemandSum_Central High Elec"/>
      <sheetName val="NPVall_C High Elec 1500 MW"/>
      <sheetName val="GenSO_C High Elec 1500 MW"/>
      <sheetName val="Cap_C High Elec 1500 MW"/>
      <sheetName val="NSCap_C High Elec 1500 MW"/>
      <sheetName val="DemandSum_C High Elec 1500 MW"/>
      <sheetName val="NPVall_Step No TRET"/>
      <sheetName val="GenSO_Step No TRET"/>
      <sheetName val="Cap_Step No TRET"/>
      <sheetName val="NSCap_Step No TRET"/>
      <sheetName val="DemandSum_Step No TRET"/>
      <sheetName val="NPVall_S No TRET 1500 MW"/>
      <sheetName val="GenSO_S No TRET 1500 MW"/>
      <sheetName val="Cap_S No TRET 1500 MW"/>
      <sheetName val="NSCap_S No TRET 1500 MW"/>
      <sheetName val="DemandSum_S No TRET 1500 MW"/>
      <sheetName val="NPVall_Step No State"/>
      <sheetName val="GenSO_Step No State"/>
      <sheetName val="Cap_Step No State"/>
      <sheetName val="NSCap_Step No State"/>
      <sheetName val="DemandSum_Step No State"/>
      <sheetName val="NPVall_S No State 1500 MW"/>
      <sheetName val="GenSO_S No State 1500 MW"/>
      <sheetName val="Cap_S No State 1500 MW"/>
      <sheetName val="NSCap_S No State 1500 MW"/>
      <sheetName val="DemandSum_S No State 1500 MW"/>
      <sheetName val="NPVall_Step High Elec"/>
      <sheetName val="GenSO_Step High Elec"/>
      <sheetName val="Cap_Step High Elec"/>
      <sheetName val="NSCap_Step High Elec"/>
      <sheetName val="DemandSum_Step High Elec"/>
      <sheetName val="NPVall_S High Elec 1500 MW"/>
      <sheetName val="GenSO_S High Elec 1500 MW"/>
      <sheetName val="Cap_S High Elec 1500 MW"/>
      <sheetName val="NSCap_S High Elec 1500 MW"/>
      <sheetName val="DemandSum_S High Elec 1500 MW"/>
    </sheetNames>
    <sheetDataSet>
      <sheetData sheetId="0"/>
      <sheetData sheetId="1"/>
      <sheetData sheetId="2"/>
      <sheetData sheetId="3"/>
      <sheetData sheetId="4"/>
      <sheetData sheetId="5"/>
      <sheetData sheetId="6"/>
      <sheetData sheetId="7">
        <row r="6">
          <cell r="I6" t="str">
            <v>2021-22</v>
          </cell>
          <cell r="J6" t="str">
            <v>2022-23</v>
          </cell>
          <cell r="K6" t="str">
            <v>2023-24</v>
          </cell>
          <cell r="L6" t="str">
            <v>2024-25</v>
          </cell>
          <cell r="M6" t="str">
            <v>2025-26</v>
          </cell>
          <cell r="N6" t="str">
            <v>2026-27</v>
          </cell>
          <cell r="O6" t="str">
            <v>2027-28</v>
          </cell>
          <cell r="P6" t="str">
            <v>2028-29</v>
          </cell>
          <cell r="Q6" t="str">
            <v>2029-30</v>
          </cell>
          <cell r="R6" t="str">
            <v>2030-31</v>
          </cell>
          <cell r="S6" t="str">
            <v>2031-32</v>
          </cell>
          <cell r="T6" t="str">
            <v>2032-33</v>
          </cell>
          <cell r="U6" t="str">
            <v>2033-34</v>
          </cell>
          <cell r="V6" t="str">
            <v>2034-35</v>
          </cell>
          <cell r="W6" t="str">
            <v>2035-36</v>
          </cell>
          <cell r="X6" t="str">
            <v>2036-37</v>
          </cell>
          <cell r="Y6" t="str">
            <v>2037-38</v>
          </cell>
          <cell r="Z6" t="str">
            <v>2038-39</v>
          </cell>
          <cell r="AA6" t="str">
            <v>2039-40</v>
          </cell>
          <cell r="AB6" t="str">
            <v>2040-41</v>
          </cell>
          <cell r="AC6" t="str">
            <v>2041-42</v>
          </cell>
          <cell r="AD6" t="str">
            <v>2042-43</v>
          </cell>
          <cell r="AE6" t="str">
            <v>2043-44</v>
          </cell>
          <cell r="AF6" t="str">
            <v>2044-45</v>
          </cell>
          <cell r="AG6" t="str">
            <v>2045-46</v>
          </cell>
          <cell r="AH6" t="str">
            <v>2046-47</v>
          </cell>
          <cell r="AI6" t="str">
            <v>2047-48</v>
          </cell>
          <cell r="AJ6" t="str">
            <v>2048-49</v>
          </cell>
          <cell r="AK6" t="str">
            <v>2049-50</v>
          </cell>
        </row>
        <row r="7">
          <cell r="H7" t="str">
            <v>CAPEX</v>
          </cell>
          <cell r="I7">
            <v>5.0719772530333728E-4</v>
          </cell>
          <cell r="J7">
            <v>4.4740640361851547E-4</v>
          </cell>
          <cell r="K7">
            <v>5.7466846361057828E-4</v>
          </cell>
          <cell r="L7">
            <v>14.535666323102284</v>
          </cell>
          <cell r="M7">
            <v>-3.8570849966992391</v>
          </cell>
          <cell r="N7">
            <v>-1.443091802326846</v>
          </cell>
          <cell r="O7">
            <v>5.2325918925993609</v>
          </cell>
          <cell r="P7">
            <v>4.989525665553403</v>
          </cell>
          <cell r="Q7">
            <v>9.6680134548705539</v>
          </cell>
          <cell r="R7">
            <v>9.2252230565326752</v>
          </cell>
          <cell r="S7">
            <v>8.8262622564714395</v>
          </cell>
          <cell r="T7">
            <v>-50.164429462423314</v>
          </cell>
          <cell r="U7">
            <v>-38.565034973622069</v>
          </cell>
          <cell r="V7">
            <v>-36.798434736707478</v>
          </cell>
          <cell r="W7">
            <v>-1.7193770192693918</v>
          </cell>
          <cell r="X7">
            <v>3.4506785633219406</v>
          </cell>
          <cell r="Y7">
            <v>30.213627724055666</v>
          </cell>
          <cell r="Z7">
            <v>13.684054616587236</v>
          </cell>
          <cell r="AA7">
            <v>25.362031473008685</v>
          </cell>
          <cell r="AB7">
            <v>38.794077055114784</v>
          </cell>
          <cell r="AC7">
            <v>39.358206633617634</v>
          </cell>
          <cell r="AD7">
            <v>25.40253473318182</v>
          </cell>
          <cell r="AE7">
            <v>21.724224210208281</v>
          </cell>
          <cell r="AF7">
            <v>39.328293908356692</v>
          </cell>
          <cell r="AG7">
            <v>47.796867552463198</v>
          </cell>
          <cell r="AH7">
            <v>49.846026017675406</v>
          </cell>
          <cell r="AI7">
            <v>29.391827766242205</v>
          </cell>
          <cell r="AJ7">
            <v>0.19450490135606377</v>
          </cell>
          <cell r="AK7">
            <v>11.293943256248721</v>
          </cell>
        </row>
        <row r="8">
          <cell r="H8" t="str">
            <v>FOM</v>
          </cell>
          <cell r="I8">
            <v>9.226922834086471E-5</v>
          </cell>
          <cell r="J8">
            <v>7.9764842972508628E-5</v>
          </cell>
          <cell r="K8">
            <v>9.566040128993336E-5</v>
          </cell>
          <cell r="L8">
            <v>-6.5626645003645683</v>
          </cell>
          <cell r="M8">
            <v>95.350923221822143</v>
          </cell>
          <cell r="N8">
            <v>5.4487564270838194</v>
          </cell>
          <cell r="O8">
            <v>17.720302199340541</v>
          </cell>
          <cell r="P8">
            <v>16.863619042655102</v>
          </cell>
          <cell r="Q8">
            <v>14.071606163988248</v>
          </cell>
          <cell r="R8">
            <v>12.06409708225164</v>
          </cell>
          <cell r="S8">
            <v>5.9753482978380639</v>
          </cell>
          <cell r="T8">
            <v>-2.4733734343642135</v>
          </cell>
          <cell r="U8">
            <v>-0.42051887045864716</v>
          </cell>
          <cell r="V8">
            <v>-0.4012010588849953</v>
          </cell>
          <cell r="W8">
            <v>-0.71683606548391976</v>
          </cell>
          <cell r="X8">
            <v>0.71314185377932149</v>
          </cell>
          <cell r="Y8">
            <v>7.3750460653722989</v>
          </cell>
          <cell r="Z8">
            <v>3.5592389540568692</v>
          </cell>
          <cell r="AA8">
            <v>5.4331319553853827</v>
          </cell>
          <cell r="AB8">
            <v>8.8472664155049134</v>
          </cell>
          <cell r="AC8">
            <v>8.7351400175971214</v>
          </cell>
          <cell r="AD8">
            <v>4.048221851082868</v>
          </cell>
          <cell r="AE8">
            <v>3.1995055685424596</v>
          </cell>
          <cell r="AF8">
            <v>3.7353999024864168</v>
          </cell>
          <cell r="AG8">
            <v>6.6384855247139933</v>
          </cell>
          <cell r="AH8">
            <v>7.1528105135519873</v>
          </cell>
          <cell r="AI8">
            <v>3.141056886837061</v>
          </cell>
          <cell r="AJ8">
            <v>-1.7399230610611267</v>
          </cell>
          <cell r="AK8">
            <v>2.1245721709911014</v>
          </cell>
        </row>
        <row r="9">
          <cell r="H9" t="str">
            <v>Fuel</v>
          </cell>
          <cell r="I9">
            <v>3.875255596266594</v>
          </cell>
          <cell r="J9">
            <v>1.2339691101298667</v>
          </cell>
          <cell r="K9">
            <v>4.9878230570140296</v>
          </cell>
          <cell r="L9">
            <v>-9.2832944415379313</v>
          </cell>
          <cell r="M9">
            <v>-9.0016463829802813</v>
          </cell>
          <cell r="N9">
            <v>-13.572592532575131</v>
          </cell>
          <cell r="O9">
            <v>11.091987444711616</v>
          </cell>
          <cell r="P9">
            <v>29.268555940459017</v>
          </cell>
          <cell r="Q9">
            <v>11.278152958485064</v>
          </cell>
          <cell r="R9">
            <v>6.9655497033684517</v>
          </cell>
          <cell r="S9">
            <v>7.3880781606527748</v>
          </cell>
          <cell r="T9">
            <v>86.790613451773538</v>
          </cell>
          <cell r="U9">
            <v>64.396683038926341</v>
          </cell>
          <cell r="V9">
            <v>70.415512682105529</v>
          </cell>
          <cell r="W9">
            <v>43.191187893515568</v>
          </cell>
          <cell r="X9">
            <v>40.751270923890409</v>
          </cell>
          <cell r="Y9">
            <v>44.026941939471754</v>
          </cell>
          <cell r="Z9">
            <v>56.866142845372323</v>
          </cell>
          <cell r="AA9">
            <v>68.918341902287096</v>
          </cell>
          <cell r="AB9">
            <v>58.783801868054901</v>
          </cell>
          <cell r="AC9">
            <v>48.654018612440616</v>
          </cell>
          <cell r="AD9">
            <v>83.082226270320646</v>
          </cell>
          <cell r="AE9">
            <v>83.067385464248829</v>
          </cell>
          <cell r="AF9">
            <v>48.41690744189755</v>
          </cell>
          <cell r="AG9">
            <v>53.200096693407509</v>
          </cell>
          <cell r="AH9">
            <v>43.741230476753906</v>
          </cell>
          <cell r="AI9">
            <v>72.829839530742674</v>
          </cell>
          <cell r="AJ9">
            <v>99.587787043664079</v>
          </cell>
          <cell r="AK9">
            <v>71.026714145374655</v>
          </cell>
        </row>
        <row r="10">
          <cell r="H10" t="str">
            <v>VOM</v>
          </cell>
          <cell r="I10">
            <v>-0.51477664777310561</v>
          </cell>
          <cell r="J10">
            <v>-0.15542932668828871</v>
          </cell>
          <cell r="K10">
            <v>-0.52571931334398692</v>
          </cell>
          <cell r="L10">
            <v>-0.8858646567573305</v>
          </cell>
          <cell r="M10">
            <v>-1.7685904057249426</v>
          </cell>
          <cell r="N10">
            <v>-0.19720391125971218</v>
          </cell>
          <cell r="O10">
            <v>0.44415578409907175</v>
          </cell>
          <cell r="P10">
            <v>0.23772569394210585</v>
          </cell>
          <cell r="Q10">
            <v>2.4151269454293653</v>
          </cell>
          <cell r="R10">
            <v>2.7852799186732735</v>
          </cell>
          <cell r="S10">
            <v>2.0084780416328578</v>
          </cell>
          <cell r="T10">
            <v>13.048957045228454</v>
          </cell>
          <cell r="U10">
            <v>10.18982916989812</v>
          </cell>
          <cell r="V10">
            <v>9.1038380798226566</v>
          </cell>
          <cell r="W10">
            <v>5.0922496958278938</v>
          </cell>
          <cell r="X10">
            <v>4.1354890477481527</v>
          </cell>
          <cell r="Y10">
            <v>3.1135336278799222</v>
          </cell>
          <cell r="Z10">
            <v>4.4808365370581162</v>
          </cell>
          <cell r="AA10">
            <v>4.9416139245233204</v>
          </cell>
          <cell r="AB10">
            <v>1.7383521133225295</v>
          </cell>
          <cell r="AC10">
            <v>5.2616534226650842</v>
          </cell>
          <cell r="AD10">
            <v>6.4328744689921153</v>
          </cell>
          <cell r="AE10">
            <v>4.6447595252280296</v>
          </cell>
          <cell r="AF10">
            <v>3.2862206519600878</v>
          </cell>
          <cell r="AG10">
            <v>2.5812951232923806</v>
          </cell>
          <cell r="AH10">
            <v>0.98896210522216277</v>
          </cell>
          <cell r="AI10">
            <v>2.4253109039041885</v>
          </cell>
          <cell r="AJ10">
            <v>3.9542611713509905</v>
          </cell>
          <cell r="AK10">
            <v>2.370080060628279</v>
          </cell>
        </row>
        <row r="11">
          <cell r="H11" t="str">
            <v>REHAB</v>
          </cell>
          <cell r="I11">
            <v>0</v>
          </cell>
          <cell r="J11">
            <v>0</v>
          </cell>
          <cell r="K11">
            <v>0</v>
          </cell>
          <cell r="L11">
            <v>8.6973050282123143</v>
          </cell>
          <cell r="M11">
            <v>-14.810215167205126</v>
          </cell>
          <cell r="N11">
            <v>0.42323238200553898</v>
          </cell>
          <cell r="O11">
            <v>-5.4598756472545302</v>
          </cell>
          <cell r="P11">
            <v>3.4596160117610004E-9</v>
          </cell>
          <cell r="Q11">
            <v>1.1511413352589916</v>
          </cell>
          <cell r="R11">
            <v>0.38523632402059999</v>
          </cell>
          <cell r="S11">
            <v>2.7337813346500298E-5</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row>
        <row r="12">
          <cell r="H12" t="str">
            <v>REZ</v>
          </cell>
          <cell r="I12">
            <v>1.9379946620316908E-5</v>
          </cell>
          <cell r="J12">
            <v>2.3235838684740885E-5</v>
          </cell>
          <cell r="K12">
            <v>2.4454947682897909E-5</v>
          </cell>
          <cell r="L12">
            <v>2.3819359801564133E-5</v>
          </cell>
          <cell r="M12">
            <v>2.4056954498519189E-5</v>
          </cell>
          <cell r="N12">
            <v>2.3540720423625315E-5</v>
          </cell>
          <cell r="O12">
            <v>2.9133849675417878E-5</v>
          </cell>
          <cell r="P12">
            <v>3.7610548512020615E-5</v>
          </cell>
          <cell r="Q12">
            <v>-0.16437281391181749</v>
          </cell>
          <cell r="R12">
            <v>-0.15684389221708989</v>
          </cell>
          <cell r="S12">
            <v>-0.1500602389691485</v>
          </cell>
          <cell r="T12">
            <v>-0.57444604690957934</v>
          </cell>
          <cell r="U12">
            <v>-0.54813452378740479</v>
          </cell>
          <cell r="V12">
            <v>-0.5230103775150492</v>
          </cell>
          <cell r="W12">
            <v>2.1870271705337654</v>
          </cell>
          <cell r="X12">
            <v>3.4123750187494735</v>
          </cell>
          <cell r="Y12">
            <v>9.685400767526124</v>
          </cell>
          <cell r="Z12">
            <v>7.7502782396240804</v>
          </cell>
          <cell r="AA12">
            <v>8.0613705466392123</v>
          </cell>
          <cell r="AB12">
            <v>9.5339833736272848</v>
          </cell>
          <cell r="AC12">
            <v>5.4672377538588917</v>
          </cell>
          <cell r="AD12">
            <v>2.8109732082907866</v>
          </cell>
          <cell r="AE12">
            <v>2.7400074429335364</v>
          </cell>
          <cell r="AF12">
            <v>4.9729166150152739</v>
          </cell>
          <cell r="AG12">
            <v>2.1253908440473315</v>
          </cell>
          <cell r="AH12">
            <v>8.1427237515322926</v>
          </cell>
          <cell r="AI12">
            <v>6.2811279609386403</v>
          </cell>
          <cell r="AJ12">
            <v>14.44755794713946</v>
          </cell>
          <cell r="AK12">
            <v>16.368421812614486</v>
          </cell>
        </row>
        <row r="13">
          <cell r="H13" t="str">
            <v>USE+DSP</v>
          </cell>
          <cell r="I13">
            <v>7.0712717909999945E-5</v>
          </cell>
          <cell r="J13">
            <v>7.0413413560999972E-5</v>
          </cell>
          <cell r="K13">
            <v>7.1185660160997703E-5</v>
          </cell>
          <cell r="L13">
            <v>0.13640562871678288</v>
          </cell>
          <cell r="M13">
            <v>7.1494307404999978E-5</v>
          </cell>
          <cell r="N13">
            <v>7.1216817215999939E-5</v>
          </cell>
          <cell r="O13">
            <v>7.1371250750999952E-5</v>
          </cell>
          <cell r="P13">
            <v>-2.2050675064977085E-2</v>
          </cell>
          <cell r="Q13">
            <v>7.1174649539999972E-5</v>
          </cell>
          <cell r="R13">
            <v>7.113667397799992E-5</v>
          </cell>
          <cell r="S13">
            <v>7.1420175695999948E-5</v>
          </cell>
          <cell r="T13">
            <v>12.54376185857601</v>
          </cell>
          <cell r="U13">
            <v>0.38119800907305762</v>
          </cell>
          <cell r="V13">
            <v>-4.4365467429581147E-3</v>
          </cell>
          <cell r="W13">
            <v>2.9514810466359318</v>
          </cell>
          <cell r="X13">
            <v>-0.43720356236212726</v>
          </cell>
          <cell r="Y13">
            <v>24.617702862434673</v>
          </cell>
          <cell r="Z13">
            <v>0.2682827911544689</v>
          </cell>
          <cell r="AA13">
            <v>-10.885839013399965</v>
          </cell>
          <cell r="AB13">
            <v>3.7066981158809957</v>
          </cell>
          <cell r="AC13">
            <v>-8.2396045101577684</v>
          </cell>
          <cell r="AD13">
            <v>-2.5397902573735337E-2</v>
          </cell>
          <cell r="AE13">
            <v>-0.47430479072954224</v>
          </cell>
          <cell r="AF13">
            <v>-0.20044548600040435</v>
          </cell>
          <cell r="AG13">
            <v>-4.6217306235450417</v>
          </cell>
          <cell r="AH13">
            <v>-9.5919147320935733E-2</v>
          </cell>
          <cell r="AI13">
            <v>-9.7996683621274311E-2</v>
          </cell>
          <cell r="AJ13">
            <v>-1.6623990200433909</v>
          </cell>
          <cell r="AK13">
            <v>0.71518185858708239</v>
          </cell>
        </row>
        <row r="14">
          <cell r="H14" t="str">
            <v>SyncCon</v>
          </cell>
          <cell r="I14">
            <v>6.5919251070364906E-2</v>
          </cell>
          <cell r="J14">
            <v>4.610657511901195E-2</v>
          </cell>
          <cell r="K14">
            <v>9.7319306934356517E-2</v>
          </cell>
          <cell r="L14">
            <v>5.6919003648915348E-2</v>
          </cell>
          <cell r="M14">
            <v>4.0252930661065875E-2</v>
          </cell>
          <cell r="N14">
            <v>5.6978772446820584E-2</v>
          </cell>
          <cell r="O14">
            <v>-2.2758146955364462</v>
          </cell>
          <cell r="P14">
            <v>-1.7958252570946343</v>
          </cell>
          <cell r="Q14">
            <v>-2.4685955698471789</v>
          </cell>
          <cell r="R14">
            <v>-2.2788614369952067</v>
          </cell>
          <cell r="S14">
            <v>-1.8038833323356112</v>
          </cell>
          <cell r="T14">
            <v>-1.3888531637148236</v>
          </cell>
          <cell r="U14">
            <v>-1.3775843956655536</v>
          </cell>
          <cell r="V14">
            <v>-1.2067678956639192</v>
          </cell>
          <cell r="W14">
            <v>-1.0099530190946315</v>
          </cell>
          <cell r="X14">
            <v>-1.1976196998365649</v>
          </cell>
          <cell r="Y14">
            <v>-2.1465648174576244</v>
          </cell>
          <cell r="Z14">
            <v>-2.1614015195411413</v>
          </cell>
          <cell r="AA14">
            <v>-1.7518924223339201</v>
          </cell>
          <cell r="AB14">
            <v>-1.6395190081169349</v>
          </cell>
          <cell r="AC14">
            <v>-1.3294148301644164</v>
          </cell>
          <cell r="AD14">
            <v>-1.4746055693681857</v>
          </cell>
          <cell r="AE14">
            <v>-1.2296579179578098</v>
          </cell>
          <cell r="AF14">
            <v>-1.2358622252163831</v>
          </cell>
          <cell r="AG14">
            <v>-1.1962597133458244</v>
          </cell>
          <cell r="AH14">
            <v>-1.0227093596868257</v>
          </cell>
          <cell r="AI14">
            <v>-2.2010888037911269</v>
          </cell>
          <cell r="AJ14">
            <v>-1.5689780561806665</v>
          </cell>
          <cell r="AK14">
            <v>-1.4349421411652803</v>
          </cell>
        </row>
        <row r="15">
          <cell r="H15" t="str">
            <v>System Strength</v>
          </cell>
          <cell r="I15">
            <v>4.7693423500525668E-6</v>
          </cell>
          <cell r="J15">
            <v>5.1359264205643738E-6</v>
          </cell>
          <cell r="K15">
            <v>5.6331765872528194E-6</v>
          </cell>
          <cell r="L15">
            <v>0.29470899152593166</v>
          </cell>
          <cell r="M15">
            <v>-8.0307715160479354E-2</v>
          </cell>
          <cell r="N15">
            <v>-3.0758844270417286E-2</v>
          </cell>
          <cell r="O15">
            <v>7.0528173537240948E-6</v>
          </cell>
          <cell r="P15">
            <v>1.1014419319255467E-2</v>
          </cell>
          <cell r="Q15">
            <v>-2.5498859547900793E-2</v>
          </cell>
          <cell r="R15">
            <v>-2.433077930143554E-2</v>
          </cell>
          <cell r="S15">
            <v>-2.3278281114424319E-2</v>
          </cell>
          <cell r="T15">
            <v>-0.57075890846504085</v>
          </cell>
          <cell r="U15">
            <v>-0.34466220558193528</v>
          </cell>
          <cell r="V15">
            <v>-0.32887148155443174</v>
          </cell>
          <cell r="W15">
            <v>0.24739249535780983</v>
          </cell>
          <cell r="X15">
            <v>0.23154253415472886</v>
          </cell>
          <cell r="Y15">
            <v>1.0019315344357491</v>
          </cell>
          <cell r="Z15">
            <v>0.67477766196776789</v>
          </cell>
          <cell r="AA15">
            <v>0.62789542083984629</v>
          </cell>
          <cell r="AB15">
            <v>0.81807319433455994</v>
          </cell>
          <cell r="AC15">
            <v>0.95647955879593061</v>
          </cell>
          <cell r="AD15">
            <v>0.19353900369116672</v>
          </cell>
          <cell r="AE15">
            <v>0.28786596914240725</v>
          </cell>
          <cell r="AF15">
            <v>0.33506634392246998</v>
          </cell>
          <cell r="AG15">
            <v>0.11460372492599709</v>
          </cell>
          <cell r="AH15">
            <v>0.28865323686432021</v>
          </cell>
          <cell r="AI15">
            <v>0.27155920105673792</v>
          </cell>
          <cell r="AJ15">
            <v>-0.13019278043103258</v>
          </cell>
          <cell r="AK15">
            <v>0.31082648315263939</v>
          </cell>
        </row>
        <row r="25">
          <cell r="I25" t="str">
            <v>2021-22</v>
          </cell>
          <cell r="J25" t="str">
            <v>2022-23</v>
          </cell>
          <cell r="K25" t="str">
            <v>2023-24</v>
          </cell>
          <cell r="L25" t="str">
            <v>2024-25</v>
          </cell>
          <cell r="M25" t="str">
            <v>2025-26</v>
          </cell>
          <cell r="N25" t="str">
            <v>2026-27</v>
          </cell>
          <cell r="O25" t="str">
            <v>2027-28</v>
          </cell>
          <cell r="P25" t="str">
            <v>2028-29</v>
          </cell>
          <cell r="Q25" t="str">
            <v>2029-30</v>
          </cell>
          <cell r="R25" t="str">
            <v>2030-31</v>
          </cell>
          <cell r="S25" t="str">
            <v>2031-32</v>
          </cell>
          <cell r="T25" t="str">
            <v>2032-33</v>
          </cell>
          <cell r="U25" t="str">
            <v>2033-34</v>
          </cell>
          <cell r="V25" t="str">
            <v>2034-35</v>
          </cell>
          <cell r="W25" t="str">
            <v>2035-36</v>
          </cell>
          <cell r="X25" t="str">
            <v>2036-37</v>
          </cell>
          <cell r="Y25" t="str">
            <v>2037-38</v>
          </cell>
          <cell r="Z25" t="str">
            <v>2038-39</v>
          </cell>
          <cell r="AA25" t="str">
            <v>2039-40</v>
          </cell>
          <cell r="AB25" t="str">
            <v>2040-41</v>
          </cell>
          <cell r="AC25" t="str">
            <v>2041-42</v>
          </cell>
          <cell r="AD25" t="str">
            <v>2042-43</v>
          </cell>
          <cell r="AE25" t="str">
            <v>2043-44</v>
          </cell>
          <cell r="AF25" t="str">
            <v>2044-45</v>
          </cell>
          <cell r="AG25" t="str">
            <v>2045-46</v>
          </cell>
          <cell r="AH25" t="str">
            <v>2046-47</v>
          </cell>
          <cell r="AI25" t="str">
            <v>2047-48</v>
          </cell>
          <cell r="AJ25" t="str">
            <v>2048-49</v>
          </cell>
          <cell r="AK25" t="str">
            <v>2049-50</v>
          </cell>
        </row>
        <row r="26">
          <cell r="H26" t="str">
            <v>Black Coal</v>
          </cell>
          <cell r="I26">
            <v>0</v>
          </cell>
          <cell r="J26">
            <v>0</v>
          </cell>
          <cell r="K26">
            <v>0</v>
          </cell>
          <cell r="L26">
            <v>220.67221029731081</v>
          </cell>
          <cell r="M26">
            <v>-88.061823656880733</v>
          </cell>
          <cell r="N26">
            <v>-6.7924584531410801</v>
          </cell>
          <cell r="O26">
            <v>-273.97066715508117</v>
          </cell>
          <cell r="P26">
            <v>-273.9708277831196</v>
          </cell>
          <cell r="Q26">
            <v>-191.4191402214019</v>
          </cell>
          <cell r="R26">
            <v>-148.99927126956754</v>
          </cell>
          <cell r="S26">
            <v>-148.99309939913837</v>
          </cell>
          <cell r="T26">
            <v>-303.42162007781917</v>
          </cell>
          <cell r="U26">
            <v>-303.4216196451589</v>
          </cell>
          <cell r="V26">
            <v>-303.421619479529</v>
          </cell>
          <cell r="W26">
            <v>5.3191500000002634</v>
          </cell>
          <cell r="X26">
            <v>3.8000000040483428E-4</v>
          </cell>
          <cell r="Y26">
            <v>0</v>
          </cell>
          <cell r="Z26">
            <v>0</v>
          </cell>
          <cell r="AA26">
            <v>0</v>
          </cell>
          <cell r="AB26">
            <v>0</v>
          </cell>
          <cell r="AC26">
            <v>0</v>
          </cell>
          <cell r="AD26">
            <v>0</v>
          </cell>
          <cell r="AE26">
            <v>0</v>
          </cell>
          <cell r="AF26">
            <v>0</v>
          </cell>
          <cell r="AG26">
            <v>0</v>
          </cell>
          <cell r="AH26">
            <v>0</v>
          </cell>
          <cell r="AI26">
            <v>0</v>
          </cell>
          <cell r="AJ26">
            <v>0</v>
          </cell>
          <cell r="AK26">
            <v>0</v>
          </cell>
        </row>
        <row r="27">
          <cell r="H27" t="str">
            <v>Brown Coal</v>
          </cell>
          <cell r="I27">
            <v>0</v>
          </cell>
          <cell r="J27">
            <v>0</v>
          </cell>
          <cell r="K27">
            <v>0</v>
          </cell>
          <cell r="L27">
            <v>1.0902477446011289</v>
          </cell>
          <cell r="M27">
            <v>1.0902490364710502</v>
          </cell>
          <cell r="N27">
            <v>-63.664968554338884</v>
          </cell>
          <cell r="O27">
            <v>-63.66496873036931</v>
          </cell>
          <cell r="P27">
            <v>-63.664968682798644</v>
          </cell>
          <cell r="Q27">
            <v>-63.660020872259338</v>
          </cell>
          <cell r="R27">
            <v>-63.668320791899987</v>
          </cell>
          <cell r="S27">
            <v>-8.7552390004930203E-4</v>
          </cell>
          <cell r="T27">
            <v>5.9999999848514562E-5</v>
          </cell>
          <cell r="U27">
            <v>5.9999999848514562E-5</v>
          </cell>
          <cell r="V27">
            <v>5.9999999848514562E-5</v>
          </cell>
          <cell r="W27">
            <v>5.9999999848514562E-5</v>
          </cell>
          <cell r="X27">
            <v>5.9999999848514562E-5</v>
          </cell>
          <cell r="Y27">
            <v>5.9999999848514562E-5</v>
          </cell>
          <cell r="Z27">
            <v>5.9999999848514562E-5</v>
          </cell>
          <cell r="AA27">
            <v>5.9999999848514562E-5</v>
          </cell>
          <cell r="AB27">
            <v>5.9999999848514562E-5</v>
          </cell>
          <cell r="AC27">
            <v>5.9999999848514562E-5</v>
          </cell>
          <cell r="AD27">
            <v>5.9999999848514562E-5</v>
          </cell>
          <cell r="AE27">
            <v>5.9999999848514562E-5</v>
          </cell>
          <cell r="AF27">
            <v>5.9999999848514562E-5</v>
          </cell>
          <cell r="AG27">
            <v>5.9999999848514562E-5</v>
          </cell>
          <cell r="AH27">
            <v>5.9999999848514562E-5</v>
          </cell>
          <cell r="AI27">
            <v>5.9999999848514562E-5</v>
          </cell>
          <cell r="AJ27">
            <v>0</v>
          </cell>
          <cell r="AK27">
            <v>0</v>
          </cell>
        </row>
        <row r="28">
          <cell r="H28" t="str">
            <v>CCGT</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-1.3146511992090382E-4</v>
          </cell>
          <cell r="Z28">
            <v>-1.3178385006540339E-4</v>
          </cell>
          <cell r="AA28">
            <v>-2.6953397991746897E-4</v>
          </cell>
          <cell r="AB28">
            <v>-2.6970487988364766E-4</v>
          </cell>
          <cell r="AC28">
            <v>-4.9500114005240903E-4</v>
          </cell>
          <cell r="AD28">
            <v>-5.2197007994436717E-4</v>
          </cell>
          <cell r="AE28">
            <v>-5.2723162980328198E-4</v>
          </cell>
          <cell r="AF28">
            <v>-5.2738572003363515E-4</v>
          </cell>
          <cell r="AG28">
            <v>-6.7314852003619308E-4</v>
          </cell>
          <cell r="AH28">
            <v>-7.7601168993624015E-4</v>
          </cell>
          <cell r="AI28">
            <v>-7.7753650998602097E-4</v>
          </cell>
          <cell r="AJ28">
            <v>-1.1792177999723208E-3</v>
          </cell>
          <cell r="AK28">
            <v>-1.1797781399991436E-3</v>
          </cell>
        </row>
        <row r="29">
          <cell r="H29" t="str">
            <v>Gas - Steam</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row>
        <row r="30">
          <cell r="H30" t="str">
            <v>OCGT / Diesel</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-1.66432098558289E-3</v>
          </cell>
          <cell r="Z30">
            <v>-1.6657411097185104E-3</v>
          </cell>
          <cell r="AA30">
            <v>-223.42105040848037</v>
          </cell>
          <cell r="AB30">
            <v>-223.42115254917553</v>
          </cell>
          <cell r="AC30">
            <v>-309.42010478663997</v>
          </cell>
          <cell r="AD30">
            <v>-309.42052147186041</v>
          </cell>
          <cell r="AE30">
            <v>-388.27366071359029</v>
          </cell>
          <cell r="AF30">
            <v>-500.77999549063043</v>
          </cell>
          <cell r="AG30">
            <v>-493.1566766791484</v>
          </cell>
          <cell r="AH30">
            <v>-512.55980366749918</v>
          </cell>
          <cell r="AI30">
            <v>-512.55980988052852</v>
          </cell>
          <cell r="AJ30">
            <v>-585.37165045522124</v>
          </cell>
          <cell r="AK30">
            <v>-645.0672727095498</v>
          </cell>
        </row>
        <row r="31">
          <cell r="H31" t="str">
            <v>Hydro</v>
          </cell>
          <cell r="I31">
            <v>0</v>
          </cell>
          <cell r="J31">
            <v>0</v>
          </cell>
          <cell r="K31">
            <v>0</v>
          </cell>
          <cell r="L31">
            <v>0</v>
          </cell>
          <cell r="M31">
            <v>0</v>
          </cell>
          <cell r="N31">
            <v>0</v>
          </cell>
          <cell r="O31">
            <v>250</v>
          </cell>
          <cell r="P31">
            <v>250</v>
          </cell>
          <cell r="Q31">
            <v>250</v>
          </cell>
          <cell r="R31">
            <v>250</v>
          </cell>
          <cell r="S31">
            <v>250</v>
          </cell>
          <cell r="T31">
            <v>250</v>
          </cell>
          <cell r="U31">
            <v>250</v>
          </cell>
          <cell r="V31">
            <v>250</v>
          </cell>
          <cell r="W31">
            <v>250</v>
          </cell>
          <cell r="X31">
            <v>250</v>
          </cell>
          <cell r="Y31">
            <v>250</v>
          </cell>
          <cell r="Z31">
            <v>250</v>
          </cell>
          <cell r="AA31">
            <v>250</v>
          </cell>
          <cell r="AB31">
            <v>250</v>
          </cell>
          <cell r="AC31">
            <v>250</v>
          </cell>
          <cell r="AD31">
            <v>250</v>
          </cell>
          <cell r="AE31">
            <v>250</v>
          </cell>
          <cell r="AF31">
            <v>250</v>
          </cell>
          <cell r="AG31">
            <v>250</v>
          </cell>
          <cell r="AH31">
            <v>250</v>
          </cell>
          <cell r="AI31">
            <v>250</v>
          </cell>
          <cell r="AJ31">
            <v>250</v>
          </cell>
          <cell r="AK31">
            <v>250</v>
          </cell>
        </row>
        <row r="32">
          <cell r="H32" t="str">
            <v>Wind</v>
          </cell>
          <cell r="I32">
            <v>-4.5573719035019167E-4</v>
          </cell>
          <cell r="J32">
            <v>-2.4879023840185255E-4</v>
          </cell>
          <cell r="K32">
            <v>-3.8943766776355915E-4</v>
          </cell>
          <cell r="L32">
            <v>-140.35910323542521</v>
          </cell>
          <cell r="M32">
            <v>40.08720929489391</v>
          </cell>
          <cell r="N32">
            <v>16.092843963031555</v>
          </cell>
          <cell r="O32">
            <v>-169.15459224433289</v>
          </cell>
          <cell r="P32">
            <v>-169.27960879301827</v>
          </cell>
          <cell r="Q32">
            <v>-313.82628838011806</v>
          </cell>
          <cell r="R32">
            <v>-313.82636068315696</v>
          </cell>
          <cell r="S32">
            <v>-313.82652557739857</v>
          </cell>
          <cell r="T32">
            <v>534.82384182386158</v>
          </cell>
          <cell r="U32">
            <v>389.56238111558196</v>
          </cell>
          <cell r="V32">
            <v>389.55812967924794</v>
          </cell>
          <cell r="W32">
            <v>-174.46007973943779</v>
          </cell>
          <cell r="X32">
            <v>-284.09694757823672</v>
          </cell>
          <cell r="Y32">
            <v>-657.67257998454079</v>
          </cell>
          <cell r="Z32">
            <v>-366.78669094851648</v>
          </cell>
          <cell r="AA32">
            <v>-282.54064988601021</v>
          </cell>
          <cell r="AB32">
            <v>-553.46657301362211</v>
          </cell>
          <cell r="AC32">
            <v>160.29978238520562</v>
          </cell>
          <cell r="AD32">
            <v>387.15914842057828</v>
          </cell>
          <cell r="AE32">
            <v>368.61886094420333</v>
          </cell>
          <cell r="AF32">
            <v>294.18375365676911</v>
          </cell>
          <cell r="AG32">
            <v>144.3129544760086</v>
          </cell>
          <cell r="AH32">
            <v>-295.42384531037533</v>
          </cell>
          <cell r="AI32">
            <v>499.96679444736947</v>
          </cell>
          <cell r="AJ32">
            <v>723.46831385913538</v>
          </cell>
          <cell r="AK32">
            <v>280.16090472973883</v>
          </cell>
        </row>
        <row r="33">
          <cell r="H33" t="str">
            <v>Solar PV</v>
          </cell>
          <cell r="I33">
            <v>0</v>
          </cell>
          <cell r="J33">
            <v>0</v>
          </cell>
          <cell r="K33">
            <v>0</v>
          </cell>
          <cell r="L33">
            <v>0</v>
          </cell>
          <cell r="M33">
            <v>-2.3286433861358091E-4</v>
          </cell>
          <cell r="N33">
            <v>-4.0480849020241294E-4</v>
          </cell>
          <cell r="O33">
            <v>190.23096049575361</v>
          </cell>
          <cell r="P33">
            <v>190.23034059009842</v>
          </cell>
          <cell r="Q33">
            <v>346.19774475583654</v>
          </cell>
          <cell r="R33">
            <v>346.19774368677099</v>
          </cell>
          <cell r="S33">
            <v>346.19774174078157</v>
          </cell>
          <cell r="T33">
            <v>346.19651162173432</v>
          </cell>
          <cell r="U33">
            <v>346.19644624223838</v>
          </cell>
          <cell r="V33">
            <v>346.19627735382528</v>
          </cell>
          <cell r="W33">
            <v>346.19623946966385</v>
          </cell>
          <cell r="X33">
            <v>346.19506141198508</v>
          </cell>
          <cell r="Y33">
            <v>-32.136637792587862</v>
          </cell>
          <cell r="Z33">
            <v>-32.136780758557506</v>
          </cell>
          <cell r="AA33">
            <v>-32.136821657619294</v>
          </cell>
          <cell r="AB33">
            <v>-129.80602568363793</v>
          </cell>
          <cell r="AC33">
            <v>-948.36984056825895</v>
          </cell>
          <cell r="AD33">
            <v>-575.97835797467997</v>
          </cell>
          <cell r="AE33">
            <v>-676.38171327409873</v>
          </cell>
          <cell r="AF33">
            <v>-676.38185073234854</v>
          </cell>
          <cell r="AG33">
            <v>-1097.0123377358577</v>
          </cell>
          <cell r="AH33">
            <v>-835.3256188375708</v>
          </cell>
          <cell r="AI33">
            <v>-1154.8464976955838</v>
          </cell>
          <cell r="AJ33">
            <v>-159.80325760279084</v>
          </cell>
          <cell r="AK33">
            <v>-343.36775628014584</v>
          </cell>
        </row>
        <row r="34">
          <cell r="H34" t="str">
            <v>Grid Battery</v>
          </cell>
          <cell r="I34">
            <v>0</v>
          </cell>
          <cell r="J34">
            <v>0</v>
          </cell>
          <cell r="K34">
            <v>0</v>
          </cell>
          <cell r="L34">
            <v>0</v>
          </cell>
          <cell r="M34">
            <v>0</v>
          </cell>
          <cell r="N34">
            <v>0</v>
          </cell>
          <cell r="O34">
            <v>0</v>
          </cell>
          <cell r="P34">
            <v>-2.2464540597866289E-4</v>
          </cell>
          <cell r="Q34">
            <v>-1.1355297799582331E-3</v>
          </cell>
          <cell r="R34">
            <v>-1.1687407300087216E-3</v>
          </cell>
          <cell r="S34">
            <v>-1.1920196199071142E-3</v>
          </cell>
          <cell r="T34">
            <v>-1.8555909199449161E-3</v>
          </cell>
          <cell r="U34">
            <v>-2.5969866300101785E-3</v>
          </cell>
          <cell r="V34">
            <v>-2.6211077999960253E-3</v>
          </cell>
          <cell r="W34">
            <v>-3.0865500600043561E-3</v>
          </cell>
          <cell r="X34">
            <v>-3.4211889299626819E-3</v>
          </cell>
          <cell r="Y34">
            <v>-37.18159452968996</v>
          </cell>
          <cell r="Z34">
            <v>-37.181606310519896</v>
          </cell>
          <cell r="AA34">
            <v>-354.94231762829008</v>
          </cell>
          <cell r="AB34">
            <v>-354.94232350125003</v>
          </cell>
          <cell r="AC34">
            <v>-705.29577595167939</v>
          </cell>
          <cell r="AD34">
            <v>-705.29587843369882</v>
          </cell>
          <cell r="AE34">
            <v>-467.01009082461951</v>
          </cell>
          <cell r="AF34">
            <v>-83.389250057649861</v>
          </cell>
          <cell r="AG34">
            <v>11.897808296949279</v>
          </cell>
          <cell r="AH34">
            <v>118.16315964375008</v>
          </cell>
          <cell r="AI34">
            <v>118.16315151228991</v>
          </cell>
          <cell r="AJ34">
            <v>-246.04088268026953</v>
          </cell>
          <cell r="AK34">
            <v>-246.04048820159824</v>
          </cell>
        </row>
        <row r="35">
          <cell r="H35" t="str">
            <v>Pumped Hydro</v>
          </cell>
          <cell r="I35">
            <v>0</v>
          </cell>
          <cell r="J35">
            <v>0</v>
          </cell>
          <cell r="K35">
            <v>-1.0360394003328111E-4</v>
          </cell>
          <cell r="L35">
            <v>-4.1895573497185978E-4</v>
          </cell>
          <cell r="M35">
            <v>-4.3581457794061862E-4</v>
          </cell>
          <cell r="N35">
            <v>-5.5358895042445511E-4</v>
          </cell>
          <cell r="O35">
            <v>-5.7272439744338044E-4</v>
          </cell>
          <cell r="P35">
            <v>-7.2011030442808988E-4</v>
          </cell>
          <cell r="Q35">
            <v>-2.3236831020767568E-4</v>
          </cell>
          <cell r="R35">
            <v>-2.7285242049401859E-4</v>
          </cell>
          <cell r="S35">
            <v>-3.1427554949914338E-4</v>
          </cell>
          <cell r="T35">
            <v>-8.8328839046880603E-4</v>
          </cell>
          <cell r="U35">
            <v>-1.4393499304787838E-3</v>
          </cell>
          <cell r="V35">
            <v>-1.4627569398726337E-3</v>
          </cell>
          <cell r="W35">
            <v>-1.6220272600548924E-3</v>
          </cell>
          <cell r="X35">
            <v>-1.6894042291824007E-3</v>
          </cell>
          <cell r="Y35">
            <v>80.736440877879431</v>
          </cell>
          <cell r="Z35">
            <v>89.512691236690443</v>
          </cell>
          <cell r="AA35">
            <v>139.92171317346038</v>
          </cell>
          <cell r="AB35">
            <v>139.91780897028093</v>
          </cell>
          <cell r="AC35">
            <v>152.71026225829064</v>
          </cell>
          <cell r="AD35">
            <v>80.385825716740328</v>
          </cell>
          <cell r="AE35">
            <v>80.385818543610185</v>
          </cell>
          <cell r="AF35">
            <v>-345.72335037839002</v>
          </cell>
          <cell r="AG35">
            <v>-345.72280795966981</v>
          </cell>
          <cell r="AH35">
            <v>-274.7074347239095</v>
          </cell>
          <cell r="AI35">
            <v>-274.70744815090893</v>
          </cell>
          <cell r="AJ35">
            <v>150.67628614365822</v>
          </cell>
          <cell r="AK35">
            <v>150.67627371629897</v>
          </cell>
        </row>
        <row r="46">
          <cell r="I46" t="str">
            <v>2021-22</v>
          </cell>
          <cell r="J46" t="str">
            <v>2022-23</v>
          </cell>
          <cell r="K46" t="str">
            <v>2023-24</v>
          </cell>
          <cell r="L46" t="str">
            <v>2024-25</v>
          </cell>
          <cell r="M46" t="str">
            <v>2025-26</v>
          </cell>
          <cell r="N46" t="str">
            <v>2026-27</v>
          </cell>
          <cell r="O46" t="str">
            <v>2027-28</v>
          </cell>
          <cell r="P46" t="str">
            <v>2028-29</v>
          </cell>
          <cell r="Q46" t="str">
            <v>2029-30</v>
          </cell>
          <cell r="R46" t="str">
            <v>2030-31</v>
          </cell>
          <cell r="S46" t="str">
            <v>2031-32</v>
          </cell>
          <cell r="T46" t="str">
            <v>2032-33</v>
          </cell>
          <cell r="U46" t="str">
            <v>2033-34</v>
          </cell>
          <cell r="V46" t="str">
            <v>2034-35</v>
          </cell>
          <cell r="W46" t="str">
            <v>2035-36</v>
          </cell>
          <cell r="X46" t="str">
            <v>2036-37</v>
          </cell>
          <cell r="Y46" t="str">
            <v>2037-38</v>
          </cell>
          <cell r="Z46" t="str">
            <v>2038-39</v>
          </cell>
          <cell r="AA46" t="str">
            <v>2039-40</v>
          </cell>
          <cell r="AB46" t="str">
            <v>2040-41</v>
          </cell>
          <cell r="AC46" t="str">
            <v>2041-42</v>
          </cell>
          <cell r="AD46" t="str">
            <v>2042-43</v>
          </cell>
          <cell r="AE46" t="str">
            <v>2043-44</v>
          </cell>
          <cell r="AF46" t="str">
            <v>2044-45</v>
          </cell>
          <cell r="AG46" t="str">
            <v>2045-46</v>
          </cell>
          <cell r="AH46" t="str">
            <v>2046-47</v>
          </cell>
          <cell r="AI46" t="str">
            <v>2047-48</v>
          </cell>
          <cell r="AJ46" t="str">
            <v>2048-49</v>
          </cell>
          <cell r="AK46" t="str">
            <v>2049-50</v>
          </cell>
        </row>
        <row r="47">
          <cell r="H47" t="str">
            <v>Black Coal</v>
          </cell>
          <cell r="I47">
            <v>-169.89996999996947</v>
          </cell>
          <cell r="J47">
            <v>-56.226129999995464</v>
          </cell>
          <cell r="K47">
            <v>-231.6148600000015</v>
          </cell>
          <cell r="L47">
            <v>443.55683363381831</v>
          </cell>
          <cell r="M47">
            <v>-284.17143733055855</v>
          </cell>
          <cell r="N47">
            <v>171.35890976362862</v>
          </cell>
          <cell r="O47">
            <v>-549.43139220737794</v>
          </cell>
          <cell r="P47">
            <v>-1115.6901190167846</v>
          </cell>
          <cell r="Q47">
            <v>-190.52235307366209</v>
          </cell>
          <cell r="R47">
            <v>95.016357891945518</v>
          </cell>
          <cell r="S47">
            <v>-89.130036671143898</v>
          </cell>
          <cell r="T47">
            <v>-1820.358408088985</v>
          </cell>
          <cell r="U47">
            <v>-1576.4902722844272</v>
          </cell>
          <cell r="V47">
            <v>-1686.8743293514999</v>
          </cell>
          <cell r="W47">
            <v>96.282900000005611</v>
          </cell>
          <cell r="X47">
            <v>379.05489999997371</v>
          </cell>
          <cell r="Y47">
            <v>209.30129999997735</v>
          </cell>
          <cell r="Z47">
            <v>481.40109999999549</v>
          </cell>
          <cell r="AA47">
            <v>461.90670000000682</v>
          </cell>
          <cell r="AB47">
            <v>134.71680000000924</v>
          </cell>
          <cell r="AC47">
            <v>224.15769999999975</v>
          </cell>
          <cell r="AD47">
            <v>-7.027700000006007</v>
          </cell>
          <cell r="AE47">
            <v>-127.08159999999953</v>
          </cell>
          <cell r="AF47">
            <v>18.811299999999392</v>
          </cell>
          <cell r="AG47">
            <v>189.81789999999819</v>
          </cell>
          <cell r="AH47">
            <v>24.816100000000006</v>
          </cell>
          <cell r="AI47">
            <v>86.584999999997308</v>
          </cell>
          <cell r="AJ47">
            <v>116.30969999999797</v>
          </cell>
          <cell r="AK47">
            <v>7.5180000000000291</v>
          </cell>
        </row>
        <row r="48">
          <cell r="H48" t="str">
            <v>Brown Coal</v>
          </cell>
          <cell r="I48">
            <v>-0.27200000001175795</v>
          </cell>
          <cell r="J48">
            <v>-3.9999999717110768E-4</v>
          </cell>
          <cell r="K48">
            <v>-4.9404999999751453</v>
          </cell>
          <cell r="L48">
            <v>-18.82082380184147</v>
          </cell>
          <cell r="M48">
            <v>14.362177000119118</v>
          </cell>
          <cell r="N48">
            <v>-376.96458845358575</v>
          </cell>
          <cell r="O48">
            <v>-280.66255705112053</v>
          </cell>
          <cell r="P48">
            <v>-266.80250668979352</v>
          </cell>
          <cell r="Q48">
            <v>-289.34221311404326</v>
          </cell>
          <cell r="R48">
            <v>-291.93784941533158</v>
          </cell>
          <cell r="S48">
            <v>96.370417606867704</v>
          </cell>
          <cell r="T48">
            <v>-95.296900000001187</v>
          </cell>
          <cell r="U48">
            <v>-57.57640000000174</v>
          </cell>
          <cell r="V48">
            <v>-179.18470000000161</v>
          </cell>
          <cell r="W48">
            <v>-49.245599999994738</v>
          </cell>
          <cell r="X48">
            <v>-63.220600000004197</v>
          </cell>
          <cell r="Y48">
            <v>271.50250000000233</v>
          </cell>
          <cell r="Z48">
            <v>187.20340000000942</v>
          </cell>
          <cell r="AA48">
            <v>130.44540000000052</v>
          </cell>
          <cell r="AB48">
            <v>113.02759999999762</v>
          </cell>
          <cell r="AC48">
            <v>197.77459999999701</v>
          </cell>
          <cell r="AD48">
            <v>150.8762999999999</v>
          </cell>
          <cell r="AE48">
            <v>77.949900000006892</v>
          </cell>
          <cell r="AF48">
            <v>93.138000000002648</v>
          </cell>
          <cell r="AG48">
            <v>301.13630000000194</v>
          </cell>
          <cell r="AH48">
            <v>134.65160000001197</v>
          </cell>
          <cell r="AI48">
            <v>199.30699999999888</v>
          </cell>
          <cell r="AJ48">
            <v>0</v>
          </cell>
          <cell r="AK48">
            <v>0</v>
          </cell>
        </row>
        <row r="49">
          <cell r="H49" t="str">
            <v>CCGT</v>
          </cell>
          <cell r="I49">
            <v>-5.1123171488143271E-4</v>
          </cell>
          <cell r="J49">
            <v>-5.1682420462384471E-4</v>
          </cell>
          <cell r="K49">
            <v>-1.6384871332775219E-4</v>
          </cell>
          <cell r="L49">
            <v>-13.032394690683304</v>
          </cell>
          <cell r="M49">
            <v>18.689606149912379</v>
          </cell>
          <cell r="N49">
            <v>1.0600506299622339</v>
          </cell>
          <cell r="O49">
            <v>-4.7050329760065779</v>
          </cell>
          <cell r="P49">
            <v>-26.434758601106523</v>
          </cell>
          <cell r="Q49">
            <v>-3.0370334074564198</v>
          </cell>
          <cell r="R49">
            <v>-4.3020419513941306</v>
          </cell>
          <cell r="S49">
            <v>-8.452747398378051</v>
          </cell>
          <cell r="T49">
            <v>-1015.0350145162902</v>
          </cell>
          <cell r="U49">
            <v>-739.3983634573151</v>
          </cell>
          <cell r="V49">
            <v>-643.14814038696022</v>
          </cell>
          <cell r="W49">
            <v>-925.49446128335694</v>
          </cell>
          <cell r="X49">
            <v>-886.36985624298131</v>
          </cell>
          <cell r="Y49">
            <v>-435.99369982033841</v>
          </cell>
          <cell r="Z49">
            <v>-347.67691944071612</v>
          </cell>
          <cell r="AA49">
            <v>-104.15263910329941</v>
          </cell>
          <cell r="AB49">
            <v>47.019744057033677</v>
          </cell>
          <cell r="AC49">
            <v>-162.20411647849869</v>
          </cell>
          <cell r="AD49">
            <v>38.449507709274258</v>
          </cell>
          <cell r="AE49">
            <v>-35.520653046281041</v>
          </cell>
          <cell r="AF49">
            <v>-75.654538158796186</v>
          </cell>
          <cell r="AG49">
            <v>-31.837592736093484</v>
          </cell>
          <cell r="AH49">
            <v>-4.818475342972306E-3</v>
          </cell>
          <cell r="AI49">
            <v>-4.8661683922546217E-3</v>
          </cell>
          <cell r="AJ49">
            <v>-7.3011417074440033E-3</v>
          </cell>
          <cell r="AK49">
            <v>-7.1286987121084167E-3</v>
          </cell>
        </row>
        <row r="50">
          <cell r="H50" t="str">
            <v>Gas - Steam</v>
          </cell>
          <cell r="I50">
            <v>-3.0000000037944119E-5</v>
          </cell>
          <cell r="J50">
            <v>-4.3299999902046693E-5</v>
          </cell>
          <cell r="K50">
            <v>-7.0999999024934368E-5</v>
          </cell>
          <cell r="L50">
            <v>-2.0096770000000106</v>
          </cell>
          <cell r="M50">
            <v>0.33056139999996503</v>
          </cell>
          <cell r="N50">
            <v>1.0871579999999881</v>
          </cell>
          <cell r="O50">
            <v>-1.5153369999999882</v>
          </cell>
          <cell r="P50">
            <v>-3.767555000000101</v>
          </cell>
          <cell r="Q50">
            <v>0.3875854499999889</v>
          </cell>
          <cell r="R50">
            <v>-1.1444577999999979</v>
          </cell>
          <cell r="S50">
            <v>-4.7962899999987485E-2</v>
          </cell>
          <cell r="T50">
            <v>-75.406460000000067</v>
          </cell>
          <cell r="U50">
            <v>-27.441657000000106</v>
          </cell>
          <cell r="V50">
            <v>-156.11361849999909</v>
          </cell>
          <cell r="W50">
            <v>-28.508683000000005</v>
          </cell>
          <cell r="X50">
            <v>-34.077510000000089</v>
          </cell>
          <cell r="Y50">
            <v>-81.19771099999997</v>
          </cell>
          <cell r="Z50">
            <v>-104.69427799999897</v>
          </cell>
          <cell r="AA50">
            <v>-7.4078399999999931</v>
          </cell>
          <cell r="AB50">
            <v>3.0936299999999903</v>
          </cell>
          <cell r="AC50">
            <v>-1.5786599999999851</v>
          </cell>
          <cell r="AD50">
            <v>0.22114999999999441</v>
          </cell>
          <cell r="AE50">
            <v>-4.3537299999999846</v>
          </cell>
          <cell r="AF50">
            <v>-11.847260000000006</v>
          </cell>
          <cell r="AG50">
            <v>-14.078900000000004</v>
          </cell>
          <cell r="AH50">
            <v>0</v>
          </cell>
          <cell r="AI50">
            <v>0</v>
          </cell>
          <cell r="AJ50">
            <v>0</v>
          </cell>
          <cell r="AK50">
            <v>0</v>
          </cell>
        </row>
        <row r="51">
          <cell r="H51" t="str">
            <v>OCGT / Diesel</v>
          </cell>
          <cell r="I51">
            <v>-7.8938201239964201E-4</v>
          </cell>
          <cell r="J51">
            <v>-8.1892077227863069E-4</v>
          </cell>
          <cell r="K51">
            <v>-9.6849757274242165E-4</v>
          </cell>
          <cell r="L51">
            <v>-6.4122635403869594</v>
          </cell>
          <cell r="M51">
            <v>2.1663050610424506</v>
          </cell>
          <cell r="N51">
            <v>2.5187884579037174</v>
          </cell>
          <cell r="O51">
            <v>-2.8723913952332367</v>
          </cell>
          <cell r="P51">
            <v>-3.527228579531311</v>
          </cell>
          <cell r="Q51">
            <v>2.1375083186604193E-2</v>
          </cell>
          <cell r="R51">
            <v>-0.95383197399477027</v>
          </cell>
          <cell r="S51">
            <v>-2.6171635802105726</v>
          </cell>
          <cell r="T51">
            <v>-106.09113527236087</v>
          </cell>
          <cell r="U51">
            <v>-83.8543466151838</v>
          </cell>
          <cell r="V51">
            <v>-158.47394345703427</v>
          </cell>
          <cell r="W51">
            <v>-145.88439286466576</v>
          </cell>
          <cell r="X51">
            <v>-175.87447016553045</v>
          </cell>
          <cell r="Y51">
            <v>-536.53901795706747</v>
          </cell>
          <cell r="Z51">
            <v>-936.48601867150035</v>
          </cell>
          <cell r="AA51">
            <v>-1364.5463284398325</v>
          </cell>
          <cell r="AB51">
            <v>-1198.0782104153468</v>
          </cell>
          <cell r="AC51">
            <v>-973.96232874130419</v>
          </cell>
          <cell r="AD51">
            <v>-1862.7637067478145</v>
          </cell>
          <cell r="AE51">
            <v>-1784.5209834921889</v>
          </cell>
          <cell r="AF51">
            <v>-1084.3585655380616</v>
          </cell>
          <cell r="AG51">
            <v>-1344.1636434468974</v>
          </cell>
          <cell r="AH51">
            <v>-1130.4668145109226</v>
          </cell>
          <cell r="AI51">
            <v>-1946.3515749107401</v>
          </cell>
          <cell r="AJ51">
            <v>-2580.1365645589503</v>
          </cell>
          <cell r="AK51">
            <v>-1876.9526362876859</v>
          </cell>
        </row>
        <row r="52">
          <cell r="H52" t="str">
            <v>Hydro</v>
          </cell>
          <cell r="I52">
            <v>173.55704599999808</v>
          </cell>
          <cell r="J52">
            <v>51.64751699999033</v>
          </cell>
          <cell r="K52">
            <v>226.5159050000002</v>
          </cell>
          <cell r="L52">
            <v>-9.4781460000012885</v>
          </cell>
          <cell r="M52">
            <v>194.73191200000292</v>
          </cell>
          <cell r="N52">
            <v>124.10402200000317</v>
          </cell>
          <cell r="O52">
            <v>518.36911400000281</v>
          </cell>
          <cell r="P52">
            <v>979.13974499999313</v>
          </cell>
          <cell r="Q52">
            <v>-138.28609000000506</v>
          </cell>
          <cell r="R52">
            <v>-400.74338300000272</v>
          </cell>
          <cell r="S52">
            <v>-478.39489899999899</v>
          </cell>
          <cell r="T52">
            <v>-570.99243000000206</v>
          </cell>
          <cell r="U52">
            <v>-601.40189400000236</v>
          </cell>
          <cell r="V52">
            <v>-238.9805320000014</v>
          </cell>
          <cell r="W52">
            <v>-90.608716000004279</v>
          </cell>
          <cell r="X52">
            <v>-124.13598900000034</v>
          </cell>
          <cell r="Y52">
            <v>218.31073500000275</v>
          </cell>
          <cell r="Z52">
            <v>206.41201200000796</v>
          </cell>
          <cell r="AA52">
            <v>-47.009873000009975</v>
          </cell>
          <cell r="AB52">
            <v>420.86238199999934</v>
          </cell>
          <cell r="AC52">
            <v>-590.93827000000238</v>
          </cell>
          <cell r="AD52">
            <v>-382.69403599999714</v>
          </cell>
          <cell r="AE52">
            <v>-173.47265300000436</v>
          </cell>
          <cell r="AF52">
            <v>-502.7099709999984</v>
          </cell>
          <cell r="AG52">
            <v>-128.60464199999842</v>
          </cell>
          <cell r="AH52">
            <v>129.39799999999741</v>
          </cell>
          <cell r="AI52">
            <v>-207.73146100000122</v>
          </cell>
          <cell r="AJ52">
            <v>-834.92673099999956</v>
          </cell>
          <cell r="AK52">
            <v>-447.19765199998983</v>
          </cell>
        </row>
        <row r="53">
          <cell r="H53" t="str">
            <v>Wind</v>
          </cell>
          <cell r="I53">
            <v>-7.8596125422336627E-3</v>
          </cell>
          <cell r="J53">
            <v>-6.380657090630848E-3</v>
          </cell>
          <cell r="K53">
            <v>-2.324703405611217E-2</v>
          </cell>
          <cell r="L53">
            <v>-542.77001547149848</v>
          </cell>
          <cell r="M53">
            <v>187.71617517882987</v>
          </cell>
          <cell r="N53">
            <v>99.759354103414807</v>
          </cell>
          <cell r="O53">
            <v>-399.1178585060843</v>
          </cell>
          <cell r="P53">
            <v>-298.98940726317232</v>
          </cell>
          <cell r="Q53">
            <v>-601.01798265111574</v>
          </cell>
          <cell r="R53">
            <v>-597.63300543803052</v>
          </cell>
          <cell r="S53">
            <v>-680.75563791483</v>
          </cell>
          <cell r="T53">
            <v>2487.9033425262023</v>
          </cell>
          <cell r="U53">
            <v>2038.1569204137777</v>
          </cell>
          <cell r="V53">
            <v>2075.0661740471551</v>
          </cell>
          <cell r="W53">
            <v>-64.832841285286122</v>
          </cell>
          <cell r="X53">
            <v>-157.22740319743752</v>
          </cell>
          <cell r="Y53">
            <v>189.89300378093321</v>
          </cell>
          <cell r="Z53">
            <v>525.38066000607796</v>
          </cell>
          <cell r="AA53">
            <v>779.3141874425346</v>
          </cell>
          <cell r="AB53">
            <v>780.54888825878152</v>
          </cell>
          <cell r="AC53">
            <v>3169.1308145306248</v>
          </cell>
          <cell r="AD53">
            <v>3365.0592241955601</v>
          </cell>
          <cell r="AE53">
            <v>3386.3142340524355</v>
          </cell>
          <cell r="AF53">
            <v>2853.6798296717461</v>
          </cell>
          <cell r="AG53">
            <v>3353.0743048222357</v>
          </cell>
          <cell r="AH53">
            <v>2215.6761673877481</v>
          </cell>
          <cell r="AI53">
            <v>3849.5029368371615</v>
          </cell>
          <cell r="AJ53">
            <v>3915.0971609996486</v>
          </cell>
          <cell r="AK53">
            <v>3089.7590793320996</v>
          </cell>
        </row>
        <row r="54">
          <cell r="H54" t="str">
            <v>Solar PV</v>
          </cell>
          <cell r="I54">
            <v>-2.3974940631887875E-4</v>
          </cell>
          <cell r="J54">
            <v>-1.1363618959876476E-2</v>
          </cell>
          <cell r="K54">
            <v>-0.14031150345181231</v>
          </cell>
          <cell r="L54">
            <v>1.6125461552292109E-3</v>
          </cell>
          <cell r="M54">
            <v>-6.1527764773927629E-4</v>
          </cell>
          <cell r="N54">
            <v>1.118340050768893</v>
          </cell>
          <cell r="O54">
            <v>518.27113875316354</v>
          </cell>
          <cell r="P54">
            <v>448.72977395084672</v>
          </cell>
          <cell r="Q54">
            <v>883.91601451132738</v>
          </cell>
          <cell r="R54">
            <v>934.46141954102859</v>
          </cell>
          <cell r="S54">
            <v>958.8074131594185</v>
          </cell>
          <cell r="T54">
            <v>874.73971590312431</v>
          </cell>
          <cell r="U54">
            <v>869.9253312396977</v>
          </cell>
          <cell r="V54">
            <v>860.03474950406962</v>
          </cell>
          <cell r="W54">
            <v>906.07494300834878</v>
          </cell>
          <cell r="X54">
            <v>914.20611892288434</v>
          </cell>
          <cell r="Y54">
            <v>-60.930162413354992</v>
          </cell>
          <cell r="Z54">
            <v>-61.696259737906075</v>
          </cell>
          <cell r="AA54">
            <v>-83.340709369476826</v>
          </cell>
          <cell r="AB54">
            <v>-304.98610344567714</v>
          </cell>
          <cell r="AC54">
            <v>-2291.70883470431</v>
          </cell>
          <cell r="AD54">
            <v>-1300.4894535143467</v>
          </cell>
          <cell r="AE54">
            <v>-1423.4295267991547</v>
          </cell>
          <cell r="AF54">
            <v>-1506.3339631152121</v>
          </cell>
          <cell r="AG54">
            <v>-2354.2884891737776</v>
          </cell>
          <cell r="AH54">
            <v>-1503.2099631157907</v>
          </cell>
          <cell r="AI54">
            <v>-1979.4057589775184</v>
          </cell>
          <cell r="AJ54">
            <v>-407.28073228529684</v>
          </cell>
          <cell r="AK54">
            <v>-595.85300114316487</v>
          </cell>
        </row>
        <row r="55">
          <cell r="H55" t="str">
            <v>Grid Battery</v>
          </cell>
          <cell r="I55">
            <v>-0.46479633357529337</v>
          </cell>
          <cell r="J55">
            <v>-0.32768857457637068</v>
          </cell>
          <cell r="K55">
            <v>-1.2669042388066032</v>
          </cell>
          <cell r="L55">
            <v>-5.4971822919894748</v>
          </cell>
          <cell r="M55">
            <v>-3.6139600819614657</v>
          </cell>
          <cell r="N55">
            <v>3.2892093373277476E-2</v>
          </cell>
          <cell r="O55">
            <v>-7.9336504768801888</v>
          </cell>
          <cell r="P55">
            <v>-19.962504944993498</v>
          </cell>
          <cell r="Q55">
            <v>-15.355506115852734</v>
          </cell>
          <cell r="R55">
            <v>-10.726703600112103</v>
          </cell>
          <cell r="S55">
            <v>-13.168004353686001</v>
          </cell>
          <cell r="T55">
            <v>-7.7799162804578827</v>
          </cell>
          <cell r="U55">
            <v>-13.057149051570519</v>
          </cell>
          <cell r="V55">
            <v>-4.1310674418426174</v>
          </cell>
          <cell r="W55">
            <v>-5.6502871206670022</v>
          </cell>
          <cell r="X55">
            <v>-2.6754597268568716</v>
          </cell>
          <cell r="Y55">
            <v>-49.535843293027369</v>
          </cell>
          <cell r="Z55">
            <v>-58.913589270800117</v>
          </cell>
          <cell r="AA55">
            <v>-465.72695013915177</v>
          </cell>
          <cell r="AB55">
            <v>-451.62488963773501</v>
          </cell>
          <cell r="AC55">
            <v>-834.5308557038129</v>
          </cell>
          <cell r="AD55">
            <v>-799.58624980362538</v>
          </cell>
          <cell r="AE55">
            <v>-533.57920331323021</v>
          </cell>
          <cell r="AF55">
            <v>-84.531733541984977</v>
          </cell>
          <cell r="AG55">
            <v>43.159803744890269</v>
          </cell>
          <cell r="AH55">
            <v>165.17828978132729</v>
          </cell>
          <cell r="AI55">
            <v>156.49355082866077</v>
          </cell>
          <cell r="AJ55">
            <v>-211.43049486465588</v>
          </cell>
          <cell r="AK55">
            <v>-200.15523605845465</v>
          </cell>
        </row>
        <row r="56">
          <cell r="H56" t="str">
            <v>Pumped Hydro</v>
          </cell>
          <cell r="I56">
            <v>2.2162660000000116</v>
          </cell>
          <cell r="J56">
            <v>5.4870069999998918</v>
          </cell>
          <cell r="K56">
            <v>2.7750413630059825</v>
          </cell>
          <cell r="L56">
            <v>-196.14672425685876</v>
          </cell>
          <cell r="M56">
            <v>74.93540917399514</v>
          </cell>
          <cell r="N56">
            <v>12.518979113410751</v>
          </cell>
          <cell r="O56">
            <v>-296.89313254755143</v>
          </cell>
          <cell r="P56">
            <v>-575.75994272264325</v>
          </cell>
          <cell r="Q56">
            <v>-520.03155683180739</v>
          </cell>
          <cell r="R56">
            <v>-431.12009072659566</v>
          </cell>
          <cell r="S56">
            <v>-242.01432576629486</v>
          </cell>
          <cell r="T56">
            <v>-297.45255623510275</v>
          </cell>
          <cell r="U56">
            <v>-227.31468769080675</v>
          </cell>
          <cell r="V56">
            <v>-392.70683388911493</v>
          </cell>
          <cell r="W56">
            <v>-291.06500915702782</v>
          </cell>
          <cell r="X56">
            <v>-177.07471945075849</v>
          </cell>
          <cell r="Y56">
            <v>-407.49178398235927</v>
          </cell>
          <cell r="Z56">
            <v>-213.45398654916607</v>
          </cell>
          <cell r="AA56">
            <v>411.03174699553711</v>
          </cell>
          <cell r="AB56">
            <v>95.316122358186476</v>
          </cell>
          <cell r="AC56">
            <v>-184.47695811472113</v>
          </cell>
          <cell r="AD56">
            <v>198.14493064583985</v>
          </cell>
          <cell r="AE56">
            <v>68.135709745671193</v>
          </cell>
          <cell r="AF56">
            <v>-666.37868938822066</v>
          </cell>
          <cell r="AG56">
            <v>-733.63140641675272</v>
          </cell>
          <cell r="AH56">
            <v>-742.71425579323841</v>
          </cell>
          <cell r="AI56">
            <v>-643.8025114194279</v>
          </cell>
          <cell r="AJ56">
            <v>731.90822574868434</v>
          </cell>
          <cell r="AK56">
            <v>401.91502596831197</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27_30_Generation"/>
      <sheetName val="M27_30_Capacity"/>
      <sheetName val="M27_30_VOM Cost"/>
      <sheetName val="M27_30_FOM Cost"/>
      <sheetName val="M27_30_Fuel Cost"/>
      <sheetName val="M27_30_Build Cost"/>
      <sheetName val="M27_30_REHAB Cost"/>
      <sheetName val="M27_30_REZ Tx Cost"/>
      <sheetName val="M27_30_USE+DSP Cost"/>
      <sheetName val="M27_30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row r="5">
          <cell r="A5" t="str">
            <v>2021-22</v>
          </cell>
        </row>
      </sheetData>
      <sheetData sheetId="5"/>
      <sheetData sheetId="6"/>
      <sheetData sheetId="7"/>
      <sheetData sheetId="8"/>
      <sheetData sheetId="9"/>
      <sheetData sheetId="10"/>
      <sheetData sheetId="11"/>
      <sheetData sheetId="12"/>
      <sheetData sheetId="13"/>
      <sheetData sheetId="14">
        <row r="9">
          <cell r="C9">
            <v>1.5838750654978144E-3</v>
          </cell>
          <cell r="D9">
            <v>1.734430042596451E-3</v>
          </cell>
          <cell r="E9">
            <v>1.7971371992661204E-3</v>
          </cell>
          <cell r="F9">
            <v>2.0652093234714529E-3</v>
          </cell>
          <cell r="G9">
            <v>2.888863633320402E-3</v>
          </cell>
          <cell r="H9">
            <v>6.5242592912347474E-3</v>
          </cell>
          <cell r="I9">
            <v>6.3069704879774044E-3</v>
          </cell>
          <cell r="J9">
            <v>40410.324613368059</v>
          </cell>
          <cell r="K9">
            <v>38158.946973417849</v>
          </cell>
          <cell r="L9">
            <v>37619.543646780337</v>
          </cell>
          <cell r="M9">
            <v>45808.907919399942</v>
          </cell>
          <cell r="N9">
            <v>76963.010302480252</v>
          </cell>
          <cell r="O9">
            <v>80153.51838443325</v>
          </cell>
          <cell r="P9">
            <v>76827.152073867692</v>
          </cell>
          <cell r="Q9">
            <v>87474.755626818791</v>
          </cell>
          <cell r="R9">
            <v>91069.842730946781</v>
          </cell>
          <cell r="S9">
            <v>128846.22936806329</v>
          </cell>
          <cell r="T9">
            <v>125220.58944249987</v>
          </cell>
          <cell r="U9">
            <v>129273.46595985502</v>
          </cell>
          <cell r="V9">
            <v>135237.62705461518</v>
          </cell>
          <cell r="W9">
            <v>153396.83038803071</v>
          </cell>
        </row>
      </sheetData>
      <sheetData sheetId="15">
        <row r="9">
          <cell r="C9">
            <v>4.9225452599999994E-3</v>
          </cell>
          <cell r="D9">
            <v>4.9119135199999992E-3</v>
          </cell>
          <cell r="E9">
            <v>34.259585666429999</v>
          </cell>
          <cell r="F9">
            <v>202.490346619626</v>
          </cell>
          <cell r="G9">
            <v>3.3102710121799999</v>
          </cell>
          <cell r="H9">
            <v>1.6283453937999999</v>
          </cell>
          <cell r="I9">
            <v>5.0652539999999999E-3</v>
          </cell>
          <cell r="J9">
            <v>31859.166606874074</v>
          </cell>
          <cell r="K9">
            <v>399.31519456642002</v>
          </cell>
          <cell r="L9">
            <v>3.7412001020600001</v>
          </cell>
          <cell r="M9">
            <v>5.0866619399999998E-3</v>
          </cell>
          <cell r="N9">
            <v>1286.5756141475599</v>
          </cell>
          <cell r="O9">
            <v>16455.244189173241</v>
          </cell>
          <cell r="P9">
            <v>325.91855643662001</v>
          </cell>
          <cell r="Q9">
            <v>2040.3816423662599</v>
          </cell>
          <cell r="R9">
            <v>8885.5388511935707</v>
          </cell>
          <cell r="S9">
            <v>12112.85392333717</v>
          </cell>
          <cell r="T9">
            <v>5.1222101899999987E-3</v>
          </cell>
          <cell r="U9">
            <v>9287.8414240571692</v>
          </cell>
          <cell r="V9">
            <v>109.0579590595799</v>
          </cell>
          <cell r="W9">
            <v>7997.2542846307606</v>
          </cell>
        </row>
      </sheetData>
      <sheetData sheetId="16">
        <row r="5">
          <cell r="C5">
            <v>1204.8681408698501</v>
          </cell>
          <cell r="D5">
            <v>1108.8751908962402</v>
          </cell>
          <cell r="E5">
            <v>1305.1724713738399</v>
          </cell>
          <cell r="F5">
            <v>930.79623559999993</v>
          </cell>
          <cell r="G5">
            <v>457.55107300000003</v>
          </cell>
          <cell r="H5">
            <v>653.04653399999995</v>
          </cell>
          <cell r="I5">
            <v>620.02247900000009</v>
          </cell>
          <cell r="J5">
            <v>716.00648000000001</v>
          </cell>
          <cell r="K5">
            <v>794.22271999999998</v>
          </cell>
          <cell r="L5">
            <v>1056.71569</v>
          </cell>
          <cell r="M5">
            <v>1333.7173699999998</v>
          </cell>
          <cell r="N5">
            <v>1349.9251299999999</v>
          </cell>
          <cell r="O5">
            <v>1369.4847749999999</v>
          </cell>
          <cell r="P5">
            <v>1563.109616</v>
          </cell>
          <cell r="Q5">
            <v>1655.368234</v>
          </cell>
          <cell r="R5">
            <v>1671.7901899999999</v>
          </cell>
          <cell r="S5">
            <v>1540.8167900000001</v>
          </cell>
          <cell r="T5">
            <v>1525.8792900000001</v>
          </cell>
          <cell r="U5">
            <v>1455.2609959999997</v>
          </cell>
          <cell r="V5">
            <v>1549.0751299999999</v>
          </cell>
          <cell r="W5">
            <v>1349.0279100000002</v>
          </cell>
        </row>
      </sheetData>
      <sheetData sheetId="17"/>
      <sheetData sheetId="18"/>
      <sheetData sheetId="19"/>
      <sheetData sheetId="20"/>
      <sheetData sheetId="21"/>
      <sheetData sheetId="22"/>
      <sheetData sheetId="23"/>
      <sheetData sheetId="24">
        <row r="9">
          <cell r="C9">
            <v>9.7816777102889422E-4</v>
          </cell>
          <cell r="D9">
            <v>1.0688623492945647E-3</v>
          </cell>
          <cell r="E9">
            <v>1.1081104599354394E-3</v>
          </cell>
          <cell r="F9">
            <v>1.2696678419595469E-3</v>
          </cell>
          <cell r="G9">
            <v>1.7676949215797817E-3</v>
          </cell>
          <cell r="H9">
            <v>2.7065237696208217E-3</v>
          </cell>
          <cell r="I9">
            <v>2.641973520965857E-3</v>
          </cell>
          <cell r="J9">
            <v>35994.894120366072</v>
          </cell>
          <cell r="K9">
            <v>33989.513004522858</v>
          </cell>
          <cell r="L9">
            <v>32698.256494258647</v>
          </cell>
          <cell r="M9">
            <v>41208.352689381587</v>
          </cell>
          <cell r="N9">
            <v>64388.61993507111</v>
          </cell>
          <cell r="O9">
            <v>69485.979282190427</v>
          </cell>
          <cell r="P9">
            <v>65614.711382637819</v>
          </cell>
          <cell r="Q9">
            <v>71592.258899236767</v>
          </cell>
          <cell r="R9">
            <v>74653.352172212952</v>
          </cell>
          <cell r="S9">
            <v>112753.58873245893</v>
          </cell>
          <cell r="T9">
            <v>108997.8589293074</v>
          </cell>
          <cell r="U9">
            <v>111641.08435549994</v>
          </cell>
          <cell r="V9">
            <v>112722.2571110508</v>
          </cell>
          <cell r="W9">
            <v>131672.06652004065</v>
          </cell>
        </row>
      </sheetData>
      <sheetData sheetId="25">
        <row r="9">
          <cell r="C9">
            <v>3.0174366789999991E-3</v>
          </cell>
          <cell r="D9">
            <v>3.0110325209999995E-3</v>
          </cell>
          <cell r="E9">
            <v>34.257661736801005</v>
          </cell>
          <cell r="F9">
            <v>207.994241940156</v>
          </cell>
          <cell r="G9">
            <v>4.2760118288149993</v>
          </cell>
          <cell r="H9">
            <v>3.0854676199999981E-3</v>
          </cell>
          <cell r="I9">
            <v>3.1050171789999978E-3</v>
          </cell>
          <cell r="J9">
            <v>32185.485755644368</v>
          </cell>
          <cell r="K9">
            <v>436.16353232415196</v>
          </cell>
          <cell r="L9">
            <v>3.7392361675010002</v>
          </cell>
          <cell r="M9">
            <v>195.82826125222002</v>
          </cell>
          <cell r="N9">
            <v>1286.5736690561162</v>
          </cell>
          <cell r="O9">
            <v>21486.827113631163</v>
          </cell>
          <cell r="P9">
            <v>197.25640570617298</v>
          </cell>
          <cell r="Q9">
            <v>3164.3993309542357</v>
          </cell>
          <cell r="R9">
            <v>10207.769825416424</v>
          </cell>
          <cell r="S9">
            <v>11525.752435625696</v>
          </cell>
          <cell r="T9">
            <v>9.3296549431100022</v>
          </cell>
          <cell r="U9">
            <v>22332.904082719982</v>
          </cell>
          <cell r="V9">
            <v>80.697803431978997</v>
          </cell>
          <cell r="W9">
            <v>8052.0042854523736</v>
          </cell>
        </row>
      </sheetData>
      <sheetData sheetId="26">
        <row r="5">
          <cell r="C5">
            <v>1202.47692963043</v>
          </cell>
          <cell r="D5">
            <v>1091.0377197374598</v>
          </cell>
          <cell r="E5">
            <v>1302.1242198888599</v>
          </cell>
          <cell r="F5">
            <v>933.12676329999999</v>
          </cell>
          <cell r="G5">
            <v>498.59118799999999</v>
          </cell>
          <cell r="H5">
            <v>712.21125399999994</v>
          </cell>
          <cell r="I5">
            <v>703.04521</v>
          </cell>
          <cell r="J5">
            <v>870.98815000000002</v>
          </cell>
          <cell r="K5">
            <v>1005.3009939999999</v>
          </cell>
          <cell r="L5">
            <v>1250.8458400000002</v>
          </cell>
          <cell r="M5">
            <v>1554.4141400000001</v>
          </cell>
          <cell r="N5">
            <v>1701.6508399999998</v>
          </cell>
          <cell r="O5">
            <v>1693.827</v>
          </cell>
          <cell r="P5">
            <v>1748.6726400000002</v>
          </cell>
          <cell r="Q5">
            <v>1668.9315299999998</v>
          </cell>
          <cell r="R5">
            <v>1827.01404</v>
          </cell>
          <cell r="S5">
            <v>1478.05756</v>
          </cell>
          <cell r="T5">
            <v>1585.952</v>
          </cell>
          <cell r="U5">
            <v>1424.98489</v>
          </cell>
          <cell r="V5">
            <v>1249.6846560000001</v>
          </cell>
          <cell r="W5">
            <v>1202.3411299999998</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Macro"/>
      <sheetName val="Case assumptions"/>
      <sheetName val="Scenario effects"/>
      <sheetName val="Annual CF Case 1"/>
      <sheetName val="Annual CF Case 2"/>
      <sheetName val="Annual GWh Case 1"/>
      <sheetName val="Annual GWh Case 2"/>
      <sheetName val="Annual GWh Spill Case 1"/>
      <sheetName val="Annual GWh Spill Case 2"/>
      <sheetName val="NPV Case 1"/>
      <sheetName val="NPV Case 2"/>
      <sheetName val="NPV compare #1#"/>
      <sheetName val="Annual region NPV Case 1"/>
      <sheetName val="Annual region NPV Case 2"/>
      <sheetName val="Annual region NPV compare #1#"/>
      <sheetName val="Region NPV yearly Case 1"/>
      <sheetName val="Region NPV yearly Case 2"/>
      <sheetName val="Region NPV yearly compare #1#"/>
      <sheetName val="Annual tech NPV Case 1"/>
      <sheetName val="Annual tech NPV Case 2"/>
      <sheetName val="Annual tech NPV compare #1#"/>
      <sheetName val="Tech NPV yearly Case 1"/>
      <sheetName val="Tech NPV yearly Case 2"/>
      <sheetName val="Tech NPV yearly compare #1#"/>
      <sheetName val="Generation Case 1"/>
      <sheetName val="Generation Case 2"/>
      <sheetName val="Generation compare #1#"/>
      <sheetName val="Gen - Node-REZ Case 1"/>
      <sheetName val="Gen - Node-REZ Case 2"/>
      <sheetName val="Gen - Node-REZ compare #1#"/>
      <sheetName val="NEM capacity Case 1"/>
      <sheetName val="NEM capacity Case 2"/>
      <sheetName val="NEM capacity compare #1#"/>
      <sheetName val="Node-REZ capacity Case 1"/>
      <sheetName val="Node-REZ capacity Case 2"/>
      <sheetName val="Node-REZ capacity compare #1#"/>
      <sheetName val="Auto capacity Case 1"/>
      <sheetName val="Auto capacity Case 2"/>
      <sheetName val="Auto capacity compare #1#"/>
      <sheetName val="Auto REZ overview Case 1"/>
      <sheetName val="Auto REZ overview Case 2"/>
      <sheetName val="Auto REZ overview compare #1#"/>
      <sheetName val="Proxy price Case 1"/>
      <sheetName val="Proxy price Case 2"/>
      <sheetName val="Proxy price compare #1#"/>
      <sheetName val="Proxy price hourly Case 1"/>
      <sheetName val="Proxy price hourly Case 2"/>
      <sheetName val="Proxy price hourly compare #1#"/>
      <sheetName val="Energy flow Case 1"/>
      <sheetName val="Energy flow Case 2"/>
      <sheetName val="Energy flow compare #1#"/>
      <sheetName val="USE Case 1"/>
      <sheetName val="USE Case 2"/>
      <sheetName val="USE compare #1#"/>
      <sheetName val="Emissions Case 1"/>
      <sheetName val="Emissions Case 2"/>
      <sheetName val="Emissions compare #1#"/>
      <sheetName val="NSW to QLD Case 1"/>
      <sheetName val="NSW to QLD Case 2"/>
      <sheetName val="VIC to NSW Case 1"/>
      <sheetName val="VIC to NSW Case 2"/>
      <sheetName val="VIC to SA Case 1"/>
      <sheetName val="VIC to SA Case 2"/>
      <sheetName val="NSW to SA Case 1"/>
      <sheetName val="NSW to SA Case 2"/>
      <sheetName val="TAS to VIC Case 1"/>
      <sheetName val="TAS to VIC Case 2"/>
      <sheetName val="1_AnnualGenerationAG"/>
      <sheetName val="1_AnnualGenerationSO"/>
      <sheetName val="1_AnnualGeneration"/>
      <sheetName val="1_AnnualSpill"/>
      <sheetName val="1_AnnualCapacity"/>
      <sheetName val="1_DurationData"/>
      <sheetName val="1_TODLink"/>
      <sheetName val="1_AnnualLink"/>
      <sheetName val="1_AnnualNodeSummary"/>
      <sheetName val="1_TODNodeSummary"/>
      <sheetName val="1_DemandSummary"/>
      <sheetName val="1_AnnualDemandMax"/>
      <sheetName val="1_NPVall"/>
      <sheetName val="1_Emissions"/>
      <sheetName val="1_BuildLimits"/>
      <sheetName val="1_CF"/>
      <sheetName val="1_REZTransmissionLimits"/>
      <sheetName val="1_AssumedCapacity"/>
      <sheetName val="2_AnnualGenerationAG"/>
      <sheetName val="2_AnnualGenerationSO"/>
      <sheetName val="2_AnnualGeneration"/>
      <sheetName val="2_AnnualSpill"/>
      <sheetName val="2_AnnualCapacity"/>
      <sheetName val="2_DurationData"/>
      <sheetName val="2_TODLink"/>
      <sheetName val="2_AnnualLink"/>
      <sheetName val="2_AnnualNodeSummary"/>
      <sheetName val="2_TODNodeSummary"/>
      <sheetName val="2_DemandSummary"/>
      <sheetName val="2_AnnualDemandMax"/>
      <sheetName val="2_NPVall"/>
      <sheetName val="2_Emissions"/>
      <sheetName val="2_BuildLimits"/>
      <sheetName val="2_CF"/>
      <sheetName val="2_REZTransmissionLimits"/>
      <sheetName val="2_AssumedCapacity"/>
    </sheetNames>
    <sheetDataSet>
      <sheetData sheetId="0"/>
      <sheetData sheetId="1">
        <row r="3">
          <cell r="B3" t="str">
            <v>\\rc-sql7.rc.lan\tsirp\TasNetworks\PACR\2020_06_16_RST_TEST\Results\Marinus_2020-06-16a_AlternativeRST_Central\EC70\TS-IRP_summary_code\Files_for_excel</v>
          </cell>
          <cell r="D3" t="str">
            <v>Central</v>
          </cell>
          <cell r="K3" t="str">
            <v>TAS1</v>
          </cell>
          <cell r="L3" t="str">
            <v>TAS1 - Tasmania Midlands</v>
          </cell>
        </row>
        <row r="4">
          <cell r="B4" t="str">
            <v>\\rc-sql7.rc.lan\tsirp\TasNetworks\PACR\2020_06_16_RST_TEST\Results\Marinus_2020-06-16a_AlternativeRST_Slow Change\EC70\TS-IRP_summary_code\Files_for_excel</v>
          </cell>
          <cell r="D4" t="str">
            <v>Slow</v>
          </cell>
          <cell r="W4" t="str">
            <v>rooftopPV</v>
          </cell>
        </row>
        <row r="5">
          <cell r="B5">
            <v>0</v>
          </cell>
          <cell r="D5">
            <v>0</v>
          </cell>
          <cell r="G5" t="str">
            <v>N-Q-MNSP1</v>
          </cell>
          <cell r="J5" t="str">
            <v>NSW1</v>
          </cell>
          <cell r="K5" t="str">
            <v>NSW1</v>
          </cell>
          <cell r="L5" t="str">
            <v>NSW1 - Broken Hill</v>
          </cell>
        </row>
        <row r="6">
          <cell r="B6">
            <v>0</v>
          </cell>
          <cell r="D6">
            <v>0</v>
          </cell>
          <cell r="G6" t="str">
            <v>QNI</v>
          </cell>
          <cell r="J6" t="str">
            <v>QLD1</v>
          </cell>
          <cell r="K6" t="str">
            <v>QLD1</v>
          </cell>
          <cell r="L6" t="str">
            <v>NSW1 - Central West NSW</v>
          </cell>
          <cell r="U6" t="str">
            <v>As-Generated</v>
          </cell>
        </row>
        <row r="7">
          <cell r="B7">
            <v>0</v>
          </cell>
          <cell r="D7">
            <v>0</v>
          </cell>
          <cell r="G7" t="str">
            <v>SWNSW-SA1</v>
          </cell>
          <cell r="J7" t="str">
            <v>VIC1</v>
          </cell>
          <cell r="K7" t="str">
            <v>VIC1</v>
          </cell>
          <cell r="L7" t="str">
            <v>NSW1 - Cooma-Monaro</v>
          </cell>
          <cell r="U7" t="str">
            <v>Sent-Out</v>
          </cell>
        </row>
        <row r="8">
          <cell r="B8">
            <v>0</v>
          </cell>
          <cell r="D8">
            <v>0</v>
          </cell>
          <cell r="G8" t="str">
            <v>T-V-MNSP1</v>
          </cell>
          <cell r="J8" t="str">
            <v>SA1</v>
          </cell>
          <cell r="K8" t="str">
            <v>SA1</v>
          </cell>
          <cell r="L8" t="str">
            <v>NSW1 - New England</v>
          </cell>
        </row>
        <row r="9">
          <cell r="B9">
            <v>0</v>
          </cell>
          <cell r="D9">
            <v>0</v>
          </cell>
          <cell r="G9" t="str">
            <v>V-S-MNSP1</v>
          </cell>
          <cell r="J9" t="str">
            <v>TAS1</v>
          </cell>
          <cell r="K9" t="str">
            <v>TAS1</v>
          </cell>
          <cell r="L9" t="str">
            <v>NSW1 - North West NSW</v>
          </cell>
          <cell r="Z9" t="str">
            <v>Existing</v>
          </cell>
          <cell r="AA9" t="str">
            <v>NE</v>
          </cell>
        </row>
        <row r="10">
          <cell r="B10">
            <v>0</v>
          </cell>
          <cell r="D10">
            <v>0</v>
          </cell>
          <cell r="G10" t="str">
            <v>V-SA</v>
          </cell>
          <cell r="J10">
            <v>0</v>
          </cell>
          <cell r="K10">
            <v>0</v>
          </cell>
          <cell r="L10" t="str">
            <v>NSW1 - South West NSW</v>
          </cell>
        </row>
        <row r="11">
          <cell r="B11">
            <v>0</v>
          </cell>
          <cell r="D11">
            <v>0</v>
          </cell>
          <cell r="G11" t="str">
            <v>VIC1-CAN</v>
          </cell>
          <cell r="L11" t="str">
            <v>NSW1 - Southern NSW Tablelands</v>
          </cell>
        </row>
        <row r="12">
          <cell r="B12">
            <v>0</v>
          </cell>
          <cell r="D12">
            <v>0</v>
          </cell>
          <cell r="G12" t="str">
            <v>VIC1-SWNSW</v>
          </cell>
          <cell r="L12" t="str">
            <v>NSW1 - Tumut</v>
          </cell>
        </row>
        <row r="13">
          <cell r="B13">
            <v>0</v>
          </cell>
          <cell r="D13">
            <v>0</v>
          </cell>
          <cell r="G13" t="str">
            <v>VIC1-SWNSW_SL</v>
          </cell>
          <cell r="L13" t="str">
            <v>NSW1 - Wagga Wagga</v>
          </cell>
        </row>
        <row r="14">
          <cell r="B14">
            <v>0</v>
          </cell>
          <cell r="D14">
            <v>0</v>
          </cell>
          <cell r="G14">
            <v>0</v>
          </cell>
          <cell r="L14" t="str">
            <v>QLD1 - Barcaldine</v>
          </cell>
        </row>
        <row r="15">
          <cell r="B15">
            <v>0</v>
          </cell>
          <cell r="D15">
            <v>0</v>
          </cell>
          <cell r="L15" t="str">
            <v>QLD1 - Darling Downs</v>
          </cell>
        </row>
        <row r="16">
          <cell r="B16">
            <v>0</v>
          </cell>
          <cell r="D16">
            <v>0</v>
          </cell>
          <cell r="L16" t="str">
            <v>QLD1 - Far North QLD</v>
          </cell>
        </row>
        <row r="17">
          <cell r="L17" t="str">
            <v>QLD1 - Fitzroy</v>
          </cell>
        </row>
        <row r="18">
          <cell r="B18" t="str">
            <v>Case 2</v>
          </cell>
          <cell r="L18" t="str">
            <v>QLD1 - Isaac</v>
          </cell>
        </row>
        <row r="19">
          <cell r="B19">
            <v>0</v>
          </cell>
          <cell r="L19" t="str">
            <v>QLD1 - North Qld Clean Energy Hub</v>
          </cell>
        </row>
        <row r="20">
          <cell r="B20">
            <v>0</v>
          </cell>
          <cell r="L20" t="str">
            <v>QLD1 - Northern Qld</v>
          </cell>
        </row>
        <row r="21">
          <cell r="B21">
            <v>0</v>
          </cell>
          <cell r="L21" t="str">
            <v>QLD1 - Wide Bay</v>
          </cell>
        </row>
        <row r="22">
          <cell r="B22">
            <v>0</v>
          </cell>
          <cell r="L22" t="str">
            <v>SA1 - Eastern Eyre Peninsula</v>
          </cell>
        </row>
        <row r="23">
          <cell r="B23">
            <v>0</v>
          </cell>
          <cell r="L23" t="str">
            <v>SA1 - Leigh Creek</v>
          </cell>
        </row>
        <row r="24">
          <cell r="B24">
            <v>0</v>
          </cell>
          <cell r="L24" t="str">
            <v>SA1 - Mid-North SA</v>
          </cell>
        </row>
        <row r="25">
          <cell r="B25">
            <v>0</v>
          </cell>
          <cell r="L25" t="str">
            <v>SA1 - Mid-North South Australia_MN</v>
          </cell>
        </row>
        <row r="26">
          <cell r="L26" t="str">
            <v>SA1 - Northern SA</v>
          </cell>
        </row>
        <row r="27">
          <cell r="L27" t="str">
            <v>SA1 - Riverland</v>
          </cell>
        </row>
        <row r="28">
          <cell r="B28">
            <v>2050</v>
          </cell>
          <cell r="L28" t="str">
            <v>SA1 - South East SA</v>
          </cell>
        </row>
        <row r="29">
          <cell r="B29">
            <v>5.8999999999999997E-2</v>
          </cell>
          <cell r="L29" t="str">
            <v>SA1 - Western Eyre Peninsula</v>
          </cell>
        </row>
        <row r="30">
          <cell r="B30">
            <v>1</v>
          </cell>
          <cell r="L30" t="str">
            <v>SA1 - Yorke Peninsula</v>
          </cell>
        </row>
        <row r="31">
          <cell r="B31" t="str">
            <v>NEM</v>
          </cell>
          <cell r="L31" t="str">
            <v>TAS1 - North East Tasmania</v>
          </cell>
        </row>
        <row r="32">
          <cell r="B32">
            <v>0.1</v>
          </cell>
          <cell r="L32" t="str">
            <v>TAS1 - North West Tasmania</v>
          </cell>
        </row>
        <row r="33">
          <cell r="B33">
            <v>43647</v>
          </cell>
          <cell r="L33" t="str">
            <v>TAS1 - Tasmania Midlands</v>
          </cell>
        </row>
        <row r="34">
          <cell r="B34">
            <v>87</v>
          </cell>
          <cell r="L34" t="str">
            <v>VIC1 - Central North Vic</v>
          </cell>
        </row>
        <row r="35">
          <cell r="L35" t="str">
            <v>VIC1 - Gippsland</v>
          </cell>
        </row>
        <row r="36">
          <cell r="B36">
            <v>100</v>
          </cell>
          <cell r="L36" t="str">
            <v>VIC1 - Murray River</v>
          </cell>
        </row>
        <row r="37">
          <cell r="L37" t="str">
            <v>VIC1 - Ovens Murray</v>
          </cell>
        </row>
        <row r="38">
          <cell r="L38" t="str">
            <v>VIC1 - South West Victoria</v>
          </cell>
        </row>
        <row r="39">
          <cell r="L39" t="str">
            <v>VIC1 - Western Victoria</v>
          </cell>
        </row>
        <row r="47">
          <cell r="B47" t="str">
            <v>Annual_Capacity</v>
          </cell>
        </row>
        <row r="48">
          <cell r="B48" t="str">
            <v>Annual_GenerationAG</v>
          </cell>
        </row>
        <row r="49">
          <cell r="B49" t="str">
            <v>Annual_GenerationSO</v>
          </cell>
        </row>
        <row r="50">
          <cell r="B50" t="str">
            <v>Duration_Link</v>
          </cell>
        </row>
        <row r="51">
          <cell r="B51" t="str">
            <v>TOD_Link</v>
          </cell>
        </row>
        <row r="52">
          <cell r="B52" t="str">
            <v>Annual_Link</v>
          </cell>
        </row>
        <row r="53">
          <cell r="B53" t="str">
            <v>Annual_Node details</v>
          </cell>
        </row>
        <row r="54">
          <cell r="B54" t="str">
            <v>TOD_NodePoolPrice</v>
          </cell>
        </row>
        <row r="55">
          <cell r="B55" t="str">
            <v>Annual_NPV_agg</v>
          </cell>
        </row>
        <row r="56">
          <cell r="B56" t="str">
            <v>EnergyConstraints</v>
          </cell>
        </row>
        <row r="57">
          <cell r="B57" t="str">
            <v>AnnualMax_Node demand</v>
          </cell>
        </row>
        <row r="58">
          <cell r="B58" t="str">
            <v>DemandSummary</v>
          </cell>
        </row>
        <row r="59">
          <cell r="B59" t="str">
            <v>Annual_Spill_Wind_Solar_Hydro</v>
          </cell>
        </row>
        <row r="60">
          <cell r="B60" t="str">
            <v>AssumedCapacity</v>
          </cell>
        </row>
        <row r="61">
          <cell r="B61" t="str">
            <v>CF</v>
          </cell>
        </row>
        <row r="62">
          <cell r="B62" t="str">
            <v>REZTransmissionLimits</v>
          </cell>
        </row>
        <row r="63">
          <cell r="B63" t="str">
            <v>BuildLimits</v>
          </cell>
        </row>
        <row r="64">
          <cell r="B64">
            <v>0</v>
          </cell>
        </row>
        <row r="65">
          <cell r="B65">
            <v>0</v>
          </cell>
        </row>
        <row r="66">
          <cell r="B66">
            <v>0</v>
          </cell>
        </row>
        <row r="67">
          <cell r="B67">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AL7">
            <v>0</v>
          </cell>
        </row>
      </sheetData>
      <sheetData sheetId="17">
        <row r="7">
          <cell r="AL7">
            <v>0</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ow r="1">
          <cell r="AN1">
            <v>9.4436709627165102E-4</v>
          </cell>
        </row>
      </sheetData>
      <sheetData sheetId="99"/>
      <sheetData sheetId="100"/>
      <sheetData sheetId="101"/>
      <sheetData sheetId="102"/>
      <sheetData sheetId="10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31_34_Generation"/>
      <sheetName val="M31_34_Capacity"/>
      <sheetName val="M31_34_VOM Cost"/>
      <sheetName val="M31_34_FOM Cost"/>
      <sheetName val="M31_34_Fuel Cost"/>
      <sheetName val="M31_34_Build Cost"/>
      <sheetName val="M31_34_REHAB Cost"/>
      <sheetName val="M31_34_REZ Tx Cost"/>
      <sheetName val="M31_34_USE+DSP Cost"/>
      <sheetName val="M31_34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9">
          <cell r="C9">
            <v>19443.503163702309</v>
          </cell>
          <cell r="D9">
            <v>1.6188610579999995E-2</v>
          </cell>
          <cell r="E9">
            <v>1303.06253422848</v>
          </cell>
          <cell r="F9">
            <v>131.75840715466998</v>
          </cell>
          <cell r="G9">
            <v>480.33184858532996</v>
          </cell>
          <cell r="H9">
            <v>160.42665978168003</v>
          </cell>
          <cell r="I9">
            <v>1.6434329279999996E-2</v>
          </cell>
          <cell r="J9">
            <v>16854.367859732338</v>
          </cell>
          <cell r="K9">
            <v>1131.9067209852501</v>
          </cell>
          <cell r="L9">
            <v>0.93255257713999984</v>
          </cell>
          <cell r="M9">
            <v>77.311465243909993</v>
          </cell>
          <cell r="N9">
            <v>19086.576599640091</v>
          </cell>
          <cell r="O9">
            <v>16297.076294599099</v>
          </cell>
          <cell r="P9">
            <v>8215.6215566523297</v>
          </cell>
          <cell r="Q9">
            <v>1998.4054276709403</v>
          </cell>
          <cell r="R9">
            <v>15038.50459981042</v>
          </cell>
          <cell r="S9">
            <v>25784.245970678348</v>
          </cell>
          <cell r="T9">
            <v>10.72097737226</v>
          </cell>
          <cell r="U9">
            <v>17547.35110233082</v>
          </cell>
          <cell r="V9">
            <v>1004.2765516034701</v>
          </cell>
          <cell r="W9">
            <v>9317.8541945206707</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rgb="FFFFE600"/>
    <pageSetUpPr fitToPage="1"/>
  </sheetPr>
  <dimension ref="A1:O44"/>
  <sheetViews>
    <sheetView showGridLines="0" tabSelected="1" zoomScale="85" zoomScaleNormal="85" zoomScaleSheetLayoutView="70" workbookViewId="0"/>
  </sheetViews>
  <sheetFormatPr defaultColWidth="8.7109375" defaultRowHeight="12.75"/>
  <cols>
    <col min="1" max="14" width="8.7109375" style="1"/>
    <col min="15" max="15" width="18.85546875" style="1" customWidth="1"/>
    <col min="16" max="16" width="9.28515625" style="1" customWidth="1"/>
    <col min="17" max="16384" width="8.7109375" style="1"/>
  </cols>
  <sheetData>
    <row r="1" spans="1:1">
      <c r="A1" s="1" t="s">
        <v>0</v>
      </c>
    </row>
    <row r="43" spans="15:15">
      <c r="O43" s="1" t="s">
        <v>0</v>
      </c>
    </row>
    <row r="44" spans="15:15">
      <c r="O44" s="1" t="s">
        <v>0</v>
      </c>
    </row>
  </sheetData>
  <sheetProtection algorithmName="SHA-512" hashValue="PIsfYPvzJVgtgMANgL8j1HO7KbvlqrjTk9z1JY9iiZXufzUxOQ4otenctK6F4IVOQT2ud8PRczankzm5+Hfb1g==" saltValue="FXk6hz3MzRXtlyXtOSAUBA==" spinCount="100000" sheet="1" objects="1" scenarios="1"/>
  <pageMargins left="0.45" right="0.45" top="0.45" bottom="0.45" header="0.25" footer="0.25"/>
  <pageSetup paperSize="9" scale="9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57E188"/>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143</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30</v>
      </c>
      <c r="B2" s="38" t="s">
        <v>144</v>
      </c>
      <c r="C2" s="38"/>
      <c r="D2" s="38"/>
      <c r="E2" s="38"/>
      <c r="F2" s="38"/>
      <c r="G2" s="38"/>
      <c r="H2" s="38"/>
      <c r="I2" s="38"/>
      <c r="J2" s="38"/>
      <c r="K2" s="38"/>
      <c r="L2" s="38"/>
      <c r="M2" s="38"/>
      <c r="N2" s="38"/>
      <c r="O2" s="38"/>
      <c r="P2" s="38"/>
      <c r="Q2" s="38"/>
      <c r="R2" s="38"/>
      <c r="S2" s="38"/>
      <c r="T2" s="38"/>
      <c r="U2" s="38"/>
      <c r="V2" s="38"/>
    </row>
    <row r="3" spans="1:31">
      <c r="B3" s="38"/>
      <c r="C3" s="38"/>
      <c r="D3" s="38"/>
      <c r="E3" s="38"/>
      <c r="F3" s="38"/>
      <c r="G3" s="38"/>
      <c r="H3" s="38"/>
      <c r="I3" s="38"/>
      <c r="J3" s="38"/>
      <c r="K3" s="38"/>
      <c r="L3" s="38"/>
      <c r="M3" s="38"/>
      <c r="N3" s="38"/>
      <c r="O3" s="38"/>
      <c r="P3" s="38"/>
      <c r="Q3" s="38"/>
      <c r="R3" s="38"/>
      <c r="S3" s="38"/>
      <c r="T3" s="38"/>
      <c r="U3" s="38"/>
      <c r="V3" s="3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-112422.47526725767</v>
      </c>
      <c r="G6" s="33">
        <v>47747.177919263806</v>
      </c>
      <c r="H6" s="33">
        <v>127971.21168691322</v>
      </c>
      <c r="I6" s="33">
        <v>-86467.044622112764</v>
      </c>
      <c r="J6" s="33">
        <v>-199341.56807568599</v>
      </c>
      <c r="K6" s="33">
        <v>-199755.49823019985</v>
      </c>
      <c r="L6" s="33">
        <v>-191970.16378097821</v>
      </c>
      <c r="M6" s="33">
        <v>199768.69357563514</v>
      </c>
      <c r="N6" s="33">
        <v>339924.42150691513</v>
      </c>
      <c r="O6" s="33">
        <v>193556.46367594248</v>
      </c>
      <c r="P6" s="33">
        <v>-102721.71770099869</v>
      </c>
      <c r="Q6" s="33">
        <v>-5509.457496127352</v>
      </c>
      <c r="R6" s="33">
        <v>-1.021013292429428E-2</v>
      </c>
      <c r="S6" s="33">
        <v>-1.7075878004757059E-5</v>
      </c>
      <c r="T6" s="33">
        <v>-1.6293776715609471E-5</v>
      </c>
      <c r="U6" s="33">
        <v>-1.5589091514277319E-5</v>
      </c>
      <c r="V6" s="33">
        <v>-1.4833492303638541E-5</v>
      </c>
      <c r="W6" s="33">
        <v>239835.44200963288</v>
      </c>
      <c r="X6" s="33">
        <v>0</v>
      </c>
      <c r="Y6" s="33">
        <v>0</v>
      </c>
      <c r="Z6" s="33">
        <v>0</v>
      </c>
      <c r="AA6" s="33">
        <v>0</v>
      </c>
      <c r="AB6" s="33">
        <v>0</v>
      </c>
      <c r="AC6" s="33">
        <v>0</v>
      </c>
      <c r="AD6" s="33">
        <v>0</v>
      </c>
      <c r="AE6" s="33">
        <v>0</v>
      </c>
    </row>
    <row r="7" spans="1:31">
      <c r="A7" s="29" t="s">
        <v>40</v>
      </c>
      <c r="B7" s="29" t="s">
        <v>71</v>
      </c>
      <c r="C7" s="33">
        <v>0</v>
      </c>
      <c r="D7" s="33">
        <v>0</v>
      </c>
      <c r="E7" s="33">
        <v>0</v>
      </c>
      <c r="F7" s="33">
        <v>-106926.9831284484</v>
      </c>
      <c r="G7" s="33">
        <v>-102029.56433230948</v>
      </c>
      <c r="H7" s="33">
        <v>-105428.13106890577</v>
      </c>
      <c r="I7" s="33">
        <v>203969.40650031131</v>
      </c>
      <c r="J7" s="33">
        <v>484393.36905117915</v>
      </c>
      <c r="K7" s="33">
        <v>-58063.035033670982</v>
      </c>
      <c r="L7" s="33">
        <v>-55402.889515534043</v>
      </c>
      <c r="M7" s="33">
        <v>-32788.293766236035</v>
      </c>
      <c r="N7" s="33">
        <v>-6.5530450651229474E-3</v>
      </c>
      <c r="O7" s="33">
        <v>-6.2529055940019462E-3</v>
      </c>
      <c r="P7" s="33">
        <v>-5.9665129690005016E-3</v>
      </c>
      <c r="Q7" s="33">
        <v>-5.7084688417121093E-3</v>
      </c>
      <c r="R7" s="33">
        <v>-5.4317808418499636E-3</v>
      </c>
      <c r="S7" s="33">
        <v>190672.813313744</v>
      </c>
      <c r="T7" s="33">
        <v>363063.54637259518</v>
      </c>
      <c r="U7" s="33">
        <v>-4.7317165352238361E-3</v>
      </c>
      <c r="V7" s="33">
        <v>-4.5023714655828698E-3</v>
      </c>
      <c r="W7" s="33">
        <v>-4.2961559768992137E-3</v>
      </c>
      <c r="X7" s="33">
        <v>-4.0993854725084166E-3</v>
      </c>
      <c r="Y7" s="33">
        <v>-3.9220922440903819E-3</v>
      </c>
      <c r="Z7" s="33">
        <v>-3.7319894532399454E-3</v>
      </c>
      <c r="AA7" s="33">
        <v>-3.5610586371699975E-3</v>
      </c>
      <c r="AB7" s="33">
        <v>-3.3979567135040637E-3</v>
      </c>
      <c r="AC7" s="33">
        <v>-2.7198591079739213E-3</v>
      </c>
      <c r="AD7" s="33">
        <v>0</v>
      </c>
      <c r="AE7" s="33">
        <v>0</v>
      </c>
    </row>
    <row r="8" spans="1:31">
      <c r="A8" s="29" t="s">
        <v>40</v>
      </c>
      <c r="B8" s="29" t="s">
        <v>20</v>
      </c>
      <c r="C8" s="33">
        <v>8.9793266474877398E-4</v>
      </c>
      <c r="D8" s="33">
        <v>8.6963803155589803E-4</v>
      </c>
      <c r="E8" s="33">
        <v>9.218248132673479E-4</v>
      </c>
      <c r="F8" s="33">
        <v>9.5623411505456508E-4</v>
      </c>
      <c r="G8" s="33">
        <v>9.1243713232239208E-4</v>
      </c>
      <c r="H8" s="33">
        <v>8.7576976312272515E-4</v>
      </c>
      <c r="I8" s="33">
        <v>8.598203648201671E-4</v>
      </c>
      <c r="J8" s="33">
        <v>8.9023189953271894E-4</v>
      </c>
      <c r="K8" s="33">
        <v>8.6086124097831411E-4</v>
      </c>
      <c r="L8" s="33">
        <v>8.43321106235082E-4</v>
      </c>
      <c r="M8" s="33">
        <v>8.42110164915946E-4</v>
      </c>
      <c r="N8" s="33">
        <v>1.262083249718575E-3</v>
      </c>
      <c r="O8" s="33">
        <v>1.217934066533052E-3</v>
      </c>
      <c r="P8" s="33">
        <v>1.1807889781465422E-3</v>
      </c>
      <c r="Q8" s="33">
        <v>1.1769021594777703E-3</v>
      </c>
      <c r="R8" s="33">
        <v>1.1481588559736832E-3</v>
      </c>
      <c r="S8" s="33">
        <v>2.0253933567541361E-3</v>
      </c>
      <c r="T8" s="33">
        <v>1.95063514313988E-3</v>
      </c>
      <c r="U8" s="33">
        <v>2.2659042613534762E-3</v>
      </c>
      <c r="V8" s="33">
        <v>2.1560764712161488E-3</v>
      </c>
      <c r="W8" s="33">
        <v>2.6068760162999294E-3</v>
      </c>
      <c r="X8" s="33">
        <v>2.5957746154389176E-3</v>
      </c>
      <c r="Y8" s="33">
        <v>2.5032353963683599E-3</v>
      </c>
      <c r="Z8" s="33">
        <v>2.3819042278518002E-3</v>
      </c>
      <c r="AA8" s="33">
        <v>2.4335346956874762E-3</v>
      </c>
      <c r="AB8" s="33">
        <v>2.6795918364900398E-3</v>
      </c>
      <c r="AC8" s="33">
        <v>2.577154158473721E-3</v>
      </c>
      <c r="AD8" s="33">
        <v>3.5972531015795771E-3</v>
      </c>
      <c r="AE8" s="33">
        <v>3.4337644207344388E-3</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3.8554019829067101E-3</v>
      </c>
      <c r="D10" s="33">
        <v>3.7891268740399961E-3</v>
      </c>
      <c r="E10" s="33">
        <v>3.6592481113402963E-3</v>
      </c>
      <c r="F10" s="33">
        <v>3.4831262927698917E-3</v>
      </c>
      <c r="G10" s="33">
        <v>3.3235937894877656E-3</v>
      </c>
      <c r="H10" s="33">
        <v>3.1713681184776408E-3</v>
      </c>
      <c r="I10" s="33">
        <v>3.041100133718202E-3</v>
      </c>
      <c r="J10" s="33">
        <v>2.9698934100282925E-3</v>
      </c>
      <c r="K10" s="33">
        <v>2.9384537501102709E-3</v>
      </c>
      <c r="L10" s="33">
        <v>2.9423292900970081E-3</v>
      </c>
      <c r="M10" s="33">
        <v>2.9621199190521521E-3</v>
      </c>
      <c r="N10" s="33">
        <v>3.7100396803618138E-3</v>
      </c>
      <c r="O10" s="33">
        <v>3.556366489209639E-3</v>
      </c>
      <c r="P10" s="33">
        <v>3.4174308110083364E-3</v>
      </c>
      <c r="Q10" s="33">
        <v>3.525930220097792E-3</v>
      </c>
      <c r="R10" s="33">
        <v>3.4404119341061891E-3</v>
      </c>
      <c r="S10" s="33">
        <v>9.5435629544475559E-3</v>
      </c>
      <c r="T10" s="33">
        <v>9.1459019547199417E-3</v>
      </c>
      <c r="U10" s="33">
        <v>4146.7430936475657</v>
      </c>
      <c r="V10" s="33">
        <v>3945.7515461265884</v>
      </c>
      <c r="W10" s="33">
        <v>4080.6669374777043</v>
      </c>
      <c r="X10" s="33">
        <v>3893.7677545696206</v>
      </c>
      <c r="Y10" s="33">
        <v>4020.9700316238404</v>
      </c>
      <c r="Z10" s="33">
        <v>8009.1115591615953</v>
      </c>
      <c r="AA10" s="33">
        <v>9375.2717312944133</v>
      </c>
      <c r="AB10" s="33">
        <v>13801.282053102612</v>
      </c>
      <c r="AC10" s="33">
        <v>13204.394123866588</v>
      </c>
      <c r="AD10" s="33">
        <v>17032.136273750151</v>
      </c>
      <c r="AE10" s="33">
        <v>16768.650440576555</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7.3903916107534343E-2</v>
      </c>
      <c r="D12" s="33">
        <v>19157.424200745831</v>
      </c>
      <c r="E12" s="33">
        <v>36664.112810056446</v>
      </c>
      <c r="F12" s="33">
        <v>58126.158469431473</v>
      </c>
      <c r="G12" s="33">
        <v>78442.602645537292</v>
      </c>
      <c r="H12" s="33">
        <v>92390.089225294563</v>
      </c>
      <c r="I12" s="33">
        <v>118569.00178485399</v>
      </c>
      <c r="J12" s="33">
        <v>138565.96748490803</v>
      </c>
      <c r="K12" s="33">
        <v>188195.922113332</v>
      </c>
      <c r="L12" s="33">
        <v>179576.26315238845</v>
      </c>
      <c r="M12" s="33">
        <v>171809.81871855151</v>
      </c>
      <c r="N12" s="33">
        <v>175333.47163386142</v>
      </c>
      <c r="O12" s="33">
        <v>173046.12088562982</v>
      </c>
      <c r="P12" s="33">
        <v>165120.39949618571</v>
      </c>
      <c r="Q12" s="33">
        <v>175631.28791324099</v>
      </c>
      <c r="R12" s="33">
        <v>187128.44241134028</v>
      </c>
      <c r="S12" s="33">
        <v>230332.09025745213</v>
      </c>
      <c r="T12" s="33">
        <v>232033.90632985221</v>
      </c>
      <c r="U12" s="33">
        <v>233703.8051475044</v>
      </c>
      <c r="V12" s="33">
        <v>225480.84404184599</v>
      </c>
      <c r="W12" s="33">
        <v>233523.68420543545</v>
      </c>
      <c r="X12" s="33">
        <v>248459.78146320331</v>
      </c>
      <c r="Y12" s="33">
        <v>246015.72122559405</v>
      </c>
      <c r="Z12" s="33">
        <v>239496.67335756819</v>
      </c>
      <c r="AA12" s="33">
        <v>242989.11820401685</v>
      </c>
      <c r="AB12" s="33">
        <v>249707.25694712563</v>
      </c>
      <c r="AC12" s="33">
        <v>251071.41616001085</v>
      </c>
      <c r="AD12" s="33">
        <v>249515.54398481437</v>
      </c>
      <c r="AE12" s="33">
        <v>244940.14198088431</v>
      </c>
    </row>
    <row r="13" spans="1:31">
      <c r="A13" s="29" t="s">
        <v>40</v>
      </c>
      <c r="B13" s="29" t="s">
        <v>68</v>
      </c>
      <c r="C13" s="33">
        <v>6.661361082283589E-3</v>
      </c>
      <c r="D13" s="33">
        <v>1.0807005804112037E-2</v>
      </c>
      <c r="E13" s="33">
        <v>1.1868086210629217E-2</v>
      </c>
      <c r="F13" s="33">
        <v>1.3499502616358672E-2</v>
      </c>
      <c r="G13" s="33">
        <v>1.6062675875731416E-2</v>
      </c>
      <c r="H13" s="33">
        <v>1.6898981642373006E-2</v>
      </c>
      <c r="I13" s="33">
        <v>0.23614260071221507</v>
      </c>
      <c r="J13" s="33">
        <v>2656.8693080267453</v>
      </c>
      <c r="K13" s="33">
        <v>54333.910462007472</v>
      </c>
      <c r="L13" s="33">
        <v>51845.335110479558</v>
      </c>
      <c r="M13" s="33">
        <v>49603.091122391721</v>
      </c>
      <c r="N13" s="33">
        <v>47198.84991822912</v>
      </c>
      <c r="O13" s="33">
        <v>45037.071274143433</v>
      </c>
      <c r="P13" s="33">
        <v>42974.306408358178</v>
      </c>
      <c r="Q13" s="33">
        <v>41115.722501906814</v>
      </c>
      <c r="R13" s="33">
        <v>39122.863486565388</v>
      </c>
      <c r="S13" s="33">
        <v>51065.437306220178</v>
      </c>
      <c r="T13" s="33">
        <v>48726.56343853462</v>
      </c>
      <c r="U13" s="33">
        <v>46619.201610274911</v>
      </c>
      <c r="V13" s="33">
        <v>46998.442564606761</v>
      </c>
      <c r="W13" s="33">
        <v>53310.81387819659</v>
      </c>
      <c r="X13" s="33">
        <v>83900.304939877868</v>
      </c>
      <c r="Y13" s="33">
        <v>80980.041020720819</v>
      </c>
      <c r="Z13" s="33">
        <v>77054.960455393972</v>
      </c>
      <c r="AA13" s="33">
        <v>79584.752269273333</v>
      </c>
      <c r="AB13" s="33">
        <v>97039.971095720888</v>
      </c>
      <c r="AC13" s="33">
        <v>97626.310591019152</v>
      </c>
      <c r="AD13" s="33">
        <v>102592.51665887277</v>
      </c>
      <c r="AE13" s="33">
        <v>108610.1869430735</v>
      </c>
    </row>
    <row r="14" spans="1:31">
      <c r="A14" s="29" t="s">
        <v>40</v>
      </c>
      <c r="B14" s="29" t="s">
        <v>36</v>
      </c>
      <c r="C14" s="33">
        <v>7.8958304315629897E-3</v>
      </c>
      <c r="D14" s="33">
        <v>7.6040617187140402E-3</v>
      </c>
      <c r="E14" s="33">
        <v>7.2751956825137607E-3</v>
      </c>
      <c r="F14" s="33">
        <v>6.9225688402173406E-3</v>
      </c>
      <c r="G14" s="33">
        <v>6.6943711794952296E-3</v>
      </c>
      <c r="H14" s="33">
        <v>6.5181461021706797E-3</v>
      </c>
      <c r="I14" s="33">
        <v>7.3347483128005601E-3</v>
      </c>
      <c r="J14" s="33">
        <v>8.1340988738416494E-3</v>
      </c>
      <c r="K14" s="33">
        <v>1.9501281599324901E-2</v>
      </c>
      <c r="L14" s="33">
        <v>1.9013854455063369E-2</v>
      </c>
      <c r="M14" s="33">
        <v>1.846256661518119E-2</v>
      </c>
      <c r="N14" s="33">
        <v>2.4832694009753003E-2</v>
      </c>
      <c r="O14" s="33">
        <v>3.1609587744896202E-2</v>
      </c>
      <c r="P14" s="33">
        <v>3.0404883122839579E-2</v>
      </c>
      <c r="Q14" s="33">
        <v>3.3464582870859086E-2</v>
      </c>
      <c r="R14" s="33">
        <v>3.4787550111665497E-2</v>
      </c>
      <c r="S14" s="33">
        <v>4970.9814908906801</v>
      </c>
      <c r="T14" s="33">
        <v>4743.3030590674298</v>
      </c>
      <c r="U14" s="33">
        <v>7676.93079423575</v>
      </c>
      <c r="V14" s="33">
        <v>7304.8320608420727</v>
      </c>
      <c r="W14" s="33">
        <v>23153.865456323976</v>
      </c>
      <c r="X14" s="33">
        <v>22093.384473172322</v>
      </c>
      <c r="Y14" s="33">
        <v>21137.873772680236</v>
      </c>
      <c r="Z14" s="33">
        <v>23607.7024109222</v>
      </c>
      <c r="AA14" s="33">
        <v>22526.434043698915</v>
      </c>
      <c r="AB14" s="33">
        <v>27594.879640925312</v>
      </c>
      <c r="AC14" s="33">
        <v>26401.436286451531</v>
      </c>
      <c r="AD14" s="33">
        <v>29046.206622148198</v>
      </c>
      <c r="AE14" s="33">
        <v>27715.846503781097</v>
      </c>
    </row>
    <row r="15" spans="1:31">
      <c r="A15" s="29" t="s">
        <v>40</v>
      </c>
      <c r="B15" s="29" t="s">
        <v>73</v>
      </c>
      <c r="C15" s="33">
        <v>0</v>
      </c>
      <c r="D15" s="33">
        <v>0</v>
      </c>
      <c r="E15" s="33">
        <v>8.7115670212953595E-3</v>
      </c>
      <c r="F15" s="33">
        <v>9.2437894305288093E-3</v>
      </c>
      <c r="G15" s="33">
        <v>9.0620917151163199E-3</v>
      </c>
      <c r="H15" s="33">
        <v>8.9101603947518981E-3</v>
      </c>
      <c r="I15" s="33">
        <v>8.8330180660780664E-3</v>
      </c>
      <c r="J15" s="33">
        <v>9.0010238135436269E-3</v>
      </c>
      <c r="K15" s="33">
        <v>22893.996014034943</v>
      </c>
      <c r="L15" s="33">
        <v>21845.41649678049</v>
      </c>
      <c r="M15" s="33">
        <v>20900.630353624965</v>
      </c>
      <c r="N15" s="33">
        <v>19887.586675932125</v>
      </c>
      <c r="O15" s="33">
        <v>18976.709830015487</v>
      </c>
      <c r="P15" s="33">
        <v>18107.547737531604</v>
      </c>
      <c r="Q15" s="33">
        <v>17324.420520752614</v>
      </c>
      <c r="R15" s="33">
        <v>16484.710877550151</v>
      </c>
      <c r="S15" s="33">
        <v>23235.661671041813</v>
      </c>
      <c r="T15" s="33">
        <v>22171.432974925941</v>
      </c>
      <c r="U15" s="33">
        <v>21761.088547340943</v>
      </c>
      <c r="V15" s="33">
        <v>20706.334284761273</v>
      </c>
      <c r="W15" s="33">
        <v>21164.738994352112</v>
      </c>
      <c r="X15" s="33">
        <v>24750.696917971469</v>
      </c>
      <c r="Y15" s="33">
        <v>23680.260680361826</v>
      </c>
      <c r="Z15" s="33">
        <v>24824.162588431467</v>
      </c>
      <c r="AA15" s="33">
        <v>23687.178226956672</v>
      </c>
      <c r="AB15" s="33">
        <v>25203.373703094079</v>
      </c>
      <c r="AC15" s="33">
        <v>24113.359813169205</v>
      </c>
      <c r="AD15" s="33">
        <v>25572.716945539993</v>
      </c>
      <c r="AE15" s="33">
        <v>24401.447596856662</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8.5318611837473413E-2</v>
      </c>
      <c r="D17" s="35">
        <v>19157.43966651654</v>
      </c>
      <c r="E17" s="35">
        <v>36664.129259215588</v>
      </c>
      <c r="F17" s="35">
        <v>-161223.28198741158</v>
      </c>
      <c r="G17" s="35">
        <v>24160.236531198414</v>
      </c>
      <c r="H17" s="35">
        <v>114933.19078942153</v>
      </c>
      <c r="I17" s="35">
        <v>236071.60370657375</v>
      </c>
      <c r="J17" s="35">
        <v>426274.64162855328</v>
      </c>
      <c r="K17" s="35">
        <v>-15288.696889216379</v>
      </c>
      <c r="L17" s="35">
        <v>-15951.451247993828</v>
      </c>
      <c r="M17" s="35">
        <v>388393.31345457246</v>
      </c>
      <c r="N17" s="35">
        <v>562456.74147808354</v>
      </c>
      <c r="O17" s="35">
        <v>411639.65435711067</v>
      </c>
      <c r="P17" s="35">
        <v>105372.98683525203</v>
      </c>
      <c r="Q17" s="35">
        <v>211237.551913384</v>
      </c>
      <c r="R17" s="35">
        <v>226251.29484456268</v>
      </c>
      <c r="S17" s="35">
        <v>472070.3524292967</v>
      </c>
      <c r="T17" s="35">
        <v>643824.02722122532</v>
      </c>
      <c r="U17" s="35">
        <v>284469.74737002555</v>
      </c>
      <c r="V17" s="35">
        <v>276425.03579145088</v>
      </c>
      <c r="W17" s="35">
        <v>530750.60534146277</v>
      </c>
      <c r="X17" s="35">
        <v>336253.85265403992</v>
      </c>
      <c r="Y17" s="35">
        <v>331016.73085908184</v>
      </c>
      <c r="Z17" s="35">
        <v>324560.74402203853</v>
      </c>
      <c r="AA17" s="35">
        <v>331949.14107706066</v>
      </c>
      <c r="AB17" s="35">
        <v>360548.50937758427</v>
      </c>
      <c r="AC17" s="35">
        <v>361902.12073219166</v>
      </c>
      <c r="AD17" s="35">
        <v>369140.20051469043</v>
      </c>
      <c r="AE17" s="35">
        <v>370318.98279829882</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-40856.78775479726</v>
      </c>
      <c r="G20" s="33">
        <v>116034.52917080856</v>
      </c>
      <c r="H20" s="33">
        <v>-137701.06654580456</v>
      </c>
      <c r="I20" s="33">
        <v>-139134.74191927086</v>
      </c>
      <c r="J20" s="33">
        <v>-132390.9171768002</v>
      </c>
      <c r="K20" s="33">
        <v>-135871.28938265101</v>
      </c>
      <c r="L20" s="33">
        <v>-131011.94925605922</v>
      </c>
      <c r="M20" s="33">
        <v>-125346.03818066641</v>
      </c>
      <c r="N20" s="33">
        <v>234559.05948500687</v>
      </c>
      <c r="O20" s="33">
        <v>-54699.112006382529</v>
      </c>
      <c r="P20" s="33">
        <v>-52193.809145615953</v>
      </c>
      <c r="Q20" s="33">
        <v>-1.5858403549189101E-5</v>
      </c>
      <c r="R20" s="33">
        <v>-1.5089750854272E-5</v>
      </c>
      <c r="S20" s="33">
        <v>-1.4398617221626401E-5</v>
      </c>
      <c r="T20" s="33">
        <v>-1.3739138564784301E-5</v>
      </c>
      <c r="U20" s="33">
        <v>-1.3144938227156001E-5</v>
      </c>
      <c r="V20" s="33">
        <v>-1.2507806490567101E-5</v>
      </c>
      <c r="W20" s="33">
        <v>-1.1934929852659802E-5</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1.9408574100637698E-4</v>
      </c>
      <c r="D22" s="33">
        <v>1.91447530481581E-4</v>
      </c>
      <c r="E22" s="33">
        <v>1.99885350256734E-4</v>
      </c>
      <c r="F22" s="33">
        <v>2.13597877828551E-4</v>
      </c>
      <c r="G22" s="33">
        <v>2.0381476883922999E-4</v>
      </c>
      <c r="H22" s="33">
        <v>1.9447974118138E-4</v>
      </c>
      <c r="I22" s="33">
        <v>1.86068738750118E-4</v>
      </c>
      <c r="J22" s="33">
        <v>1.8828276208427E-4</v>
      </c>
      <c r="K22" s="33">
        <v>1.80997046907937E-4</v>
      </c>
      <c r="L22" s="33">
        <v>1.7691385202966999E-4</v>
      </c>
      <c r="M22" s="33">
        <v>1.7703536097449701E-4</v>
      </c>
      <c r="N22" s="33">
        <v>2.9526738521594599E-4</v>
      </c>
      <c r="O22" s="33">
        <v>2.8247077596619202E-4</v>
      </c>
      <c r="P22" s="33">
        <v>2.7462394720169597E-4</v>
      </c>
      <c r="Q22" s="33">
        <v>2.9091381757411199E-4</v>
      </c>
      <c r="R22" s="33">
        <v>2.7797915176263602E-4</v>
      </c>
      <c r="S22" s="33">
        <v>6.9548109324269597E-4</v>
      </c>
      <c r="T22" s="33">
        <v>6.6523707004468604E-4</v>
      </c>
      <c r="U22" s="33">
        <v>7.3708173054085405E-4</v>
      </c>
      <c r="V22" s="33">
        <v>7.0135557079236495E-4</v>
      </c>
      <c r="W22" s="33">
        <v>8.9698774583041394E-4</v>
      </c>
      <c r="X22" s="33">
        <v>8.5919875101426503E-4</v>
      </c>
      <c r="Y22" s="33">
        <v>8.24572904250902E-4</v>
      </c>
      <c r="Z22" s="33">
        <v>7.8460607007102405E-4</v>
      </c>
      <c r="AA22" s="33">
        <v>7.4866991389184597E-4</v>
      </c>
      <c r="AB22" s="33">
        <v>1.0262826974513398E-3</v>
      </c>
      <c r="AC22" s="33">
        <v>9.8481833979871796E-4</v>
      </c>
      <c r="AD22" s="33">
        <v>1.1070601922067401E-3</v>
      </c>
      <c r="AE22" s="33">
        <v>1.0563551448148801E-3</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7.9868143997430295E-4</v>
      </c>
      <c r="D24" s="33">
        <v>7.9841493264919496E-4</v>
      </c>
      <c r="E24" s="33">
        <v>7.8832228558893503E-4</v>
      </c>
      <c r="F24" s="33">
        <v>7.5135349500308904E-4</v>
      </c>
      <c r="G24" s="33">
        <v>7.1694035754194397E-4</v>
      </c>
      <c r="H24" s="33">
        <v>6.8410339432873506E-4</v>
      </c>
      <c r="I24" s="33">
        <v>6.5451678917397406E-4</v>
      </c>
      <c r="J24" s="33">
        <v>6.2616172442298197E-4</v>
      </c>
      <c r="K24" s="33">
        <v>6.1018234444737592E-4</v>
      </c>
      <c r="L24" s="33">
        <v>6.0951242768625803E-4</v>
      </c>
      <c r="M24" s="33">
        <v>6.1314080476075291E-4</v>
      </c>
      <c r="N24" s="33">
        <v>8.2192726973092799E-4</v>
      </c>
      <c r="O24" s="33">
        <v>7.8699689532537611E-4</v>
      </c>
      <c r="P24" s="33">
        <v>7.5376032878327309E-4</v>
      </c>
      <c r="Q24" s="33">
        <v>7.8738916744208395E-4</v>
      </c>
      <c r="R24" s="33">
        <v>7.5245432098680295E-4</v>
      </c>
      <c r="S24" s="33">
        <v>4.5595278870354241E-3</v>
      </c>
      <c r="T24" s="33">
        <v>4.3528673575853544E-3</v>
      </c>
      <c r="U24" s="33">
        <v>4146.727068803837</v>
      </c>
      <c r="V24" s="33">
        <v>3945.7362887313534</v>
      </c>
      <c r="W24" s="33">
        <v>3765.0155566449066</v>
      </c>
      <c r="X24" s="33">
        <v>3592.5720967593415</v>
      </c>
      <c r="Y24" s="33">
        <v>3732.8004559849264</v>
      </c>
      <c r="Z24" s="33">
        <v>6896.8776721419717</v>
      </c>
      <c r="AA24" s="33">
        <v>6580.9901444051902</v>
      </c>
      <c r="AB24" s="33">
        <v>6279.5707489490405</v>
      </c>
      <c r="AC24" s="33">
        <v>6007.9872759618092</v>
      </c>
      <c r="AD24" s="33">
        <v>8130.7367811684926</v>
      </c>
      <c r="AE24" s="33">
        <v>7758.3366285670272</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1.3621204133908249E-2</v>
      </c>
      <c r="D26" s="33">
        <v>19157.365423379691</v>
      </c>
      <c r="E26" s="33">
        <v>36664.0473392493</v>
      </c>
      <c r="F26" s="33">
        <v>52591.892703432728</v>
      </c>
      <c r="G26" s="33">
        <v>67138.838818598786</v>
      </c>
      <c r="H26" s="33">
        <v>81141.833105564889</v>
      </c>
      <c r="I26" s="33">
        <v>93971.719919084164</v>
      </c>
      <c r="J26" s="33">
        <v>101378.28171643362</v>
      </c>
      <c r="K26" s="33">
        <v>139449.28198113339</v>
      </c>
      <c r="L26" s="33">
        <v>133062.29193163512</v>
      </c>
      <c r="M26" s="33">
        <v>127307.51639224785</v>
      </c>
      <c r="N26" s="33">
        <v>121136.95427293834</v>
      </c>
      <c r="O26" s="33">
        <v>115588.69679385565</v>
      </c>
      <c r="P26" s="33">
        <v>110294.55799901018</v>
      </c>
      <c r="Q26" s="33">
        <v>106637.87740953881</v>
      </c>
      <c r="R26" s="33">
        <v>104307.43042631658</v>
      </c>
      <c r="S26" s="33">
        <v>100840.90559208543</v>
      </c>
      <c r="T26" s="33">
        <v>100132.42859239032</v>
      </c>
      <c r="U26" s="33">
        <v>106042.29016454195</v>
      </c>
      <c r="V26" s="33">
        <v>103655.82765453508</v>
      </c>
      <c r="W26" s="33">
        <v>110335.24101829818</v>
      </c>
      <c r="X26" s="33">
        <v>112599.99910455145</v>
      </c>
      <c r="Y26" s="33">
        <v>107730.19180892277</v>
      </c>
      <c r="Z26" s="33">
        <v>102508.53746060529</v>
      </c>
      <c r="AA26" s="33">
        <v>100924.48569502804</v>
      </c>
      <c r="AB26" s="33">
        <v>96301.997587210353</v>
      </c>
      <c r="AC26" s="33">
        <v>97790.686879823566</v>
      </c>
      <c r="AD26" s="33">
        <v>96111.401442711096</v>
      </c>
      <c r="AE26" s="33">
        <v>91709.352850359515</v>
      </c>
    </row>
    <row r="27" spans="1:31">
      <c r="A27" s="29" t="s">
        <v>130</v>
      </c>
      <c r="B27" s="29" t="s">
        <v>68</v>
      </c>
      <c r="C27" s="33">
        <v>1.558517460166805E-3</v>
      </c>
      <c r="D27" s="33">
        <v>3.7622963614679754E-3</v>
      </c>
      <c r="E27" s="33">
        <v>3.8818183472948916E-3</v>
      </c>
      <c r="F27" s="33">
        <v>4.5948912128303274E-3</v>
      </c>
      <c r="G27" s="33">
        <v>7.5442945766921567E-3</v>
      </c>
      <c r="H27" s="33">
        <v>8.5839077432222997E-3</v>
      </c>
      <c r="I27" s="33">
        <v>0.22549119822194796</v>
      </c>
      <c r="J27" s="33">
        <v>2656.858396832195</v>
      </c>
      <c r="K27" s="33">
        <v>54333.895359667986</v>
      </c>
      <c r="L27" s="33">
        <v>51845.319983424204</v>
      </c>
      <c r="M27" s="33">
        <v>49603.075589278109</v>
      </c>
      <c r="N27" s="33">
        <v>47198.827463349342</v>
      </c>
      <c r="O27" s="33">
        <v>45037.04909837326</v>
      </c>
      <c r="P27" s="33">
        <v>42974.283481782579</v>
      </c>
      <c r="Q27" s="33">
        <v>41115.70022137784</v>
      </c>
      <c r="R27" s="33">
        <v>39122.832958580519</v>
      </c>
      <c r="S27" s="33">
        <v>43962.361330362051</v>
      </c>
      <c r="T27" s="33">
        <v>41948.818111377877</v>
      </c>
      <c r="U27" s="33">
        <v>40134.584893527681</v>
      </c>
      <c r="V27" s="33">
        <v>38189.272030429369</v>
      </c>
      <c r="W27" s="33">
        <v>36440.145087252262</v>
      </c>
      <c r="X27" s="33">
        <v>52405.456964846664</v>
      </c>
      <c r="Y27" s="33">
        <v>50138.987438052463</v>
      </c>
      <c r="Z27" s="33">
        <v>47708.763764451658</v>
      </c>
      <c r="AA27" s="33">
        <v>45523.629722714184</v>
      </c>
      <c r="AB27" s="33">
        <v>55044.597792320033</v>
      </c>
      <c r="AC27" s="33">
        <v>53103.05614056428</v>
      </c>
      <c r="AD27" s="33">
        <v>59797.12073637596</v>
      </c>
      <c r="AE27" s="33">
        <v>59684.189912745191</v>
      </c>
    </row>
    <row r="28" spans="1:31">
      <c r="A28" s="29" t="s">
        <v>130</v>
      </c>
      <c r="B28" s="29" t="s">
        <v>36</v>
      </c>
      <c r="C28" s="33">
        <v>2.7505426195844002E-3</v>
      </c>
      <c r="D28" s="33">
        <v>2.6786825487392801E-3</v>
      </c>
      <c r="E28" s="33">
        <v>2.5628329219701102E-3</v>
      </c>
      <c r="F28" s="33">
        <v>2.4386130768902399E-3</v>
      </c>
      <c r="G28" s="33">
        <v>2.3269208739688601E-3</v>
      </c>
      <c r="H28" s="33">
        <v>2.2329422259827498E-3</v>
      </c>
      <c r="I28" s="33">
        <v>2.5794988017626102E-3</v>
      </c>
      <c r="J28" s="33">
        <v>2.7140111321856402E-3</v>
      </c>
      <c r="K28" s="33">
        <v>1.1582318757988529E-2</v>
      </c>
      <c r="L28" s="33">
        <v>1.109451435822786E-2</v>
      </c>
      <c r="M28" s="33">
        <v>1.0646621958007621E-2</v>
      </c>
      <c r="N28" s="33">
        <v>1.161835460087994E-2</v>
      </c>
      <c r="O28" s="33">
        <v>1.1097029666451791E-2</v>
      </c>
      <c r="P28" s="33">
        <v>1.060671776303365E-2</v>
      </c>
      <c r="Q28" s="33">
        <v>1.10244490533554E-2</v>
      </c>
      <c r="R28" s="33">
        <v>1.0522562778690582E-2</v>
      </c>
      <c r="S28" s="33">
        <v>4.4410761290443218E-2</v>
      </c>
      <c r="T28" s="33">
        <v>4.2392593502958646E-2</v>
      </c>
      <c r="U28" s="33">
        <v>1212.146266787496</v>
      </c>
      <c r="V28" s="33">
        <v>1153.3938769692322</v>
      </c>
      <c r="W28" s="33">
        <v>6805.0570839974735</v>
      </c>
      <c r="X28" s="33">
        <v>6493.3751148771798</v>
      </c>
      <c r="Y28" s="33">
        <v>6212.5449532256735</v>
      </c>
      <c r="Z28" s="33">
        <v>6808.8295109070923</v>
      </c>
      <c r="AA28" s="33">
        <v>6496.9749532593341</v>
      </c>
      <c r="AB28" s="33">
        <v>6199.4051229599072</v>
      </c>
      <c r="AC28" s="33">
        <v>5931.2887505205626</v>
      </c>
      <c r="AD28" s="33">
        <v>5643.8008239113642</v>
      </c>
      <c r="AE28" s="33">
        <v>5385.3062322051446</v>
      </c>
    </row>
    <row r="29" spans="1:31">
      <c r="A29" s="29" t="s">
        <v>130</v>
      </c>
      <c r="B29" s="29" t="s">
        <v>73</v>
      </c>
      <c r="C29" s="33">
        <v>0</v>
      </c>
      <c r="D29" s="33">
        <v>0</v>
      </c>
      <c r="E29" s="33">
        <v>2.57404307936025E-3</v>
      </c>
      <c r="F29" s="33">
        <v>2.8829826941940595E-3</v>
      </c>
      <c r="G29" s="33">
        <v>2.7509376842044697E-3</v>
      </c>
      <c r="H29" s="33">
        <v>2.64045251712881E-3</v>
      </c>
      <c r="I29" s="33">
        <v>2.6394815080994396E-3</v>
      </c>
      <c r="J29" s="33">
        <v>2.7012295830205302E-3</v>
      </c>
      <c r="K29" s="33">
        <v>22893.989812637119</v>
      </c>
      <c r="L29" s="33">
        <v>21845.410218479115</v>
      </c>
      <c r="M29" s="33">
        <v>20900.623946895717</v>
      </c>
      <c r="N29" s="33">
        <v>19887.577079342187</v>
      </c>
      <c r="O29" s="33">
        <v>18976.695685242274</v>
      </c>
      <c r="P29" s="33">
        <v>18107.534048441605</v>
      </c>
      <c r="Q29" s="33">
        <v>17324.406542791003</v>
      </c>
      <c r="R29" s="33">
        <v>16484.697078502508</v>
      </c>
      <c r="S29" s="33">
        <v>15729.679489888307</v>
      </c>
      <c r="T29" s="33">
        <v>15009.236155993467</v>
      </c>
      <c r="U29" s="33">
        <v>14360.105825644141</v>
      </c>
      <c r="V29" s="33">
        <v>13664.075237515181</v>
      </c>
      <c r="W29" s="33">
        <v>13038.241113443377</v>
      </c>
      <c r="X29" s="33">
        <v>12441.069774059484</v>
      </c>
      <c r="Y29" s="33">
        <v>11903.009273129199</v>
      </c>
      <c r="Z29" s="33">
        <v>11326.076723011925</v>
      </c>
      <c r="AA29" s="33">
        <v>10807.325131653024</v>
      </c>
      <c r="AB29" s="33">
        <v>10312.33315783479</v>
      </c>
      <c r="AC29" s="33">
        <v>9866.3378243129118</v>
      </c>
      <c r="AD29" s="33">
        <v>9388.1190154878514</v>
      </c>
      <c r="AE29" s="33">
        <v>8958.1288348794951</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1.6172488775055734E-2</v>
      </c>
      <c r="D31" s="35">
        <v>19157.370175538515</v>
      </c>
      <c r="E31" s="35">
        <v>36664.05220927528</v>
      </c>
      <c r="F31" s="35">
        <v>11735.110508478054</v>
      </c>
      <c r="G31" s="35">
        <v>183173.37645445706</v>
      </c>
      <c r="H31" s="35">
        <v>-56559.223977748778</v>
      </c>
      <c r="I31" s="35">
        <v>-45162.795668402941</v>
      </c>
      <c r="J31" s="35">
        <v>-28355.776249089915</v>
      </c>
      <c r="K31" s="35">
        <v>57911.888749329759</v>
      </c>
      <c r="L31" s="35">
        <v>53895.663445426377</v>
      </c>
      <c r="M31" s="35">
        <v>51564.55459103571</v>
      </c>
      <c r="N31" s="35">
        <v>402894.84233848919</v>
      </c>
      <c r="O31" s="35">
        <v>105926.63495531405</v>
      </c>
      <c r="P31" s="35">
        <v>101075.03336356109</v>
      </c>
      <c r="Q31" s="35">
        <v>147753.57869336123</v>
      </c>
      <c r="R31" s="35">
        <v>143430.26440024082</v>
      </c>
      <c r="S31" s="35">
        <v>144803.27216305785</v>
      </c>
      <c r="T31" s="35">
        <v>142081.2517081335</v>
      </c>
      <c r="U31" s="35">
        <v>150323.60285081025</v>
      </c>
      <c r="V31" s="35">
        <v>145790.83666254356</v>
      </c>
      <c r="W31" s="35">
        <v>150540.40254724817</v>
      </c>
      <c r="X31" s="35">
        <v>168598.0290253562</v>
      </c>
      <c r="Y31" s="35">
        <v>161601.98052753307</v>
      </c>
      <c r="Z31" s="35">
        <v>157114.17968180499</v>
      </c>
      <c r="AA31" s="35">
        <v>153029.10631081733</v>
      </c>
      <c r="AB31" s="35">
        <v>157626.16715476214</v>
      </c>
      <c r="AC31" s="35">
        <v>156901.731281168</v>
      </c>
      <c r="AD31" s="35">
        <v>164039.26006731574</v>
      </c>
      <c r="AE31" s="35">
        <v>159151.88044802687</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-71565.687512460412</v>
      </c>
      <c r="G34" s="33">
        <v>-68287.351251544751</v>
      </c>
      <c r="H34" s="33">
        <v>265672.27823271777</v>
      </c>
      <c r="I34" s="33">
        <v>52667.697297158105</v>
      </c>
      <c r="J34" s="33">
        <v>-66950.650898885782</v>
      </c>
      <c r="K34" s="33">
        <v>-63884.208847548856</v>
      </c>
      <c r="L34" s="33">
        <v>-60958.214524919</v>
      </c>
      <c r="M34" s="33">
        <v>325114.73175630154</v>
      </c>
      <c r="N34" s="33">
        <v>105365.36202190828</v>
      </c>
      <c r="O34" s="33">
        <v>248255.575682325</v>
      </c>
      <c r="P34" s="33">
        <v>-50527.908555382739</v>
      </c>
      <c r="Q34" s="33">
        <v>-5509.4574802689485</v>
      </c>
      <c r="R34" s="33">
        <v>-1.0195043173440008E-2</v>
      </c>
      <c r="S34" s="33">
        <v>-2.6772607831306598E-6</v>
      </c>
      <c r="T34" s="33">
        <v>-2.5546381508251704E-6</v>
      </c>
      <c r="U34" s="33">
        <v>-2.44415328712132E-6</v>
      </c>
      <c r="V34" s="33">
        <v>-2.3256858130714402E-6</v>
      </c>
      <c r="W34" s="33">
        <v>239835.44202156781</v>
      </c>
      <c r="X34" s="33">
        <v>0</v>
      </c>
      <c r="Y34" s="33">
        <v>0</v>
      </c>
      <c r="Z34" s="33">
        <v>0</v>
      </c>
      <c r="AA34" s="33">
        <v>0</v>
      </c>
      <c r="AB34" s="33">
        <v>0</v>
      </c>
      <c r="AC34" s="33">
        <v>0</v>
      </c>
      <c r="AD34" s="33">
        <v>0</v>
      </c>
      <c r="AE34" s="33">
        <v>0</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2.06495163588966E-4</v>
      </c>
      <c r="D36" s="33">
        <v>2.0361821104051501E-4</v>
      </c>
      <c r="E36" s="33">
        <v>2.0897604717423399E-4</v>
      </c>
      <c r="F36" s="33">
        <v>2.32715797279433E-4</v>
      </c>
      <c r="G36" s="33">
        <v>2.22057058384335E-4</v>
      </c>
      <c r="H36" s="33">
        <v>2.11886506007566E-4</v>
      </c>
      <c r="I36" s="33">
        <v>2.02722683049168E-4</v>
      </c>
      <c r="J36" s="33">
        <v>2.1596436848013401E-4</v>
      </c>
      <c r="K36" s="33">
        <v>2.06821887296804E-4</v>
      </c>
      <c r="L36" s="33">
        <v>2.0231078724682798E-4</v>
      </c>
      <c r="M36" s="33">
        <v>2.0806126399239099E-4</v>
      </c>
      <c r="N36" s="33">
        <v>2.9218541938042197E-4</v>
      </c>
      <c r="O36" s="33">
        <v>2.8950058317387301E-4</v>
      </c>
      <c r="P36" s="33">
        <v>2.7688781096843002E-4</v>
      </c>
      <c r="Q36" s="33">
        <v>2.6903512159076099E-4</v>
      </c>
      <c r="R36" s="33">
        <v>2.75621081898207E-4</v>
      </c>
      <c r="S36" s="33">
        <v>4.5088239697960603E-4</v>
      </c>
      <c r="T36" s="33">
        <v>4.3082360335631797E-4</v>
      </c>
      <c r="U36" s="33">
        <v>5.3437326949004799E-4</v>
      </c>
      <c r="V36" s="33">
        <v>5.0847233611985595E-4</v>
      </c>
      <c r="W36" s="33">
        <v>6.2735160325214502E-4</v>
      </c>
      <c r="X36" s="33">
        <v>7.0137474055275491E-4</v>
      </c>
      <c r="Y36" s="33">
        <v>6.7104117155384702E-4</v>
      </c>
      <c r="Z36" s="33">
        <v>6.3851598052088701E-4</v>
      </c>
      <c r="AA36" s="33">
        <v>7.63823789537791E-4</v>
      </c>
      <c r="AB36" s="33">
        <v>7.3833874731212001E-4</v>
      </c>
      <c r="AC36" s="33">
        <v>7.0640653184837396E-4</v>
      </c>
      <c r="AD36" s="33">
        <v>6.7216719100122904E-4</v>
      </c>
      <c r="AE36" s="33">
        <v>6.4192320937850702E-4</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7.8538310482814005E-4</v>
      </c>
      <c r="D38" s="33">
        <v>7.7595835659484207E-4</v>
      </c>
      <c r="E38" s="33">
        <v>7.4650809906405807E-4</v>
      </c>
      <c r="F38" s="33">
        <v>7.1032504568525E-4</v>
      </c>
      <c r="G38" s="33">
        <v>6.7779107385730294E-4</v>
      </c>
      <c r="H38" s="33">
        <v>6.4674720762162099E-4</v>
      </c>
      <c r="I38" s="33">
        <v>6.2082778059528514E-4</v>
      </c>
      <c r="J38" s="33">
        <v>6.1732774457766394E-4</v>
      </c>
      <c r="K38" s="33">
        <v>6.0831496495193399E-4</v>
      </c>
      <c r="L38" s="33">
        <v>6.1023644120663004E-4</v>
      </c>
      <c r="M38" s="33">
        <v>6.1801941109097E-4</v>
      </c>
      <c r="N38" s="33">
        <v>7.2063681081150396E-4</v>
      </c>
      <c r="O38" s="33">
        <v>6.9232941848231195E-4</v>
      </c>
      <c r="P38" s="33">
        <v>6.6661751756903894E-4</v>
      </c>
      <c r="Q38" s="33">
        <v>6.6508162144209005E-4</v>
      </c>
      <c r="R38" s="33">
        <v>6.8309609470492208E-4</v>
      </c>
      <c r="S38" s="33">
        <v>8.8023077516300699E-4</v>
      </c>
      <c r="T38" s="33">
        <v>8.4209883580652306E-4</v>
      </c>
      <c r="U38" s="33">
        <v>2.591920231006717E-3</v>
      </c>
      <c r="V38" s="33">
        <v>2.4679265668176987E-3</v>
      </c>
      <c r="W38" s="33">
        <v>2.3616753348251864E-3</v>
      </c>
      <c r="X38" s="33">
        <v>3.8408150414529691E-3</v>
      </c>
      <c r="Y38" s="33">
        <v>3.676309926842388E-3</v>
      </c>
      <c r="Z38" s="33">
        <v>3.5324258846649919E-3</v>
      </c>
      <c r="AA38" s="33">
        <v>1732.9930571080729</v>
      </c>
      <c r="AB38" s="33">
        <v>6509.0313838968923</v>
      </c>
      <c r="AC38" s="33">
        <v>6227.5240228716657</v>
      </c>
      <c r="AD38" s="33">
        <v>6194.2284150815949</v>
      </c>
      <c r="AE38" s="33">
        <v>6427.1352743619454</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2.5028632896595026E-2</v>
      </c>
      <c r="D40" s="33">
        <v>2.4614179775508015E-2</v>
      </c>
      <c r="E40" s="33">
        <v>2.4783189792674559E-2</v>
      </c>
      <c r="F40" s="33">
        <v>5534.2250228580051</v>
      </c>
      <c r="G40" s="33">
        <v>11303.724949895835</v>
      </c>
      <c r="H40" s="33">
        <v>11248.218971479355</v>
      </c>
      <c r="I40" s="33">
        <v>24597.242996553639</v>
      </c>
      <c r="J40" s="33">
        <v>37187.641665727533</v>
      </c>
      <c r="K40" s="33">
        <v>48746.597328407202</v>
      </c>
      <c r="L40" s="33">
        <v>46513.928748075399</v>
      </c>
      <c r="M40" s="33">
        <v>44502.260275023749</v>
      </c>
      <c r="N40" s="33">
        <v>42345.247466643115</v>
      </c>
      <c r="O40" s="33">
        <v>40405.771188716099</v>
      </c>
      <c r="P40" s="33">
        <v>38555.142074845397</v>
      </c>
      <c r="Q40" s="33">
        <v>39175.685625057013</v>
      </c>
      <c r="R40" s="33">
        <v>45525.805030691328</v>
      </c>
      <c r="S40" s="33">
        <v>61981.66147508096</v>
      </c>
      <c r="T40" s="33">
        <v>59142.806765807421</v>
      </c>
      <c r="U40" s="33">
        <v>56584.955321731519</v>
      </c>
      <c r="V40" s="33">
        <v>54193.514893997948</v>
      </c>
      <c r="W40" s="33">
        <v>54913.792335275466</v>
      </c>
      <c r="X40" s="33">
        <v>67800.635819285235</v>
      </c>
      <c r="Y40" s="33">
        <v>64868.345383220556</v>
      </c>
      <c r="Z40" s="33">
        <v>67129.463462932617</v>
      </c>
      <c r="AA40" s="33">
        <v>66303.852613177223</v>
      </c>
      <c r="AB40" s="33">
        <v>69151.559366265908</v>
      </c>
      <c r="AC40" s="33">
        <v>66160.842037231254</v>
      </c>
      <c r="AD40" s="33">
        <v>62954.043240155101</v>
      </c>
      <c r="AE40" s="33">
        <v>64096.455707713481</v>
      </c>
    </row>
    <row r="41" spans="1:31">
      <c r="A41" s="29" t="s">
        <v>131</v>
      </c>
      <c r="B41" s="29" t="s">
        <v>68</v>
      </c>
      <c r="C41" s="33">
        <v>2.1783165536068488E-3</v>
      </c>
      <c r="D41" s="33">
        <v>3.140879504299502E-3</v>
      </c>
      <c r="E41" s="33">
        <v>3.4322139676969611E-3</v>
      </c>
      <c r="F41" s="33">
        <v>3.726645476909078E-3</v>
      </c>
      <c r="G41" s="33">
        <v>3.5620347776436022E-3</v>
      </c>
      <c r="H41" s="33">
        <v>3.505636629516536E-3</v>
      </c>
      <c r="I41" s="33">
        <v>5.2378858787602584E-3</v>
      </c>
      <c r="J41" s="33">
        <v>5.1935418907394825E-3</v>
      </c>
      <c r="K41" s="33">
        <v>9.2121894063986274E-3</v>
      </c>
      <c r="L41" s="33">
        <v>8.8026308482492127E-3</v>
      </c>
      <c r="M41" s="33">
        <v>8.444741044327438E-3</v>
      </c>
      <c r="N41" s="33">
        <v>8.0610026520722289E-3</v>
      </c>
      <c r="O41" s="33">
        <v>7.7346744097042189E-3</v>
      </c>
      <c r="P41" s="33">
        <v>7.383231386603465E-3</v>
      </c>
      <c r="Q41" s="33">
        <v>7.0881739027595075E-3</v>
      </c>
      <c r="R41" s="33">
        <v>6.7890728354468733E-3</v>
      </c>
      <c r="S41" s="33">
        <v>7102.9553022530054</v>
      </c>
      <c r="T41" s="33">
        <v>6777.6291586455482</v>
      </c>
      <c r="U41" s="33">
        <v>6484.5053177720247</v>
      </c>
      <c r="V41" s="33">
        <v>7527.6783055594178</v>
      </c>
      <c r="W41" s="33">
        <v>11018.602641927202</v>
      </c>
      <c r="X41" s="33">
        <v>24025.217650734034</v>
      </c>
      <c r="Y41" s="33">
        <v>22986.157482958883</v>
      </c>
      <c r="Z41" s="33">
        <v>21872.0253510853</v>
      </c>
      <c r="AA41" s="33">
        <v>21948.028756458363</v>
      </c>
      <c r="AB41" s="33">
        <v>30437.076492183631</v>
      </c>
      <c r="AC41" s="33">
        <v>29120.711505598196</v>
      </c>
      <c r="AD41" s="33">
        <v>27709.238211610056</v>
      </c>
      <c r="AE41" s="33">
        <v>32817.399725979012</v>
      </c>
    </row>
    <row r="42" spans="1:31">
      <c r="A42" s="29" t="s">
        <v>131</v>
      </c>
      <c r="B42" s="29" t="s">
        <v>36</v>
      </c>
      <c r="C42" s="33">
        <v>1.2941260209297801E-3</v>
      </c>
      <c r="D42" s="33">
        <v>1.2348530729146502E-3</v>
      </c>
      <c r="E42" s="33">
        <v>1.1814472418730999E-3</v>
      </c>
      <c r="F42" s="33">
        <v>1.12418280137937E-3</v>
      </c>
      <c r="G42" s="33">
        <v>1.1181486806712999E-3</v>
      </c>
      <c r="H42" s="33">
        <v>1.0730282717385999E-3</v>
      </c>
      <c r="I42" s="33">
        <v>1.28465135102131E-3</v>
      </c>
      <c r="J42" s="33">
        <v>1.6577724504693899E-3</v>
      </c>
      <c r="K42" s="33">
        <v>2.1385487860377398E-3</v>
      </c>
      <c r="L42" s="33">
        <v>2.1962739692972699E-3</v>
      </c>
      <c r="M42" s="33">
        <v>2.1618155003219099E-3</v>
      </c>
      <c r="N42" s="33">
        <v>3.9712816045877298E-3</v>
      </c>
      <c r="O42" s="33">
        <v>1.1660069303595201E-2</v>
      </c>
      <c r="P42" s="33">
        <v>1.1149660326024699E-2</v>
      </c>
      <c r="Q42" s="33">
        <v>1.0728589977917601E-2</v>
      </c>
      <c r="R42" s="33">
        <v>1.02258148824082E-2</v>
      </c>
      <c r="S42" s="33">
        <v>4797.4119080479204</v>
      </c>
      <c r="T42" s="33">
        <v>4577.6831229977297</v>
      </c>
      <c r="U42" s="33">
        <v>4379.7041445631003</v>
      </c>
      <c r="V42" s="33">
        <v>4167.4210386125105</v>
      </c>
      <c r="W42" s="33">
        <v>8129.7385737755994</v>
      </c>
      <c r="X42" s="33">
        <v>7757.38546335513</v>
      </c>
      <c r="Y42" s="33">
        <v>7421.8883807390603</v>
      </c>
      <c r="Z42" s="33">
        <v>9659.1220292663602</v>
      </c>
      <c r="AA42" s="33">
        <v>9216.7195018510902</v>
      </c>
      <c r="AB42" s="33">
        <v>14894.768568350799</v>
      </c>
      <c r="AC42" s="33">
        <v>14250.588707807199</v>
      </c>
      <c r="AD42" s="33">
        <v>13559.866392055399</v>
      </c>
      <c r="AE42" s="33">
        <v>12938.803839772499</v>
      </c>
    </row>
    <row r="43" spans="1:31">
      <c r="A43" s="29" t="s">
        <v>131</v>
      </c>
      <c r="B43" s="29" t="s">
        <v>73</v>
      </c>
      <c r="C43" s="33">
        <v>0</v>
      </c>
      <c r="D43" s="33">
        <v>0</v>
      </c>
      <c r="E43" s="33">
        <v>1.1325547197622099E-3</v>
      </c>
      <c r="F43" s="33">
        <v>1.3234772660801199E-3</v>
      </c>
      <c r="G43" s="33">
        <v>1.2835170227440699E-3</v>
      </c>
      <c r="H43" s="33">
        <v>1.2755374870020201E-3</v>
      </c>
      <c r="I43" s="33">
        <v>1.2746570068825199E-3</v>
      </c>
      <c r="J43" s="33">
        <v>1.3922435447955E-3</v>
      </c>
      <c r="K43" s="33">
        <v>1.3439550154852699E-3</v>
      </c>
      <c r="L43" s="33">
        <v>1.35844183922637E-3</v>
      </c>
      <c r="M43" s="33">
        <v>1.3636467298634401E-3</v>
      </c>
      <c r="N43" s="33">
        <v>2.7562638946038698E-3</v>
      </c>
      <c r="O43" s="33">
        <v>7.5385259753181603E-3</v>
      </c>
      <c r="P43" s="33">
        <v>7.2028914172942594E-3</v>
      </c>
      <c r="Q43" s="33">
        <v>6.9275112363903595E-3</v>
      </c>
      <c r="R43" s="33">
        <v>6.6063231426566399E-3</v>
      </c>
      <c r="S43" s="33">
        <v>5927.8660036808405</v>
      </c>
      <c r="T43" s="33">
        <v>5656.3606943893901</v>
      </c>
      <c r="U43" s="33">
        <v>5411.7302670337504</v>
      </c>
      <c r="V43" s="33">
        <v>5149.4251142673502</v>
      </c>
      <c r="W43" s="33">
        <v>5660.94265993509</v>
      </c>
      <c r="X43" s="33">
        <v>9956.9980718039496</v>
      </c>
      <c r="Y43" s="33">
        <v>9526.3705239573792</v>
      </c>
      <c r="Z43" s="33">
        <v>9069.2762415464294</v>
      </c>
      <c r="AA43" s="33">
        <v>8653.8895493083292</v>
      </c>
      <c r="AB43" s="33">
        <v>10858.6324484328</v>
      </c>
      <c r="AC43" s="33">
        <v>10389.0103525007</v>
      </c>
      <c r="AD43" s="33">
        <v>9885.45772490323</v>
      </c>
      <c r="AE43" s="33">
        <v>9432.6887486589403</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2.819882771861898E-2</v>
      </c>
      <c r="D45" s="35">
        <v>2.8734635847442874E-2</v>
      </c>
      <c r="E45" s="35">
        <v>2.9170887906609811E-2</v>
      </c>
      <c r="F45" s="35">
        <v>-66031.45781991609</v>
      </c>
      <c r="G45" s="35">
        <v>-56983.621839766005</v>
      </c>
      <c r="H45" s="35">
        <v>276920.50156846741</v>
      </c>
      <c r="I45" s="35">
        <v>77264.946355148088</v>
      </c>
      <c r="J45" s="35">
        <v>-29763.003206324243</v>
      </c>
      <c r="K45" s="35">
        <v>-15137.601491815394</v>
      </c>
      <c r="L45" s="35">
        <v>-14444.276161665523</v>
      </c>
      <c r="M45" s="35">
        <v>369617.00130214699</v>
      </c>
      <c r="N45" s="35">
        <v>147710.61856237627</v>
      </c>
      <c r="O45" s="35">
        <v>288661.35558754555</v>
      </c>
      <c r="P45" s="35">
        <v>-11972.758153800627</v>
      </c>
      <c r="Q45" s="35">
        <v>33666.236167078707</v>
      </c>
      <c r="R45" s="35">
        <v>45525.80258343817</v>
      </c>
      <c r="S45" s="35">
        <v>69084.61810576987</v>
      </c>
      <c r="T45" s="35">
        <v>65920.43719482077</v>
      </c>
      <c r="U45" s="35">
        <v>63069.463763352891</v>
      </c>
      <c r="V45" s="35">
        <v>61721.196173630589</v>
      </c>
      <c r="W45" s="35">
        <v>305767.83998779743</v>
      </c>
      <c r="X45" s="35">
        <v>91825.85801220905</v>
      </c>
      <c r="Y45" s="35">
        <v>87854.507213530538</v>
      </c>
      <c r="Z45" s="35">
        <v>89001.492984959768</v>
      </c>
      <c r="AA45" s="35">
        <v>89984.875190567458</v>
      </c>
      <c r="AB45" s="35">
        <v>106097.66798068519</v>
      </c>
      <c r="AC45" s="35">
        <v>101509.07827210765</v>
      </c>
      <c r="AD45" s="35">
        <v>96857.510539013951</v>
      </c>
      <c r="AE45" s="35">
        <v>103340.99134997764</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-106926.9831284484</v>
      </c>
      <c r="G49" s="33">
        <v>-102029.56433230948</v>
      </c>
      <c r="H49" s="33">
        <v>-105428.13106890577</v>
      </c>
      <c r="I49" s="33">
        <v>203969.40650031131</v>
      </c>
      <c r="J49" s="33">
        <v>484393.36905117915</v>
      </c>
      <c r="K49" s="33">
        <v>-58063.035033670982</v>
      </c>
      <c r="L49" s="33">
        <v>-55402.889515534043</v>
      </c>
      <c r="M49" s="33">
        <v>-32788.293766236035</v>
      </c>
      <c r="N49" s="33">
        <v>-6.5530450651229474E-3</v>
      </c>
      <c r="O49" s="33">
        <v>-6.2529055940019462E-3</v>
      </c>
      <c r="P49" s="33">
        <v>-5.9665129690005016E-3</v>
      </c>
      <c r="Q49" s="33">
        <v>-5.7084688417121093E-3</v>
      </c>
      <c r="R49" s="33">
        <v>-5.4317808418499636E-3</v>
      </c>
      <c r="S49" s="33">
        <v>190672.813313744</v>
      </c>
      <c r="T49" s="33">
        <v>363063.54637259518</v>
      </c>
      <c r="U49" s="33">
        <v>-4.7317165352238361E-3</v>
      </c>
      <c r="V49" s="33">
        <v>-4.5023714655828698E-3</v>
      </c>
      <c r="W49" s="33">
        <v>-4.2961559768992137E-3</v>
      </c>
      <c r="X49" s="33">
        <v>-4.0993854725084166E-3</v>
      </c>
      <c r="Y49" s="33">
        <v>-3.9220922440903819E-3</v>
      </c>
      <c r="Z49" s="33">
        <v>-3.7319894532399454E-3</v>
      </c>
      <c r="AA49" s="33">
        <v>-3.5610586371699975E-3</v>
      </c>
      <c r="AB49" s="33">
        <v>-3.3979567135040637E-3</v>
      </c>
      <c r="AC49" s="33">
        <v>-2.7198591079739213E-3</v>
      </c>
      <c r="AD49" s="33">
        <v>0</v>
      </c>
      <c r="AE49" s="33">
        <v>0</v>
      </c>
    </row>
    <row r="50" spans="1:31">
      <c r="A50" s="29" t="s">
        <v>132</v>
      </c>
      <c r="B50" s="29" t="s">
        <v>20</v>
      </c>
      <c r="C50" s="33">
        <v>1.7084550921292398E-4</v>
      </c>
      <c r="D50" s="33">
        <v>1.6302052399323199E-4</v>
      </c>
      <c r="E50" s="33">
        <v>1.65031711735748E-4</v>
      </c>
      <c r="F50" s="33">
        <v>1.76327949216633E-4</v>
      </c>
      <c r="G50" s="33">
        <v>1.68251859872551E-4</v>
      </c>
      <c r="H50" s="33">
        <v>1.60545667753402E-4</v>
      </c>
      <c r="I50" s="33">
        <v>1.64297580160452E-4</v>
      </c>
      <c r="J50" s="33">
        <v>1.6995147699200698E-4</v>
      </c>
      <c r="K50" s="33">
        <v>1.6216743981330701E-4</v>
      </c>
      <c r="L50" s="33">
        <v>1.5769953671004899E-4</v>
      </c>
      <c r="M50" s="33">
        <v>1.5620860468653101E-4</v>
      </c>
      <c r="N50" s="33">
        <v>2.5001301477685101E-4</v>
      </c>
      <c r="O50" s="33">
        <v>2.3856203690583499E-4</v>
      </c>
      <c r="P50" s="33">
        <v>2.28301999370926E-4</v>
      </c>
      <c r="Q50" s="33">
        <v>2.1919672466347401E-4</v>
      </c>
      <c r="R50" s="33">
        <v>2.0918187084210699E-4</v>
      </c>
      <c r="S50" s="33">
        <v>3.2504105374800104E-4</v>
      </c>
      <c r="T50" s="33">
        <v>3.1073409609859101E-4</v>
      </c>
      <c r="U50" s="33">
        <v>4.1036742633703699E-4</v>
      </c>
      <c r="V50" s="33">
        <v>3.9047702392788205E-4</v>
      </c>
      <c r="W50" s="33">
        <v>3.8303401858534299E-4</v>
      </c>
      <c r="X50" s="33">
        <v>3.6674532183519996E-4</v>
      </c>
      <c r="Y50" s="33">
        <v>3.5159899129308701E-4</v>
      </c>
      <c r="Z50" s="33">
        <v>3.3455707964357703E-4</v>
      </c>
      <c r="AA50" s="33">
        <v>3.2126578734389499E-4</v>
      </c>
      <c r="AB50" s="33">
        <v>3.3579028999133697E-4</v>
      </c>
      <c r="AC50" s="33">
        <v>3.2258375957997995E-4</v>
      </c>
      <c r="AD50" s="33">
        <v>1.09519279947658E-3</v>
      </c>
      <c r="AE50" s="33">
        <v>1.04575999916772E-3</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7.53329186401213E-4</v>
      </c>
      <c r="D52" s="33">
        <v>7.3318895402189595E-4</v>
      </c>
      <c r="E52" s="33">
        <v>7.0277891916854091E-4</v>
      </c>
      <c r="F52" s="33">
        <v>6.6871540776436802E-4</v>
      </c>
      <c r="G52" s="33">
        <v>6.3808722089516801E-4</v>
      </c>
      <c r="H52" s="33">
        <v>6.0886185175680499E-4</v>
      </c>
      <c r="I52" s="33">
        <v>5.8450096144331803E-4</v>
      </c>
      <c r="J52" s="33">
        <v>5.7287382487947798E-4</v>
      </c>
      <c r="K52" s="33">
        <v>5.695335529354419E-4</v>
      </c>
      <c r="L52" s="33">
        <v>5.70101604224729E-4</v>
      </c>
      <c r="M52" s="33">
        <v>5.7315162234077108E-4</v>
      </c>
      <c r="N52" s="33">
        <v>7.6147110089921401E-4</v>
      </c>
      <c r="O52" s="33">
        <v>7.2899298395844307E-4</v>
      </c>
      <c r="P52" s="33">
        <v>6.9800702125631393E-4</v>
      </c>
      <c r="Q52" s="33">
        <v>7.1347605669575605E-4</v>
      </c>
      <c r="R52" s="33">
        <v>6.816170491203839E-4</v>
      </c>
      <c r="S52" s="33">
        <v>1.1562663292038072E-3</v>
      </c>
      <c r="T52" s="33">
        <v>1.1059515225706131E-3</v>
      </c>
      <c r="U52" s="33">
        <v>1.9731142994550812E-3</v>
      </c>
      <c r="V52" s="33">
        <v>1.880106010317778E-3</v>
      </c>
      <c r="W52" s="33">
        <v>2.3186844220536196E-3</v>
      </c>
      <c r="X52" s="33">
        <v>2.2138788659316461E-3</v>
      </c>
      <c r="Y52" s="33">
        <v>2.1234258714992438E-3</v>
      </c>
      <c r="Z52" s="33">
        <v>2.4787560092916793E-3</v>
      </c>
      <c r="AA52" s="33">
        <v>2.3668212506236129E-3</v>
      </c>
      <c r="AB52" s="33">
        <v>2.26005115138034E-3</v>
      </c>
      <c r="AC52" s="33">
        <v>2.1655449474258601E-3</v>
      </c>
      <c r="AD52" s="33">
        <v>1558.684763281608</v>
      </c>
      <c r="AE52" s="33">
        <v>1487.2946437506839</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9.0072485423643624E-3</v>
      </c>
      <c r="D54" s="33">
        <v>8.8816087429438757E-3</v>
      </c>
      <c r="E54" s="33">
        <v>9.0668392062645629E-3</v>
      </c>
      <c r="F54" s="33">
        <v>1.0422784511944873E-2</v>
      </c>
      <c r="G54" s="33">
        <v>9.9454050646902055E-3</v>
      </c>
      <c r="H54" s="33">
        <v>9.5031691917792181E-3</v>
      </c>
      <c r="I54" s="33">
        <v>9.85608003927862E-3</v>
      </c>
      <c r="J54" s="33">
        <v>1.0693088356280403E-2</v>
      </c>
      <c r="K54" s="33">
        <v>1.0432364252265531E-2</v>
      </c>
      <c r="L54" s="33">
        <v>1.0365330770247743E-2</v>
      </c>
      <c r="M54" s="33">
        <v>1.0630057072779531E-2</v>
      </c>
      <c r="N54" s="33">
        <v>3776.3079087681986</v>
      </c>
      <c r="O54" s="33">
        <v>9346.5362274112031</v>
      </c>
      <c r="P54" s="33">
        <v>8918.464575723603</v>
      </c>
      <c r="Q54" s="33">
        <v>8532.7772049489504</v>
      </c>
      <c r="R54" s="33">
        <v>15078.43563339602</v>
      </c>
      <c r="S54" s="33">
        <v>37810.973285918008</v>
      </c>
      <c r="T54" s="33">
        <v>39886.624971330282</v>
      </c>
      <c r="U54" s="33">
        <v>38161.605679194108</v>
      </c>
      <c r="V54" s="33">
        <v>36311.926225504758</v>
      </c>
      <c r="W54" s="33">
        <v>38389.555151054716</v>
      </c>
      <c r="X54" s="33">
        <v>39542.828513971392</v>
      </c>
      <c r="Y54" s="33">
        <v>46134.15546129299</v>
      </c>
      <c r="Z54" s="33">
        <v>43898.044964248758</v>
      </c>
      <c r="AA54" s="33">
        <v>50759.657520201632</v>
      </c>
      <c r="AB54" s="33">
        <v>56433.60538830224</v>
      </c>
      <c r="AC54" s="33">
        <v>59351.055980338861</v>
      </c>
      <c r="AD54" s="33">
        <v>61592.225178875211</v>
      </c>
      <c r="AE54" s="33">
        <v>61598.193857875907</v>
      </c>
    </row>
    <row r="55" spans="1:31">
      <c r="A55" s="29" t="s">
        <v>132</v>
      </c>
      <c r="B55" s="29" t="s">
        <v>68</v>
      </c>
      <c r="C55" s="33">
        <v>5.9829609577956202E-4</v>
      </c>
      <c r="D55" s="33">
        <v>6.8150152703436097E-4</v>
      </c>
      <c r="E55" s="33">
        <v>7.10747092849105E-4</v>
      </c>
      <c r="F55" s="33">
        <v>1.2607990491735619E-3</v>
      </c>
      <c r="G55" s="33">
        <v>1.2067279445185551E-3</v>
      </c>
      <c r="H55" s="33">
        <v>1.167827947174041E-3</v>
      </c>
      <c r="I55" s="33">
        <v>1.344352676665496E-3</v>
      </c>
      <c r="J55" s="33">
        <v>1.4023771222816262E-3</v>
      </c>
      <c r="K55" s="33">
        <v>1.419043456628881E-3</v>
      </c>
      <c r="L55" s="33">
        <v>1.5257993838073999E-3</v>
      </c>
      <c r="M55" s="33">
        <v>1.705403331496162E-3</v>
      </c>
      <c r="N55" s="33">
        <v>3.3162409668757698E-3</v>
      </c>
      <c r="O55" s="33">
        <v>3.3444770672779105E-3</v>
      </c>
      <c r="P55" s="33">
        <v>3.4418084128456402E-3</v>
      </c>
      <c r="Q55" s="33">
        <v>3.4300320448682202E-3</v>
      </c>
      <c r="R55" s="33">
        <v>4.0913417289761E-3</v>
      </c>
      <c r="S55" s="33">
        <v>1.8956385064266019E-2</v>
      </c>
      <c r="T55" s="33">
        <v>1.8144599258045499E-2</v>
      </c>
      <c r="U55" s="33">
        <v>1.7573441590517581E-2</v>
      </c>
      <c r="V55" s="33">
        <v>9.5438636182245212E-2</v>
      </c>
      <c r="W55" s="33">
        <v>4585.1261019396725</v>
      </c>
      <c r="X55" s="33">
        <v>4375.1210347275919</v>
      </c>
      <c r="Y55" s="33">
        <v>4185.9026335007602</v>
      </c>
      <c r="Z55" s="33">
        <v>3983.0130255221588</v>
      </c>
      <c r="AA55" s="33">
        <v>7540.8392043182002</v>
      </c>
      <c r="AB55" s="33">
        <v>7195.4583043140383</v>
      </c>
      <c r="AC55" s="33">
        <v>11228.391511582917</v>
      </c>
      <c r="AD55" s="33">
        <v>10684.180211777219</v>
      </c>
      <c r="AE55" s="33">
        <v>11908.227371274095</v>
      </c>
    </row>
    <row r="56" spans="1:31">
      <c r="A56" s="29" t="s">
        <v>132</v>
      </c>
      <c r="B56" s="29" t="s">
        <v>36</v>
      </c>
      <c r="C56" s="33">
        <v>1.2586560590959099E-3</v>
      </c>
      <c r="D56" s="33">
        <v>1.2125677213626999E-3</v>
      </c>
      <c r="E56" s="33">
        <v>1.16012570354378E-3</v>
      </c>
      <c r="F56" s="33">
        <v>1.1038947124666801E-3</v>
      </c>
      <c r="G56" s="33">
        <v>1.0736716713151998E-3</v>
      </c>
      <c r="H56" s="33">
        <v>1.07803778233585E-3</v>
      </c>
      <c r="I56" s="33">
        <v>1.17054671132335E-3</v>
      </c>
      <c r="J56" s="33">
        <v>1.2425074774726399E-3</v>
      </c>
      <c r="K56" s="33">
        <v>1.9788887924836003E-3</v>
      </c>
      <c r="L56" s="33">
        <v>1.9513904494432499E-3</v>
      </c>
      <c r="M56" s="33">
        <v>1.9017185861076899E-3</v>
      </c>
      <c r="N56" s="33">
        <v>3.4891563959280202E-3</v>
      </c>
      <c r="O56" s="33">
        <v>3.3383821469534598E-3</v>
      </c>
      <c r="P56" s="33">
        <v>3.20030743833507E-3</v>
      </c>
      <c r="Q56" s="33">
        <v>4.0432913784914301E-3</v>
      </c>
      <c r="R56" s="33">
        <v>3.87730433572916E-3</v>
      </c>
      <c r="S56" s="33">
        <v>8.8145261327064409E-3</v>
      </c>
      <c r="T56" s="33">
        <v>8.4288698407667794E-3</v>
      </c>
      <c r="U56" s="33">
        <v>4.0124975854578603E-2</v>
      </c>
      <c r="V56" s="33">
        <v>3.81978305807886E-2</v>
      </c>
      <c r="W56" s="33">
        <v>2643.9283804523898</v>
      </c>
      <c r="X56" s="33">
        <v>2522.8324396779799</v>
      </c>
      <c r="Y56" s="33">
        <v>2413.7231433960401</v>
      </c>
      <c r="Z56" s="33">
        <v>2296.7307026233502</v>
      </c>
      <c r="AA56" s="33">
        <v>2191.5369549904499</v>
      </c>
      <c r="AB56" s="33">
        <v>2091.1612472376501</v>
      </c>
      <c r="AC56" s="33">
        <v>2000.7211984067501</v>
      </c>
      <c r="AD56" s="33">
        <v>5828.1871678360703</v>
      </c>
      <c r="AE56" s="33">
        <v>5561.2473590156906</v>
      </c>
    </row>
    <row r="57" spans="1:31">
      <c r="A57" s="29" t="s">
        <v>132</v>
      </c>
      <c r="B57" s="29" t="s">
        <v>73</v>
      </c>
      <c r="C57" s="33">
        <v>0</v>
      </c>
      <c r="D57" s="33">
        <v>0</v>
      </c>
      <c r="E57" s="33">
        <v>1.2652767930249301E-3</v>
      </c>
      <c r="F57" s="33">
        <v>1.3529411985634501E-3</v>
      </c>
      <c r="G57" s="33">
        <v>1.3057944402144199E-3</v>
      </c>
      <c r="H57" s="33">
        <v>1.3190650140324001E-3</v>
      </c>
      <c r="I57" s="33">
        <v>1.27110784896427E-3</v>
      </c>
      <c r="J57" s="33">
        <v>1.3018078620110301E-3</v>
      </c>
      <c r="K57" s="33">
        <v>1.2686056430174998E-3</v>
      </c>
      <c r="L57" s="33">
        <v>1.3059779503936399E-3</v>
      </c>
      <c r="M57" s="33">
        <v>1.3026899150402201E-3</v>
      </c>
      <c r="N57" s="33">
        <v>2.7276451334708697E-3</v>
      </c>
      <c r="O57" s="33">
        <v>2.6096169223469899E-3</v>
      </c>
      <c r="P57" s="33">
        <v>2.4946115741927301E-3</v>
      </c>
      <c r="Q57" s="33">
        <v>2.7067901936153904E-3</v>
      </c>
      <c r="R57" s="33">
        <v>2.6024628019598399E-3</v>
      </c>
      <c r="S57" s="33">
        <v>1578.1108781893399</v>
      </c>
      <c r="T57" s="33">
        <v>1505.8310070958801</v>
      </c>
      <c r="U57" s="33">
        <v>1989.2468805853698</v>
      </c>
      <c r="V57" s="33">
        <v>1892.8286067669799</v>
      </c>
      <c r="W57" s="33">
        <v>2465.5495245255197</v>
      </c>
      <c r="X57" s="33">
        <v>2352.6236087863904</v>
      </c>
      <c r="Y57" s="33">
        <v>2250.87562071004</v>
      </c>
      <c r="Z57" s="33">
        <v>4428.80407012659</v>
      </c>
      <c r="AA57" s="33">
        <v>4225.9581026848</v>
      </c>
      <c r="AB57" s="33">
        <v>4032.4027868724102</v>
      </c>
      <c r="AC57" s="33">
        <v>3858.0065011593501</v>
      </c>
      <c r="AD57" s="33">
        <v>6299.1349534507899</v>
      </c>
      <c r="AE57" s="33">
        <v>6010.6249548451206</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1.0529719333758061E-2</v>
      </c>
      <c r="D59" s="35">
        <v>1.0459319747993365E-2</v>
      </c>
      <c r="E59" s="35">
        <v>1.0645396930017956E-2</v>
      </c>
      <c r="F59" s="35">
        <v>-106926.97059982148</v>
      </c>
      <c r="G59" s="35">
        <v>-102029.55237383739</v>
      </c>
      <c r="H59" s="35">
        <v>-105428.11962850112</v>
      </c>
      <c r="I59" s="35">
        <v>203969.41844954254</v>
      </c>
      <c r="J59" s="35">
        <v>484393.38188946992</v>
      </c>
      <c r="K59" s="35">
        <v>-58063.022450562283</v>
      </c>
      <c r="L59" s="35">
        <v>-55402.876896602749</v>
      </c>
      <c r="M59" s="35">
        <v>-32788.28070141541</v>
      </c>
      <c r="N59" s="35">
        <v>3776.3056834482159</v>
      </c>
      <c r="O59" s="35">
        <v>9346.534286537697</v>
      </c>
      <c r="P59" s="35">
        <v>8918.4629773280667</v>
      </c>
      <c r="Q59" s="35">
        <v>8532.7758591849342</v>
      </c>
      <c r="R59" s="35">
        <v>15078.435183755828</v>
      </c>
      <c r="S59" s="35">
        <v>228483.80703735448</v>
      </c>
      <c r="T59" s="35">
        <v>402950.19090521033</v>
      </c>
      <c r="U59" s="35">
        <v>38161.620904400887</v>
      </c>
      <c r="V59" s="35">
        <v>36312.019432352514</v>
      </c>
      <c r="W59" s="35">
        <v>42974.679658556852</v>
      </c>
      <c r="X59" s="35">
        <v>43917.948029937696</v>
      </c>
      <c r="Y59" s="35">
        <v>50320.056647726371</v>
      </c>
      <c r="Z59" s="35">
        <v>47881.057071094554</v>
      </c>
      <c r="AA59" s="35">
        <v>58300.495851548236</v>
      </c>
      <c r="AB59" s="35">
        <v>63629.062890501002</v>
      </c>
      <c r="AC59" s="35">
        <v>70579.447260191373</v>
      </c>
      <c r="AD59" s="35">
        <v>73835.091249126839</v>
      </c>
      <c r="AE59" s="35">
        <v>74993.716918660692</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1.6786668136435501E-4</v>
      </c>
      <c r="D64" s="33">
        <v>1.6017813100908701E-4</v>
      </c>
      <c r="E64" s="33">
        <v>1.9244935361424899E-4</v>
      </c>
      <c r="F64" s="33">
        <v>1.8312138350478599E-4</v>
      </c>
      <c r="G64" s="33">
        <v>1.7473414449606999E-4</v>
      </c>
      <c r="H64" s="33">
        <v>1.6673105384208402E-4</v>
      </c>
      <c r="I64" s="33">
        <v>1.6177682950862602E-4</v>
      </c>
      <c r="J64" s="33">
        <v>1.6987069849736598E-4</v>
      </c>
      <c r="K64" s="33">
        <v>1.6346771617258802E-4</v>
      </c>
      <c r="L64" s="33">
        <v>1.6162272089598502E-4</v>
      </c>
      <c r="M64" s="33">
        <v>1.6140012862235901E-4</v>
      </c>
      <c r="N64" s="33">
        <v>2.7078236486482901E-4</v>
      </c>
      <c r="O64" s="33">
        <v>2.5838011904296196E-4</v>
      </c>
      <c r="P64" s="33">
        <v>2.52461761490634E-4</v>
      </c>
      <c r="Q64" s="33">
        <v>2.5128688847528405E-4</v>
      </c>
      <c r="R64" s="33">
        <v>2.3988919075634699E-4</v>
      </c>
      <c r="S64" s="33">
        <v>4.0892314572735201E-4</v>
      </c>
      <c r="T64" s="33">
        <v>3.90193841187548E-4</v>
      </c>
      <c r="U64" s="33">
        <v>4.28067711355566E-4</v>
      </c>
      <c r="V64" s="33">
        <v>4.0731938073578801E-4</v>
      </c>
      <c r="W64" s="33">
        <v>5.4440235181712701E-4</v>
      </c>
      <c r="X64" s="33">
        <v>5.2045933566918605E-4</v>
      </c>
      <c r="Y64" s="33">
        <v>5.1442652258547501E-4</v>
      </c>
      <c r="Z64" s="33">
        <v>4.8949240284916896E-4</v>
      </c>
      <c r="AA64" s="33">
        <v>4.6907997167471602E-4</v>
      </c>
      <c r="AB64" s="33">
        <v>4.4941082217424299E-4</v>
      </c>
      <c r="AC64" s="33">
        <v>4.3051611240575298E-4</v>
      </c>
      <c r="AD64" s="33">
        <v>5.9580240638297598E-4</v>
      </c>
      <c r="AE64" s="33">
        <v>5.6851374632230299E-4</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7.52879770261778E-4</v>
      </c>
      <c r="D66" s="33">
        <v>7.3727617709695888E-4</v>
      </c>
      <c r="E66" s="33">
        <v>7.0835003709383598E-4</v>
      </c>
      <c r="F66" s="33">
        <v>6.7401649505299094E-4</v>
      </c>
      <c r="G66" s="33">
        <v>6.4314551029069601E-4</v>
      </c>
      <c r="H66" s="33">
        <v>6.1368846377351605E-4</v>
      </c>
      <c r="I66" s="33">
        <v>5.8801721767875201E-4</v>
      </c>
      <c r="J66" s="33">
        <v>5.7399641473070595E-4</v>
      </c>
      <c r="K66" s="33">
        <v>5.7058352553656603E-4</v>
      </c>
      <c r="L66" s="33">
        <v>5.7200380848144603E-4</v>
      </c>
      <c r="M66" s="33">
        <v>5.7554194584239805E-4</v>
      </c>
      <c r="N66" s="33">
        <v>7.7240478714099298E-4</v>
      </c>
      <c r="O66" s="33">
        <v>7.3953108693681504E-4</v>
      </c>
      <c r="P66" s="33">
        <v>7.0825447306552204E-4</v>
      </c>
      <c r="Q66" s="33">
        <v>7.69731800154648E-4</v>
      </c>
      <c r="R66" s="33">
        <v>7.3530265116980304E-4</v>
      </c>
      <c r="S66" s="33">
        <v>2.3576628623632428E-3</v>
      </c>
      <c r="T66" s="33">
        <v>2.2516300523670171E-3</v>
      </c>
      <c r="U66" s="33">
        <v>1.0705988699179773E-2</v>
      </c>
      <c r="V66" s="33">
        <v>1.0189641967482939E-2</v>
      </c>
      <c r="W66" s="33">
        <v>315.6460010598031</v>
      </c>
      <c r="X66" s="33">
        <v>301.18893346607297</v>
      </c>
      <c r="Y66" s="33">
        <v>288.16313264817353</v>
      </c>
      <c r="Z66" s="33">
        <v>1112.2272550800767</v>
      </c>
      <c r="AA66" s="33">
        <v>1061.2855496205666</v>
      </c>
      <c r="AB66" s="33">
        <v>1012.6770521175313</v>
      </c>
      <c r="AC66" s="33">
        <v>968.88005369091024</v>
      </c>
      <c r="AD66" s="33">
        <v>1148.48567025684</v>
      </c>
      <c r="AE66" s="33">
        <v>1095.8832754223788</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1.5658411608085166E-2</v>
      </c>
      <c r="D68" s="33">
        <v>1.50816141206997E-2</v>
      </c>
      <c r="E68" s="33">
        <v>1.7941228914439684E-2</v>
      </c>
      <c r="F68" s="33">
        <v>1.7294790758864351E-2</v>
      </c>
      <c r="G68" s="33">
        <v>1.6502662931277601E-2</v>
      </c>
      <c r="H68" s="33">
        <v>1.5775725136287458E-2</v>
      </c>
      <c r="I68" s="33">
        <v>1.5643696778020497E-2</v>
      </c>
      <c r="J68" s="33">
        <v>1.7321427012093629E-2</v>
      </c>
      <c r="K68" s="33">
        <v>1.6682698279270779E-2</v>
      </c>
      <c r="L68" s="33">
        <v>1.6810446131836021E-2</v>
      </c>
      <c r="M68" s="33">
        <v>1.6738615436574688E-2</v>
      </c>
      <c r="N68" s="33">
        <v>8074.2725926588755</v>
      </c>
      <c r="O68" s="33">
        <v>7704.4588080343829</v>
      </c>
      <c r="P68" s="33">
        <v>7351.583553503644</v>
      </c>
      <c r="Q68" s="33">
        <v>17594.311948762137</v>
      </c>
      <c r="R68" s="33">
        <v>17629.265045414963</v>
      </c>
      <c r="S68" s="33">
        <v>25321.158200874117</v>
      </c>
      <c r="T68" s="33">
        <v>28695.145437762538</v>
      </c>
      <c r="U68" s="33">
        <v>28918.699028950301</v>
      </c>
      <c r="V68" s="33">
        <v>27517.017726057762</v>
      </c>
      <c r="W68" s="33">
        <v>26256.70104160381</v>
      </c>
      <c r="X68" s="33">
        <v>25054.109338200218</v>
      </c>
      <c r="Y68" s="33">
        <v>23970.556013960475</v>
      </c>
      <c r="Z68" s="33">
        <v>22808.709576208836</v>
      </c>
      <c r="AA68" s="33">
        <v>21993.567114035079</v>
      </c>
      <c r="AB68" s="33">
        <v>24950.289934484164</v>
      </c>
      <c r="AC68" s="33">
        <v>25023.14195415024</v>
      </c>
      <c r="AD68" s="33">
        <v>26245.267623643784</v>
      </c>
      <c r="AE68" s="33">
        <v>25043.194420855401</v>
      </c>
    </row>
    <row r="69" spans="1:31">
      <c r="A69" s="29" t="s">
        <v>133</v>
      </c>
      <c r="B69" s="29" t="s">
        <v>68</v>
      </c>
      <c r="C69" s="33">
        <v>2.0536074668606086E-3</v>
      </c>
      <c r="D69" s="33">
        <v>2.8297298671984971E-3</v>
      </c>
      <c r="E69" s="33">
        <v>3.3717750581161174E-3</v>
      </c>
      <c r="F69" s="33">
        <v>3.4470396105834009E-3</v>
      </c>
      <c r="G69" s="33">
        <v>3.3010238567672393E-3</v>
      </c>
      <c r="H69" s="33">
        <v>3.1891103903147668E-3</v>
      </c>
      <c r="I69" s="33">
        <v>3.5653818280577533E-3</v>
      </c>
      <c r="J69" s="33">
        <v>3.7766672864135041E-3</v>
      </c>
      <c r="K69" s="33">
        <v>3.8149511887751015E-3</v>
      </c>
      <c r="L69" s="33">
        <v>4.068993244898989E-3</v>
      </c>
      <c r="M69" s="33">
        <v>4.6504206643741474E-3</v>
      </c>
      <c r="N69" s="33">
        <v>9.7919611338822283E-3</v>
      </c>
      <c r="O69" s="33">
        <v>9.8350821959353272E-3</v>
      </c>
      <c r="P69" s="33">
        <v>1.0896434390444342E-2</v>
      </c>
      <c r="Q69" s="33">
        <v>1.0477118330030639E-2</v>
      </c>
      <c r="R69" s="33">
        <v>1.8306867873111692E-2</v>
      </c>
      <c r="S69" s="33">
        <v>0.10015095170996052</v>
      </c>
      <c r="T69" s="33">
        <v>9.5619394217137707E-2</v>
      </c>
      <c r="U69" s="33">
        <v>9.1518296490795306E-2</v>
      </c>
      <c r="V69" s="33">
        <v>1281.3945927882032</v>
      </c>
      <c r="W69" s="33">
        <v>1266.9379403107525</v>
      </c>
      <c r="X69" s="33">
        <v>3094.507270274742</v>
      </c>
      <c r="Y69" s="33">
        <v>3668.9915342458207</v>
      </c>
      <c r="Z69" s="33">
        <v>3491.1564741623124</v>
      </c>
      <c r="AA69" s="33">
        <v>4572.252825054904</v>
      </c>
      <c r="AB69" s="33">
        <v>4362.8368202649999</v>
      </c>
      <c r="AC69" s="33">
        <v>4174.1497929430179</v>
      </c>
      <c r="AD69" s="33">
        <v>4401.9759275715514</v>
      </c>
      <c r="AE69" s="33">
        <v>4200.3684335160406</v>
      </c>
    </row>
    <row r="70" spans="1:31">
      <c r="A70" s="29" t="s">
        <v>133</v>
      </c>
      <c r="B70" s="29" t="s">
        <v>36</v>
      </c>
      <c r="C70" s="33">
        <v>1.35716521343283E-3</v>
      </c>
      <c r="D70" s="33">
        <v>1.2991983394109099E-3</v>
      </c>
      <c r="E70" s="33">
        <v>1.24300965710859E-3</v>
      </c>
      <c r="F70" s="33">
        <v>1.18276130236211E-3</v>
      </c>
      <c r="G70" s="33">
        <v>1.12858902852216E-3</v>
      </c>
      <c r="H70" s="33">
        <v>1.0974847302236701E-3</v>
      </c>
      <c r="I70" s="33">
        <v>1.20467065264372E-3</v>
      </c>
      <c r="J70" s="33">
        <v>1.2951449760990801E-3</v>
      </c>
      <c r="K70" s="33">
        <v>2.1407922919903202E-3</v>
      </c>
      <c r="L70" s="33">
        <v>2.0723010210702002E-3</v>
      </c>
      <c r="M70" s="33">
        <v>2.0122103292800602E-3</v>
      </c>
      <c r="N70" s="33">
        <v>3.8804956523226402E-3</v>
      </c>
      <c r="O70" s="33">
        <v>3.7129678543202501E-3</v>
      </c>
      <c r="P70" s="33">
        <v>3.56062486092764E-3</v>
      </c>
      <c r="Q70" s="33">
        <v>5.7270260610241298E-3</v>
      </c>
      <c r="R70" s="33">
        <v>8.0682890668826012E-3</v>
      </c>
      <c r="S70" s="33">
        <v>173.51421420402798</v>
      </c>
      <c r="T70" s="33">
        <v>165.56701933756798</v>
      </c>
      <c r="U70" s="33">
        <v>2085.0375293340303</v>
      </c>
      <c r="V70" s="33">
        <v>1983.9763298534399</v>
      </c>
      <c r="W70" s="33">
        <v>5575.1382235196997</v>
      </c>
      <c r="X70" s="33">
        <v>5319.7883950957303</v>
      </c>
      <c r="Y70" s="33">
        <v>5089.7143056324303</v>
      </c>
      <c r="Z70" s="33">
        <v>4843.01725383964</v>
      </c>
      <c r="AA70" s="33">
        <v>4621.1996890371502</v>
      </c>
      <c r="AB70" s="33">
        <v>4409.5417143189898</v>
      </c>
      <c r="AC70" s="33">
        <v>4218.8346586699108</v>
      </c>
      <c r="AD70" s="33">
        <v>4014.3488913747997</v>
      </c>
      <c r="AE70" s="33">
        <v>3830.4856358480401</v>
      </c>
    </row>
    <row r="71" spans="1:31">
      <c r="A71" s="29" t="s">
        <v>133</v>
      </c>
      <c r="B71" s="29" t="s">
        <v>73</v>
      </c>
      <c r="C71" s="33">
        <v>0</v>
      </c>
      <c r="D71" s="33">
        <v>0</v>
      </c>
      <c r="E71" s="33">
        <v>9.3175696683956994E-4</v>
      </c>
      <c r="F71" s="33">
        <v>8.8987360819585805E-4</v>
      </c>
      <c r="G71" s="33">
        <v>8.55037492283952E-4</v>
      </c>
      <c r="H71" s="33">
        <v>8.32601203163697E-4</v>
      </c>
      <c r="I71" s="33">
        <v>8.1781911779310699E-4</v>
      </c>
      <c r="J71" s="33">
        <v>8.2282314392291599E-4</v>
      </c>
      <c r="K71" s="33">
        <v>8.1896444262914204E-4</v>
      </c>
      <c r="L71" s="33">
        <v>8.2664300504933894E-4</v>
      </c>
      <c r="M71" s="33">
        <v>8.3156183192391103E-4</v>
      </c>
      <c r="N71" s="33">
        <v>1.1808756035528601E-3</v>
      </c>
      <c r="O71" s="33">
        <v>1.1345604267181E-3</v>
      </c>
      <c r="P71" s="33">
        <v>1.0876492894180301E-3</v>
      </c>
      <c r="Q71" s="33">
        <v>1.3345142353025198E-3</v>
      </c>
      <c r="R71" s="33">
        <v>1.3649065264863E-3</v>
      </c>
      <c r="S71" s="33">
        <v>2.03276896707358E-3</v>
      </c>
      <c r="T71" s="33">
        <v>1.9469527719159401E-3</v>
      </c>
      <c r="U71" s="33">
        <v>1.86961152926973E-3</v>
      </c>
      <c r="V71" s="33">
        <v>1.7832327163280902E-3</v>
      </c>
      <c r="W71" s="33">
        <v>2.11480399860572E-3</v>
      </c>
      <c r="X71" s="33">
        <v>2.02344673285744E-3</v>
      </c>
      <c r="Y71" s="33">
        <v>1.9376239725932001E-3</v>
      </c>
      <c r="Z71" s="33">
        <v>2.3458544348156697E-3</v>
      </c>
      <c r="AA71" s="33">
        <v>2.2517242919525803E-3</v>
      </c>
      <c r="AB71" s="33">
        <v>2.1522044919668401E-3</v>
      </c>
      <c r="AC71" s="33">
        <v>2.0628330907835101E-3</v>
      </c>
      <c r="AD71" s="33">
        <v>1.96735731110556E-3</v>
      </c>
      <c r="AE71" s="33">
        <v>1.8789941022529599E-3</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1.8632765526571907E-2</v>
      </c>
      <c r="D73" s="35">
        <v>1.8808798296004244E-2</v>
      </c>
      <c r="E73" s="35">
        <v>2.2213803363263885E-2</v>
      </c>
      <c r="F73" s="35">
        <v>2.1598968248005529E-2</v>
      </c>
      <c r="G73" s="35">
        <v>2.0621566442831609E-2</v>
      </c>
      <c r="H73" s="35">
        <v>1.9745255044217827E-2</v>
      </c>
      <c r="I73" s="35">
        <v>1.9958872653265628E-2</v>
      </c>
      <c r="J73" s="35">
        <v>2.1841961411735205E-2</v>
      </c>
      <c r="K73" s="35">
        <v>2.1231700709755035E-2</v>
      </c>
      <c r="L73" s="35">
        <v>2.1613065906112443E-2</v>
      </c>
      <c r="M73" s="35">
        <v>2.2125978175413594E-2</v>
      </c>
      <c r="N73" s="35">
        <v>8074.2834278071614</v>
      </c>
      <c r="O73" s="35">
        <v>7704.4696410277847</v>
      </c>
      <c r="P73" s="35">
        <v>7351.5954106542695</v>
      </c>
      <c r="Q73" s="35">
        <v>17594.323446899154</v>
      </c>
      <c r="R73" s="35">
        <v>17629.284327474677</v>
      </c>
      <c r="S73" s="35">
        <v>25321.261118411832</v>
      </c>
      <c r="T73" s="35">
        <v>28695.243698980648</v>
      </c>
      <c r="U73" s="35">
        <v>28918.801681303201</v>
      </c>
      <c r="V73" s="35">
        <v>28798.422915807314</v>
      </c>
      <c r="W73" s="35">
        <v>27839.285527376716</v>
      </c>
      <c r="X73" s="35">
        <v>28449.80606240037</v>
      </c>
      <c r="Y73" s="35">
        <v>27927.711195280994</v>
      </c>
      <c r="Z73" s="35">
        <v>27412.093794943627</v>
      </c>
      <c r="AA73" s="35">
        <v>27627.105957790522</v>
      </c>
      <c r="AB73" s="35">
        <v>30325.804256277515</v>
      </c>
      <c r="AC73" s="35">
        <v>30166.172231300283</v>
      </c>
      <c r="AD73" s="35">
        <v>31795.729817274583</v>
      </c>
      <c r="AE73" s="35">
        <v>30339.446698307565</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ollapsed="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1.58639569576152E-4</v>
      </c>
      <c r="D78" s="33">
        <v>1.5137363503148299E-4</v>
      </c>
      <c r="E78" s="33">
        <v>1.55482350486383E-4</v>
      </c>
      <c r="F78" s="33">
        <v>1.5047110722516199E-4</v>
      </c>
      <c r="G78" s="33">
        <v>1.43579300730206E-4</v>
      </c>
      <c r="H78" s="33">
        <v>1.4212679433829302E-4</v>
      </c>
      <c r="I78" s="33">
        <v>1.44954533351803E-4</v>
      </c>
      <c r="J78" s="33">
        <v>1.4616259347894202E-4</v>
      </c>
      <c r="K78" s="33">
        <v>1.47407150787678E-4</v>
      </c>
      <c r="L78" s="33">
        <v>1.4477420935254999E-4</v>
      </c>
      <c r="M78" s="33">
        <v>1.39404806640168E-4</v>
      </c>
      <c r="N78" s="33">
        <v>1.5383506548052701E-4</v>
      </c>
      <c r="O78" s="33">
        <v>1.4902055144418999E-4</v>
      </c>
      <c r="P78" s="33">
        <v>1.4851345911485599E-4</v>
      </c>
      <c r="Q78" s="33">
        <v>1.4646960717413902E-4</v>
      </c>
      <c r="R78" s="33">
        <v>1.45487560714386E-4</v>
      </c>
      <c r="S78" s="33">
        <v>1.4506566705648098E-4</v>
      </c>
      <c r="T78" s="33">
        <v>1.53646532452737E-4</v>
      </c>
      <c r="U78" s="33">
        <v>1.5601412362997101E-4</v>
      </c>
      <c r="V78" s="33">
        <v>1.4845215964025802E-4</v>
      </c>
      <c r="W78" s="33">
        <v>1.55100296814901E-4</v>
      </c>
      <c r="X78" s="33">
        <v>1.4799646636751198E-4</v>
      </c>
      <c r="Y78" s="33">
        <v>1.41595806685049E-4</v>
      </c>
      <c r="Z78" s="33">
        <v>1.34732694767143E-4</v>
      </c>
      <c r="AA78" s="33">
        <v>1.3069523323922799E-4</v>
      </c>
      <c r="AB78" s="33">
        <v>1.2976927956100001E-4</v>
      </c>
      <c r="AC78" s="33">
        <v>1.3282941484089601E-4</v>
      </c>
      <c r="AD78" s="33">
        <v>1.2703051251205198E-4</v>
      </c>
      <c r="AE78" s="33">
        <v>1.21212321051029E-4</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7.6512848144127596E-4</v>
      </c>
      <c r="D80" s="33">
        <v>7.4428845367710398E-4</v>
      </c>
      <c r="E80" s="33">
        <v>7.1328877042492597E-4</v>
      </c>
      <c r="F80" s="33">
        <v>6.78715849264194E-4</v>
      </c>
      <c r="G80" s="33">
        <v>6.4762962690265494E-4</v>
      </c>
      <c r="H80" s="33">
        <v>6.1796720099696395E-4</v>
      </c>
      <c r="I80" s="33">
        <v>5.932373848268731E-4</v>
      </c>
      <c r="J80" s="33">
        <v>5.7953370141746298E-4</v>
      </c>
      <c r="K80" s="33">
        <v>5.798393622389531E-4</v>
      </c>
      <c r="L80" s="33">
        <v>5.8047500849794497E-4</v>
      </c>
      <c r="M80" s="33">
        <v>5.8226613501725997E-4</v>
      </c>
      <c r="N80" s="33">
        <v>6.3359971177917498E-4</v>
      </c>
      <c r="O80" s="33">
        <v>6.0851610450669206E-4</v>
      </c>
      <c r="P80" s="33">
        <v>5.9079147033418795E-4</v>
      </c>
      <c r="Q80" s="33">
        <v>5.9025157436321397E-4</v>
      </c>
      <c r="R80" s="33">
        <v>5.8794181812427701E-4</v>
      </c>
      <c r="S80" s="33">
        <v>5.8987510068207499E-4</v>
      </c>
      <c r="T80" s="33">
        <v>5.9335418639043307E-4</v>
      </c>
      <c r="U80" s="33">
        <v>7.5382049900791495E-4</v>
      </c>
      <c r="V80" s="33">
        <v>7.1972069072776402E-4</v>
      </c>
      <c r="W80" s="33">
        <v>6.9941323827865903E-4</v>
      </c>
      <c r="X80" s="33">
        <v>6.696502986096839E-4</v>
      </c>
      <c r="Y80" s="33">
        <v>6.4325494221555298E-4</v>
      </c>
      <c r="Z80" s="33">
        <v>6.2075765261481797E-4</v>
      </c>
      <c r="AA80" s="33">
        <v>6.1333933347140605E-4</v>
      </c>
      <c r="AB80" s="33">
        <v>6.08087996752463E-4</v>
      </c>
      <c r="AC80" s="33">
        <v>6.057972545097769E-4</v>
      </c>
      <c r="AD80" s="33">
        <v>6.4396161472665898E-4</v>
      </c>
      <c r="AE80" s="33">
        <v>6.1847451752044288E-4</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1.0588418926581532E-2</v>
      </c>
      <c r="D82" s="33">
        <v>1.0199963496928581E-2</v>
      </c>
      <c r="E82" s="33">
        <v>1.3679549226346161E-2</v>
      </c>
      <c r="F82" s="33">
        <v>1.3025565470055112E-2</v>
      </c>
      <c r="G82" s="33">
        <v>1.2428974680218842E-2</v>
      </c>
      <c r="H82" s="33">
        <v>1.1869356013274639E-2</v>
      </c>
      <c r="I82" s="33">
        <v>1.3369439361092209E-2</v>
      </c>
      <c r="J82" s="33">
        <v>1.6088231511402779E-2</v>
      </c>
      <c r="K82" s="33">
        <v>1.5688728892596131E-2</v>
      </c>
      <c r="L82" s="33">
        <v>1.5296901049083768E-2</v>
      </c>
      <c r="M82" s="33">
        <v>1.4682607412313481E-2</v>
      </c>
      <c r="N82" s="33">
        <v>0.6893928528844514</v>
      </c>
      <c r="O82" s="33">
        <v>0.65786761245528691</v>
      </c>
      <c r="P82" s="33">
        <v>0.65129310287507813</v>
      </c>
      <c r="Q82" s="33">
        <v>3690.6357249341117</v>
      </c>
      <c r="R82" s="33">
        <v>4587.5062755213721</v>
      </c>
      <c r="S82" s="33">
        <v>4377.3917034936194</v>
      </c>
      <c r="T82" s="33">
        <v>4176.9005625616392</v>
      </c>
      <c r="U82" s="33">
        <v>3996.2549530865194</v>
      </c>
      <c r="V82" s="33">
        <v>3802.5575417504533</v>
      </c>
      <c r="W82" s="33">
        <v>3628.3946592032703</v>
      </c>
      <c r="X82" s="33">
        <v>3462.2086871950428</v>
      </c>
      <c r="Y82" s="33">
        <v>3312.4725581972325</v>
      </c>
      <c r="Z82" s="33">
        <v>3151.9178935726759</v>
      </c>
      <c r="AA82" s="33">
        <v>3007.555261574877</v>
      </c>
      <c r="AB82" s="33">
        <v>2869.8046708629404</v>
      </c>
      <c r="AC82" s="33">
        <v>2745.6893084669205</v>
      </c>
      <c r="AD82" s="33">
        <v>2612.6064994292237</v>
      </c>
      <c r="AE82" s="33">
        <v>2492.9451440799617</v>
      </c>
    </row>
    <row r="83" spans="1:31">
      <c r="A83" s="29" t="s">
        <v>134</v>
      </c>
      <c r="B83" s="29" t="s">
        <v>68</v>
      </c>
      <c r="C83" s="33">
        <v>2.7262350586976404E-4</v>
      </c>
      <c r="D83" s="33">
        <v>3.9259854411170098E-4</v>
      </c>
      <c r="E83" s="33">
        <v>4.7153174467214298E-4</v>
      </c>
      <c r="F83" s="33">
        <v>4.70127266862306E-4</v>
      </c>
      <c r="G83" s="33">
        <v>4.4859472010986401E-4</v>
      </c>
      <c r="H83" s="33">
        <v>4.5249893214536303E-4</v>
      </c>
      <c r="I83" s="33">
        <v>5.0378210678361606E-4</v>
      </c>
      <c r="J83" s="33">
        <v>5.3860825114020205E-4</v>
      </c>
      <c r="K83" s="33">
        <v>6.5615543079935101E-4</v>
      </c>
      <c r="L83" s="33">
        <v>7.2963187325712493E-4</v>
      </c>
      <c r="M83" s="33">
        <v>7.3254858055892501E-4</v>
      </c>
      <c r="N83" s="33">
        <v>1.28567502327902E-3</v>
      </c>
      <c r="O83" s="33">
        <v>1.2615365040194299E-3</v>
      </c>
      <c r="P83" s="33">
        <v>1.20510141591364E-3</v>
      </c>
      <c r="Q83" s="33">
        <v>1.28520469653275E-3</v>
      </c>
      <c r="R83" s="33">
        <v>1.34070242429278E-3</v>
      </c>
      <c r="S83" s="33">
        <v>1.56626835028356E-3</v>
      </c>
      <c r="T83" s="33">
        <v>2.4045177224879303E-3</v>
      </c>
      <c r="U83" s="33">
        <v>2.30723712574588E-3</v>
      </c>
      <c r="V83" s="33">
        <v>2.1971935834308098E-3</v>
      </c>
      <c r="W83" s="33">
        <v>2.1067667021998902E-3</v>
      </c>
      <c r="X83" s="33">
        <v>2.0192948255022799E-3</v>
      </c>
      <c r="Y83" s="33">
        <v>1.93196288242398E-3</v>
      </c>
      <c r="Z83" s="33">
        <v>1.84017253916163E-3</v>
      </c>
      <c r="AA83" s="33">
        <v>1.7607276799983401E-3</v>
      </c>
      <c r="AB83" s="33">
        <v>1.68663817267741E-3</v>
      </c>
      <c r="AC83" s="33">
        <v>1.6403307408516601E-3</v>
      </c>
      <c r="AD83" s="33">
        <v>1.57153800269149E-3</v>
      </c>
      <c r="AE83" s="33">
        <v>1.49955916227655E-3</v>
      </c>
    </row>
    <row r="84" spans="1:31">
      <c r="A84" s="29" t="s">
        <v>134</v>
      </c>
      <c r="B84" s="29" t="s">
        <v>36</v>
      </c>
      <c r="C84" s="33">
        <v>1.2353405185200701E-3</v>
      </c>
      <c r="D84" s="33">
        <v>1.1787600362865001E-3</v>
      </c>
      <c r="E84" s="33">
        <v>1.12778015801818E-3</v>
      </c>
      <c r="F84" s="33">
        <v>1.07311694711894E-3</v>
      </c>
      <c r="G84" s="33">
        <v>1.0470409250177099E-3</v>
      </c>
      <c r="H84" s="33">
        <v>1.03665309188981E-3</v>
      </c>
      <c r="I84" s="33">
        <v>1.09538079604957E-3</v>
      </c>
      <c r="J84" s="33">
        <v>1.2246628376149E-3</v>
      </c>
      <c r="K84" s="33">
        <v>1.66073297082471E-3</v>
      </c>
      <c r="L84" s="33">
        <v>1.6993746570247901E-3</v>
      </c>
      <c r="M84" s="33">
        <v>1.74020024146391E-3</v>
      </c>
      <c r="N84" s="33">
        <v>1.8734057560346701E-3</v>
      </c>
      <c r="O84" s="33">
        <v>1.8011387735755E-3</v>
      </c>
      <c r="P84" s="33">
        <v>1.8875727345185201E-3</v>
      </c>
      <c r="Q84" s="33">
        <v>1.94122640007052E-3</v>
      </c>
      <c r="R84" s="33">
        <v>2.0935790479549498E-3</v>
      </c>
      <c r="S84" s="33">
        <v>2.1433513089727102E-3</v>
      </c>
      <c r="T84" s="33">
        <v>2.0952687879549898E-3</v>
      </c>
      <c r="U84" s="33">
        <v>2.7285752696373702E-3</v>
      </c>
      <c r="V84" s="33">
        <v>2.6175763096031603E-3</v>
      </c>
      <c r="W84" s="33">
        <v>3.1945788159373199E-3</v>
      </c>
      <c r="X84" s="33">
        <v>3.0601663016105898E-3</v>
      </c>
      <c r="Y84" s="33">
        <v>2.98968702900233E-3</v>
      </c>
      <c r="Z84" s="33">
        <v>2.9142857576412501E-3</v>
      </c>
      <c r="AA84" s="33">
        <v>2.94456088977395E-3</v>
      </c>
      <c r="AB84" s="33">
        <v>2.9880579672098002E-3</v>
      </c>
      <c r="AC84" s="33">
        <v>2.9710471064606499E-3</v>
      </c>
      <c r="AD84" s="33">
        <v>3.3469705642710599E-3</v>
      </c>
      <c r="AE84" s="33">
        <v>3.43693972091326E-3</v>
      </c>
    </row>
    <row r="85" spans="1:31">
      <c r="A85" s="29" t="s">
        <v>134</v>
      </c>
      <c r="B85" s="29" t="s">
        <v>73</v>
      </c>
      <c r="C85" s="33">
        <v>0</v>
      </c>
      <c r="D85" s="33">
        <v>0</v>
      </c>
      <c r="E85" s="33">
        <v>2.8079354623084E-3</v>
      </c>
      <c r="F85" s="33">
        <v>2.79451466349532E-3</v>
      </c>
      <c r="G85" s="33">
        <v>2.8668050756694096E-3</v>
      </c>
      <c r="H85" s="33">
        <v>2.8425041734249697E-3</v>
      </c>
      <c r="I85" s="33">
        <v>2.8299525843387299E-3</v>
      </c>
      <c r="J85" s="33">
        <v>2.7829196797936498E-3</v>
      </c>
      <c r="K85" s="33">
        <v>2.7698727207457301E-3</v>
      </c>
      <c r="L85" s="33">
        <v>2.7872385806463102E-3</v>
      </c>
      <c r="M85" s="33">
        <v>2.9088307707203602E-3</v>
      </c>
      <c r="N85" s="33">
        <v>2.9318053078369395E-3</v>
      </c>
      <c r="O85" s="33">
        <v>2.8620698881973699E-3</v>
      </c>
      <c r="P85" s="33">
        <v>2.9039377198115195E-3</v>
      </c>
      <c r="Q85" s="33">
        <v>3.0091459460099101E-3</v>
      </c>
      <c r="R85" s="33">
        <v>3.2253551733997E-3</v>
      </c>
      <c r="S85" s="33">
        <v>3.2665143593113796E-3</v>
      </c>
      <c r="T85" s="33">
        <v>3.1704944356798805E-3</v>
      </c>
      <c r="U85" s="33">
        <v>3.7044661529167201E-3</v>
      </c>
      <c r="V85" s="33">
        <v>3.5429790456075797E-3</v>
      </c>
      <c r="W85" s="33">
        <v>3.5816441255330602E-3</v>
      </c>
      <c r="X85" s="33">
        <v>3.4398749091611499E-3</v>
      </c>
      <c r="Y85" s="33">
        <v>3.3249412353993798E-3</v>
      </c>
      <c r="Z85" s="33">
        <v>3.2078920901887002E-3</v>
      </c>
      <c r="AA85" s="33">
        <v>3.1915862270464695E-3</v>
      </c>
      <c r="AB85" s="33">
        <v>3.1577495883296099E-3</v>
      </c>
      <c r="AC85" s="33">
        <v>3.0723631522028699E-3</v>
      </c>
      <c r="AD85" s="33">
        <v>3.2843408122727202E-3</v>
      </c>
      <c r="AE85" s="33">
        <v>3.17947900539885E-3</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1.1784810483468725E-2</v>
      </c>
      <c r="D87" s="35">
        <v>1.148822412974887E-2</v>
      </c>
      <c r="E87" s="35">
        <v>1.5019852091929613E-2</v>
      </c>
      <c r="F87" s="35">
        <v>1.4324879693406773E-2</v>
      </c>
      <c r="G87" s="35">
        <v>1.3668778327961567E-2</v>
      </c>
      <c r="H87" s="35">
        <v>1.308194894075526E-2</v>
      </c>
      <c r="I87" s="35">
        <v>1.4611413386054501E-2</v>
      </c>
      <c r="J87" s="35">
        <v>1.7352536057439385E-2</v>
      </c>
      <c r="K87" s="35">
        <v>1.7072130836422113E-2</v>
      </c>
      <c r="L87" s="35">
        <v>1.6751782140191386E-2</v>
      </c>
      <c r="M87" s="35">
        <v>1.6136826934529832E-2</v>
      </c>
      <c r="N87" s="35">
        <v>0.69146596268499017</v>
      </c>
      <c r="O87" s="35">
        <v>0.65988668561525721</v>
      </c>
      <c r="P87" s="35">
        <v>0.65323750922044088</v>
      </c>
      <c r="Q87" s="35">
        <v>3690.6377468599899</v>
      </c>
      <c r="R87" s="35">
        <v>4587.5083496531752</v>
      </c>
      <c r="S87" s="35">
        <v>4377.3940047027372</v>
      </c>
      <c r="T87" s="35">
        <v>4176.9037140800801</v>
      </c>
      <c r="U87" s="35">
        <v>3996.2581701582681</v>
      </c>
      <c r="V87" s="35">
        <v>3802.5606071168872</v>
      </c>
      <c r="W87" s="35">
        <v>3628.3976204835076</v>
      </c>
      <c r="X87" s="35">
        <v>3462.2115241366332</v>
      </c>
      <c r="Y87" s="35">
        <v>3312.4752750108637</v>
      </c>
      <c r="Z87" s="35">
        <v>3151.9204892355624</v>
      </c>
      <c r="AA87" s="35">
        <v>3007.5577663371237</v>
      </c>
      <c r="AB87" s="35">
        <v>2869.8070953583892</v>
      </c>
      <c r="AC87" s="35">
        <v>2745.6916874243307</v>
      </c>
      <c r="AD87" s="35">
        <v>2612.6088419593539</v>
      </c>
      <c r="AE87" s="35">
        <v>2492.9473833259626</v>
      </c>
    </row>
  </sheetData>
  <sheetProtection algorithmName="SHA-512" hashValue="JYzdE6uK691yK4wEovm5PWzl29vi8wsJCWZpq2XZw98pf4aIC2GlsfLD8/ti5lc7fFNRLzafgE9dG/5jy8f4Aw==" saltValue="48ZClJNIxw0TbJvPMll/DA==" spinCount="100000" sheet="1" objects="1" scenarios="1"/>
  <mergeCells count="7">
    <mergeCell ref="A87:B87"/>
    <mergeCell ref="B2:V3"/>
    <mergeCell ref="A17:B17"/>
    <mergeCell ref="A31:B31"/>
    <mergeCell ref="A45:B45"/>
    <mergeCell ref="A59:B59"/>
    <mergeCell ref="A73:B7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57E188"/>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81</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1738325.7868000001</v>
      </c>
      <c r="D6" s="33">
        <v>1486470.4862000002</v>
      </c>
      <c r="E6" s="33">
        <v>1468878.2864000001</v>
      </c>
      <c r="F6" s="33">
        <v>1326769.734494301</v>
      </c>
      <c r="G6" s="33">
        <v>1182295.3153714556</v>
      </c>
      <c r="H6" s="33">
        <v>1012316.8183960849</v>
      </c>
      <c r="I6" s="33">
        <v>898225.52522615273</v>
      </c>
      <c r="J6" s="33">
        <v>925104.95224352938</v>
      </c>
      <c r="K6" s="33">
        <v>677249.97373396857</v>
      </c>
      <c r="L6" s="33">
        <v>628533.46430950752</v>
      </c>
      <c r="M6" s="33">
        <v>573996.47274643648</v>
      </c>
      <c r="N6" s="33">
        <v>519726.8071122492</v>
      </c>
      <c r="O6" s="33">
        <v>533902.99682885432</v>
      </c>
      <c r="P6" s="33">
        <v>479690.36692729278</v>
      </c>
      <c r="Q6" s="33">
        <v>384210.88309999998</v>
      </c>
      <c r="R6" s="33">
        <v>350683.29560000001</v>
      </c>
      <c r="S6" s="33">
        <v>275899.97830000002</v>
      </c>
      <c r="T6" s="33">
        <v>264044.12440000003</v>
      </c>
      <c r="U6" s="33">
        <v>244188.55341000002</v>
      </c>
      <c r="V6" s="33">
        <v>217258.54440000001</v>
      </c>
      <c r="W6" s="33">
        <v>203179.38399999999</v>
      </c>
      <c r="X6" s="33">
        <v>129087.58568</v>
      </c>
      <c r="Y6" s="33">
        <v>98689.456160000002</v>
      </c>
      <c r="Z6" s="33">
        <v>76692.081240000014</v>
      </c>
      <c r="AA6" s="33">
        <v>57361.168899999997</v>
      </c>
      <c r="AB6" s="33">
        <v>40075.634460000001</v>
      </c>
      <c r="AC6" s="33">
        <v>37402.427759999999</v>
      </c>
      <c r="AD6" s="33">
        <v>35250.695490000006</v>
      </c>
      <c r="AE6" s="33">
        <v>31128.325649999999</v>
      </c>
    </row>
    <row r="7" spans="1:31">
      <c r="A7" s="29" t="s">
        <v>40</v>
      </c>
      <c r="B7" s="29" t="s">
        <v>71</v>
      </c>
      <c r="C7" s="33">
        <v>230979.1201</v>
      </c>
      <c r="D7" s="33">
        <v>210353.5111</v>
      </c>
      <c r="E7" s="33">
        <v>202724.53196000002</v>
      </c>
      <c r="F7" s="33">
        <v>157110.74140008262</v>
      </c>
      <c r="G7" s="33">
        <v>157673.22411627381</v>
      </c>
      <c r="H7" s="33">
        <v>151008.65941748177</v>
      </c>
      <c r="I7" s="33">
        <v>140836.49738007659</v>
      </c>
      <c r="J7" s="33">
        <v>133277.3934447958</v>
      </c>
      <c r="K7" s="33">
        <v>125017.50304281359</v>
      </c>
      <c r="L7" s="33">
        <v>111805.808977357</v>
      </c>
      <c r="M7" s="33">
        <v>100804.4641257851</v>
      </c>
      <c r="N7" s="33">
        <v>94488.174539999993</v>
      </c>
      <c r="O7" s="33">
        <v>92195.436150000009</v>
      </c>
      <c r="P7" s="33">
        <v>87777.581810000003</v>
      </c>
      <c r="Q7" s="33">
        <v>85910.363900000011</v>
      </c>
      <c r="R7" s="33">
        <v>77333.357400000008</v>
      </c>
      <c r="S7" s="33">
        <v>68666.627859999993</v>
      </c>
      <c r="T7" s="33">
        <v>67835.03903</v>
      </c>
      <c r="U7" s="33">
        <v>57176.947189999999</v>
      </c>
      <c r="V7" s="33">
        <v>58459.556859999997</v>
      </c>
      <c r="W7" s="33">
        <v>60596.384469999997</v>
      </c>
      <c r="X7" s="33">
        <v>56607.346819999999</v>
      </c>
      <c r="Y7" s="33">
        <v>52164.361640000003</v>
      </c>
      <c r="Z7" s="33">
        <v>50839.835030000002</v>
      </c>
      <c r="AA7" s="33">
        <v>46285.137200000005</v>
      </c>
      <c r="AB7" s="33">
        <v>45291.255250000002</v>
      </c>
      <c r="AC7" s="33">
        <v>28920.94126</v>
      </c>
      <c r="AD7" s="33">
        <v>0</v>
      </c>
      <c r="AE7" s="33">
        <v>0</v>
      </c>
    </row>
    <row r="8" spans="1:31">
      <c r="A8" s="29" t="s">
        <v>40</v>
      </c>
      <c r="B8" s="29" t="s">
        <v>20</v>
      </c>
      <c r="C8" s="33">
        <v>185392.42817607135</v>
      </c>
      <c r="D8" s="33">
        <v>177217.71900269692</v>
      </c>
      <c r="E8" s="33">
        <v>139307.89120167008</v>
      </c>
      <c r="F8" s="33">
        <v>138934.21319106102</v>
      </c>
      <c r="G8" s="33">
        <v>127029.9052017506</v>
      </c>
      <c r="H8" s="33">
        <v>123336.8394460441</v>
      </c>
      <c r="I8" s="33">
        <v>112714.70250925179</v>
      </c>
      <c r="J8" s="33">
        <v>117248.3913803015</v>
      </c>
      <c r="K8" s="33">
        <v>102315.08648415859</v>
      </c>
      <c r="L8" s="33">
        <v>103222.41533176319</v>
      </c>
      <c r="M8" s="33">
        <v>104908.55811365999</v>
      </c>
      <c r="N8" s="33">
        <v>208338.17070094199</v>
      </c>
      <c r="O8" s="33">
        <v>197772.12952506752</v>
      </c>
      <c r="P8" s="33">
        <v>223605.36872417803</v>
      </c>
      <c r="Q8" s="33">
        <v>167285.11826488349</v>
      </c>
      <c r="R8" s="33">
        <v>154561.578638584</v>
      </c>
      <c r="S8" s="33">
        <v>179685.93275375199</v>
      </c>
      <c r="T8" s="33">
        <v>176354.33147624898</v>
      </c>
      <c r="U8" s="33">
        <v>140091.04093830398</v>
      </c>
      <c r="V8" s="33">
        <v>138360.45514306499</v>
      </c>
      <c r="W8" s="33">
        <v>141400.90998802398</v>
      </c>
      <c r="X8" s="33">
        <v>147923.12875164201</v>
      </c>
      <c r="Y8" s="33">
        <v>95235.987613688296</v>
      </c>
      <c r="Z8" s="33">
        <v>83547.562654889</v>
      </c>
      <c r="AA8" s="33">
        <v>45520.402550575607</v>
      </c>
      <c r="AB8" s="33">
        <v>30886.931717537998</v>
      </c>
      <c r="AC8" s="33">
        <v>29714.657587811995</v>
      </c>
      <c r="AD8" s="33">
        <v>28409.279998291004</v>
      </c>
      <c r="AE8" s="33">
        <v>27280.930212869396</v>
      </c>
    </row>
    <row r="9" spans="1:31">
      <c r="A9" s="29" t="s">
        <v>40</v>
      </c>
      <c r="B9" s="29" t="s">
        <v>32</v>
      </c>
      <c r="C9" s="33">
        <v>86050.143060000002</v>
      </c>
      <c r="D9" s="33">
        <v>82698.362830000013</v>
      </c>
      <c r="E9" s="33">
        <v>78106.446250000008</v>
      </c>
      <c r="F9" s="33">
        <v>13795.500100000001</v>
      </c>
      <c r="G9" s="33">
        <v>12251.896339999999</v>
      </c>
      <c r="H9" s="33">
        <v>12304.806399999999</v>
      </c>
      <c r="I9" s="33">
        <v>11141.82517</v>
      </c>
      <c r="J9" s="33">
        <v>11423.911039999999</v>
      </c>
      <c r="K9" s="33">
        <v>9703.4660340000009</v>
      </c>
      <c r="L9" s="33">
        <v>9692.8616700000002</v>
      </c>
      <c r="M9" s="33">
        <v>9246.4182199999996</v>
      </c>
      <c r="N9" s="33">
        <v>14795.1756</v>
      </c>
      <c r="O9" s="33">
        <v>10768.857609999999</v>
      </c>
      <c r="P9" s="33">
        <v>18535.430700000001</v>
      </c>
      <c r="Q9" s="33">
        <v>6027.9267</v>
      </c>
      <c r="R9" s="33">
        <v>5300.5329999999994</v>
      </c>
      <c r="S9" s="33">
        <v>11676.311</v>
      </c>
      <c r="T9" s="33">
        <v>11814.732</v>
      </c>
      <c r="U9" s="33">
        <v>5221.9105</v>
      </c>
      <c r="V9" s="33">
        <v>5607.6345000000001</v>
      </c>
      <c r="W9" s="33">
        <v>5698.29</v>
      </c>
      <c r="X9" s="33">
        <v>6657.2264999999998</v>
      </c>
      <c r="Y9" s="33">
        <v>6310.9465</v>
      </c>
      <c r="Z9" s="33">
        <v>4908.3829999999998</v>
      </c>
      <c r="AA9" s="33">
        <v>6466.6670000000004</v>
      </c>
      <c r="AB9" s="33">
        <v>0</v>
      </c>
      <c r="AC9" s="33">
        <v>0</v>
      </c>
      <c r="AD9" s="33">
        <v>0</v>
      </c>
      <c r="AE9" s="33">
        <v>0</v>
      </c>
    </row>
    <row r="10" spans="1:31">
      <c r="A10" s="29" t="s">
        <v>40</v>
      </c>
      <c r="B10" s="29" t="s">
        <v>66</v>
      </c>
      <c r="C10" s="33">
        <v>4826.8781370613997</v>
      </c>
      <c r="D10" s="33">
        <v>1984.1228156341001</v>
      </c>
      <c r="E10" s="33">
        <v>10397.9378167422</v>
      </c>
      <c r="F10" s="33">
        <v>9524.4684116149001</v>
      </c>
      <c r="G10" s="33">
        <v>3050.8060322332003</v>
      </c>
      <c r="H10" s="33">
        <v>4803.2613488058005</v>
      </c>
      <c r="I10" s="33">
        <v>1949.9078690427002</v>
      </c>
      <c r="J10" s="33">
        <v>5817.4427847349007</v>
      </c>
      <c r="K10" s="33">
        <v>524.27441405579998</v>
      </c>
      <c r="L10" s="33">
        <v>1305.2298090774998</v>
      </c>
      <c r="M10" s="33">
        <v>1466.7831289374003</v>
      </c>
      <c r="N10" s="33">
        <v>25749.335820468605</v>
      </c>
      <c r="O10" s="33">
        <v>14274.150319481701</v>
      </c>
      <c r="P10" s="33">
        <v>20875.709769206798</v>
      </c>
      <c r="Q10" s="33">
        <v>21450.671867605397</v>
      </c>
      <c r="R10" s="33">
        <v>23442.750243916998</v>
      </c>
      <c r="S10" s="33">
        <v>74385.002796197994</v>
      </c>
      <c r="T10" s="33">
        <v>78190.632214764701</v>
      </c>
      <c r="U10" s="33">
        <v>179375.6152904098</v>
      </c>
      <c r="V10" s="33">
        <v>204649.47246358238</v>
      </c>
      <c r="W10" s="33">
        <v>133087.80960990483</v>
      </c>
      <c r="X10" s="33">
        <v>204123.22416442822</v>
      </c>
      <c r="Y10" s="33">
        <v>304303.49940330454</v>
      </c>
      <c r="Z10" s="33">
        <v>164978.80582369491</v>
      </c>
      <c r="AA10" s="33">
        <v>200950.82604122208</v>
      </c>
      <c r="AB10" s="33">
        <v>284923.21420740645</v>
      </c>
      <c r="AC10" s="33">
        <v>347725.16628944944</v>
      </c>
      <c r="AD10" s="33">
        <v>496559.89539294696</v>
      </c>
      <c r="AE10" s="33">
        <v>481930.59684295801</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0</v>
      </c>
      <c r="D12" s="33">
        <v>0</v>
      </c>
      <c r="E12" s="33">
        <v>0</v>
      </c>
      <c r="F12" s="33">
        <v>0</v>
      </c>
      <c r="G12" s="33">
        <v>0</v>
      </c>
      <c r="H12" s="33">
        <v>0</v>
      </c>
      <c r="I12" s="33">
        <v>0</v>
      </c>
      <c r="J12" s="33">
        <v>0</v>
      </c>
      <c r="K12" s="33">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row>
    <row r="13" spans="1:31">
      <c r="A13" s="29" t="s">
        <v>40</v>
      </c>
      <c r="B13" s="29" t="s">
        <v>68</v>
      </c>
      <c r="C13" s="33">
        <v>0</v>
      </c>
      <c r="D13" s="33">
        <v>0</v>
      </c>
      <c r="E13" s="33">
        <v>0</v>
      </c>
      <c r="F13" s="33">
        <v>0</v>
      </c>
      <c r="G13" s="33">
        <v>0</v>
      </c>
      <c r="H13" s="33">
        <v>0</v>
      </c>
      <c r="I13" s="33">
        <v>0</v>
      </c>
      <c r="J13" s="33">
        <v>0</v>
      </c>
      <c r="K13" s="33">
        <v>0</v>
      </c>
      <c r="L13" s="33">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row>
    <row r="14" spans="1:31">
      <c r="A14" s="29" t="s">
        <v>40</v>
      </c>
      <c r="B14" s="29" t="s">
        <v>36</v>
      </c>
      <c r="C14" s="33">
        <v>0</v>
      </c>
      <c r="D14" s="33">
        <v>0</v>
      </c>
      <c r="E14" s="33">
        <v>0</v>
      </c>
      <c r="F14" s="33">
        <v>0</v>
      </c>
      <c r="G14" s="33">
        <v>0</v>
      </c>
      <c r="H14" s="33">
        <v>0</v>
      </c>
      <c r="I14" s="33">
        <v>0</v>
      </c>
      <c r="J14" s="33">
        <v>0</v>
      </c>
      <c r="K14" s="33">
        <v>0</v>
      </c>
      <c r="L14" s="33">
        <v>0</v>
      </c>
      <c r="M14" s="33">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row>
    <row r="15" spans="1:31">
      <c r="A15" s="29" t="s">
        <v>40</v>
      </c>
      <c r="B15" s="29" t="s">
        <v>73</v>
      </c>
      <c r="C15" s="33">
        <v>0</v>
      </c>
      <c r="D15" s="33">
        <v>0</v>
      </c>
      <c r="E15" s="33">
        <v>0</v>
      </c>
      <c r="F15" s="33">
        <v>0</v>
      </c>
      <c r="G15" s="33">
        <v>0</v>
      </c>
      <c r="H15" s="33">
        <v>0</v>
      </c>
      <c r="I15" s="33">
        <v>0</v>
      </c>
      <c r="J15" s="33">
        <v>0</v>
      </c>
      <c r="K15" s="33">
        <v>0</v>
      </c>
      <c r="L15" s="33">
        <v>0</v>
      </c>
      <c r="M15" s="33">
        <v>0</v>
      </c>
      <c r="N15" s="33">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2245574.3562731328</v>
      </c>
      <c r="D17" s="35">
        <v>1958724.2019483312</v>
      </c>
      <c r="E17" s="35">
        <v>1899415.0936284123</v>
      </c>
      <c r="F17" s="35">
        <v>1646134.6575970596</v>
      </c>
      <c r="G17" s="35">
        <v>1482301.147061713</v>
      </c>
      <c r="H17" s="35">
        <v>1303770.3850084166</v>
      </c>
      <c r="I17" s="35">
        <v>1164868.4581545237</v>
      </c>
      <c r="J17" s="35">
        <v>1192872.0908933615</v>
      </c>
      <c r="K17" s="35">
        <v>914810.30370899662</v>
      </c>
      <c r="L17" s="35">
        <v>854559.7800977052</v>
      </c>
      <c r="M17" s="35">
        <v>790422.69633481884</v>
      </c>
      <c r="N17" s="35">
        <v>863097.66377365985</v>
      </c>
      <c r="O17" s="35">
        <v>848913.57043340348</v>
      </c>
      <c r="P17" s="35">
        <v>830484.45793067769</v>
      </c>
      <c r="Q17" s="35">
        <v>664884.96383248887</v>
      </c>
      <c r="R17" s="35">
        <v>611321.5148825011</v>
      </c>
      <c r="S17" s="35">
        <v>610313.85270995006</v>
      </c>
      <c r="T17" s="35">
        <v>598238.85912101367</v>
      </c>
      <c r="U17" s="35">
        <v>626054.06732871383</v>
      </c>
      <c r="V17" s="35">
        <v>624335.66336664732</v>
      </c>
      <c r="W17" s="35">
        <v>543962.77806792874</v>
      </c>
      <c r="X17" s="35">
        <v>544398.51191607025</v>
      </c>
      <c r="Y17" s="35">
        <v>556704.2513169928</v>
      </c>
      <c r="Z17" s="35">
        <v>380966.66774858395</v>
      </c>
      <c r="AA17" s="35">
        <v>356584.2016917977</v>
      </c>
      <c r="AB17" s="35">
        <v>401177.03563494445</v>
      </c>
      <c r="AC17" s="35">
        <v>443763.19289726141</v>
      </c>
      <c r="AD17" s="35">
        <v>560219.87088123802</v>
      </c>
      <c r="AE17" s="35">
        <v>540339.85270582745</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922801.64910000004</v>
      </c>
      <c r="D20" s="33">
        <v>761863.0307</v>
      </c>
      <c r="E20" s="33">
        <v>739134.28599999996</v>
      </c>
      <c r="F20" s="33">
        <v>715693.13938455202</v>
      </c>
      <c r="G20" s="33">
        <v>594639.80355872703</v>
      </c>
      <c r="H20" s="33">
        <v>469026.41393301601</v>
      </c>
      <c r="I20" s="33">
        <v>415242.23572801502</v>
      </c>
      <c r="J20" s="33">
        <v>466290.34381222608</v>
      </c>
      <c r="K20" s="33">
        <v>266953.43331947603</v>
      </c>
      <c r="L20" s="33">
        <v>249793.42375599802</v>
      </c>
      <c r="M20" s="33">
        <v>220749.43693884462</v>
      </c>
      <c r="N20" s="33">
        <v>158620.74559839998</v>
      </c>
      <c r="O20" s="33">
        <v>178493.27260946602</v>
      </c>
      <c r="P20" s="33">
        <v>155434.52231577699</v>
      </c>
      <c r="Q20" s="33">
        <v>73017.664199999999</v>
      </c>
      <c r="R20" s="33">
        <v>85325.963700000008</v>
      </c>
      <c r="S20" s="33">
        <v>85313.825700000001</v>
      </c>
      <c r="T20" s="33">
        <v>80194.6486</v>
      </c>
      <c r="U20" s="33">
        <v>74391.602299999999</v>
      </c>
      <c r="V20" s="33">
        <v>59172.434000000001</v>
      </c>
      <c r="W20" s="33">
        <v>53253.77</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2336.7965325232999</v>
      </c>
      <c r="D22" s="33">
        <v>2214.8938599098005</v>
      </c>
      <c r="E22" s="33">
        <v>6474.3219062804001</v>
      </c>
      <c r="F22" s="33">
        <v>4070.2301938469996</v>
      </c>
      <c r="G22" s="33">
        <v>3798.6137932382999</v>
      </c>
      <c r="H22" s="33">
        <v>3626.2978086955004</v>
      </c>
      <c r="I22" s="33">
        <v>3505.8172786904001</v>
      </c>
      <c r="J22" s="33">
        <v>3424.2009327582</v>
      </c>
      <c r="K22" s="33">
        <v>3229.8053874609004</v>
      </c>
      <c r="L22" s="33">
        <v>3118.3035575342997</v>
      </c>
      <c r="M22" s="33">
        <v>2959.2756023767001</v>
      </c>
      <c r="N22" s="33">
        <v>31039.369662874004</v>
      </c>
      <c r="O22" s="33">
        <v>26520.915729688997</v>
      </c>
      <c r="P22" s="33">
        <v>42968.907763484996</v>
      </c>
      <c r="Q22" s="33">
        <v>23674.131346620499</v>
      </c>
      <c r="R22" s="33">
        <v>27753.396764596</v>
      </c>
      <c r="S22" s="33">
        <v>51624.323817297998</v>
      </c>
      <c r="T22" s="33">
        <v>55434.240728183002</v>
      </c>
      <c r="U22" s="33">
        <v>44924.251073676001</v>
      </c>
      <c r="V22" s="33">
        <v>42937.793224296991</v>
      </c>
      <c r="W22" s="33">
        <v>43867.242319448</v>
      </c>
      <c r="X22" s="33">
        <v>47468.172776995998</v>
      </c>
      <c r="Y22" s="33">
        <v>1037.549907348</v>
      </c>
      <c r="Z22" s="33">
        <v>3.269205E-2</v>
      </c>
      <c r="AA22" s="33">
        <v>3.2687877999999997E-2</v>
      </c>
      <c r="AB22" s="33">
        <v>4.6315849999999999E-2</v>
      </c>
      <c r="AC22" s="33">
        <v>4.4496788000000002E-2</v>
      </c>
      <c r="AD22" s="33">
        <v>5.0301569999999997E-2</v>
      </c>
      <c r="AE22" s="33">
        <v>4.6522250000000001E-2</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20.771664076800004</v>
      </c>
      <c r="D24" s="33">
        <v>1.31716913E-2</v>
      </c>
      <c r="E24" s="33">
        <v>1542.4054178963002</v>
      </c>
      <c r="F24" s="33">
        <v>5324.7608914104003</v>
      </c>
      <c r="G24" s="33">
        <v>1087.4932855733</v>
      </c>
      <c r="H24" s="33">
        <v>1680.0864224606</v>
      </c>
      <c r="I24" s="33">
        <v>581.49048255720015</v>
      </c>
      <c r="J24" s="33">
        <v>1025.8051030948</v>
      </c>
      <c r="K24" s="33">
        <v>1.3884037299999989E-2</v>
      </c>
      <c r="L24" s="33">
        <v>37.455498994300001</v>
      </c>
      <c r="M24" s="33">
        <v>1.39223478E-2</v>
      </c>
      <c r="N24" s="33">
        <v>2505.7946579413006</v>
      </c>
      <c r="O24" s="33">
        <v>1271.1265629933</v>
      </c>
      <c r="P24" s="33">
        <v>1641.1654651669</v>
      </c>
      <c r="Q24" s="33">
        <v>5127.2697278064998</v>
      </c>
      <c r="R24" s="33">
        <v>3484.1005945001002</v>
      </c>
      <c r="S24" s="33">
        <v>13323.237190242</v>
      </c>
      <c r="T24" s="33">
        <v>14144.016208434999</v>
      </c>
      <c r="U24" s="33">
        <v>85327.630410408005</v>
      </c>
      <c r="V24" s="33">
        <v>120563.29706799699</v>
      </c>
      <c r="W24" s="33">
        <v>59499.369711055006</v>
      </c>
      <c r="X24" s="33">
        <v>100031.94174504501</v>
      </c>
      <c r="Y24" s="33">
        <v>177219.24296057899</v>
      </c>
      <c r="Z24" s="33">
        <v>83659.318195194006</v>
      </c>
      <c r="AA24" s="33">
        <v>84672.063315777006</v>
      </c>
      <c r="AB24" s="33">
        <v>108182.58233645</v>
      </c>
      <c r="AC24" s="33">
        <v>180332.58288071299</v>
      </c>
      <c r="AD24" s="33">
        <v>263290.33167743299</v>
      </c>
      <c r="AE24" s="33">
        <v>257513.55702737998</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row>
    <row r="27" spans="1:31">
      <c r="A27" s="29" t="s">
        <v>130</v>
      </c>
      <c r="B27" s="29" t="s">
        <v>68</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row>
    <row r="28" spans="1:31">
      <c r="A28" s="29" t="s">
        <v>130</v>
      </c>
      <c r="B28" s="29" t="s">
        <v>36</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row>
    <row r="29" spans="1:31">
      <c r="A29" s="29" t="s">
        <v>130</v>
      </c>
      <c r="B29" s="29" t="s">
        <v>73</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925159.21729660023</v>
      </c>
      <c r="D31" s="35">
        <v>764077.93773160118</v>
      </c>
      <c r="E31" s="35">
        <v>747151.01332417666</v>
      </c>
      <c r="F31" s="35">
        <v>725088.1304698094</v>
      </c>
      <c r="G31" s="35">
        <v>599525.91063753865</v>
      </c>
      <c r="H31" s="35">
        <v>474332.79816417216</v>
      </c>
      <c r="I31" s="35">
        <v>419329.54348926264</v>
      </c>
      <c r="J31" s="35">
        <v>470740.34984807909</v>
      </c>
      <c r="K31" s="35">
        <v>270183.25259097427</v>
      </c>
      <c r="L31" s="35">
        <v>252949.18281252662</v>
      </c>
      <c r="M31" s="35">
        <v>223708.72646356912</v>
      </c>
      <c r="N31" s="35">
        <v>192165.90991921528</v>
      </c>
      <c r="O31" s="35">
        <v>206285.31490214833</v>
      </c>
      <c r="P31" s="35">
        <v>200044.59554442891</v>
      </c>
      <c r="Q31" s="35">
        <v>101819.065274427</v>
      </c>
      <c r="R31" s="35">
        <v>116563.46105909611</v>
      </c>
      <c r="S31" s="35">
        <v>150261.38670754002</v>
      </c>
      <c r="T31" s="35">
        <v>149772.905536618</v>
      </c>
      <c r="U31" s="35">
        <v>204643.483784084</v>
      </c>
      <c r="V31" s="35">
        <v>222673.52429229399</v>
      </c>
      <c r="W31" s="35">
        <v>156620.38203050301</v>
      </c>
      <c r="X31" s="35">
        <v>147500.114522041</v>
      </c>
      <c r="Y31" s="35">
        <v>178256.792867927</v>
      </c>
      <c r="Z31" s="35">
        <v>83659.350887244</v>
      </c>
      <c r="AA31" s="35">
        <v>84672.09600365501</v>
      </c>
      <c r="AB31" s="35">
        <v>108182.6286523</v>
      </c>
      <c r="AC31" s="35">
        <v>180332.62737750099</v>
      </c>
      <c r="AD31" s="35">
        <v>263290.38197900297</v>
      </c>
      <c r="AE31" s="35">
        <v>257513.60354962997</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815524.13770000008</v>
      </c>
      <c r="D34" s="33">
        <v>724607.45550000004</v>
      </c>
      <c r="E34" s="33">
        <v>729744.00040000002</v>
      </c>
      <c r="F34" s="33">
        <v>611076.595109749</v>
      </c>
      <c r="G34" s="33">
        <v>587655.5118127286</v>
      </c>
      <c r="H34" s="33">
        <v>543290.40446306893</v>
      </c>
      <c r="I34" s="33">
        <v>482983.28949813772</v>
      </c>
      <c r="J34" s="33">
        <v>458814.60843130329</v>
      </c>
      <c r="K34" s="33">
        <v>410296.54041449248</v>
      </c>
      <c r="L34" s="33">
        <v>378740.04055350949</v>
      </c>
      <c r="M34" s="33">
        <v>353247.0358075918</v>
      </c>
      <c r="N34" s="33">
        <v>361106.06151384918</v>
      </c>
      <c r="O34" s="33">
        <v>355409.72421938827</v>
      </c>
      <c r="P34" s="33">
        <v>324255.84461151581</v>
      </c>
      <c r="Q34" s="33">
        <v>311193.21889999998</v>
      </c>
      <c r="R34" s="33">
        <v>265357.33189999999</v>
      </c>
      <c r="S34" s="33">
        <v>190586.1526</v>
      </c>
      <c r="T34" s="33">
        <v>183849.47580000001</v>
      </c>
      <c r="U34" s="33">
        <v>169796.95111000002</v>
      </c>
      <c r="V34" s="33">
        <v>158086.11040000001</v>
      </c>
      <c r="W34" s="33">
        <v>149925.614</v>
      </c>
      <c r="X34" s="33">
        <v>129087.58568</v>
      </c>
      <c r="Y34" s="33">
        <v>98689.456160000002</v>
      </c>
      <c r="Z34" s="33">
        <v>76692.081240000014</v>
      </c>
      <c r="AA34" s="33">
        <v>57361.168899999997</v>
      </c>
      <c r="AB34" s="33">
        <v>40075.634460000001</v>
      </c>
      <c r="AC34" s="33">
        <v>37402.427759999999</v>
      </c>
      <c r="AD34" s="33">
        <v>35250.695490000006</v>
      </c>
      <c r="AE34" s="33">
        <v>31128.325649999999</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90043.689823086985</v>
      </c>
      <c r="D36" s="33">
        <v>87637.550073404505</v>
      </c>
      <c r="E36" s="33">
        <v>92190.721827994988</v>
      </c>
      <c r="F36" s="33">
        <v>103921.055323326</v>
      </c>
      <c r="G36" s="33">
        <v>93657.946437794002</v>
      </c>
      <c r="H36" s="33">
        <v>91324.171487392305</v>
      </c>
      <c r="I36" s="33">
        <v>82079.920900647296</v>
      </c>
      <c r="J36" s="33">
        <v>87643.07916335699</v>
      </c>
      <c r="K36" s="33">
        <v>74209.810215990394</v>
      </c>
      <c r="L36" s="33">
        <v>76274.471042033489</v>
      </c>
      <c r="M36" s="33">
        <v>79129.295934088703</v>
      </c>
      <c r="N36" s="33">
        <v>136250.76313411599</v>
      </c>
      <c r="O36" s="33">
        <v>137226.3371216135</v>
      </c>
      <c r="P36" s="33">
        <v>131327.38458863102</v>
      </c>
      <c r="Q36" s="33">
        <v>115621.329279699</v>
      </c>
      <c r="R36" s="33">
        <v>96523.957043283008</v>
      </c>
      <c r="S36" s="33">
        <v>128061.563841867</v>
      </c>
      <c r="T36" s="33">
        <v>120920.046193039</v>
      </c>
      <c r="U36" s="33">
        <v>95166.738407991012</v>
      </c>
      <c r="V36" s="33">
        <v>95422.613596235009</v>
      </c>
      <c r="W36" s="33">
        <v>97533.612327499999</v>
      </c>
      <c r="X36" s="33">
        <v>100454.90140722301</v>
      </c>
      <c r="Y36" s="33">
        <v>94198.385033079991</v>
      </c>
      <c r="Z36" s="33">
        <v>83547.482301302007</v>
      </c>
      <c r="AA36" s="33">
        <v>45520.322538115004</v>
      </c>
      <c r="AB36" s="33">
        <v>30886.837635087999</v>
      </c>
      <c r="AC36" s="33">
        <v>29714.566372329999</v>
      </c>
      <c r="AD36" s="33">
        <v>28409.130991447</v>
      </c>
      <c r="AE36" s="33">
        <v>27280.791413789997</v>
      </c>
    </row>
    <row r="37" spans="1:31">
      <c r="A37" s="29" t="s">
        <v>131</v>
      </c>
      <c r="B37" s="29" t="s">
        <v>32</v>
      </c>
      <c r="C37" s="33">
        <v>2295.4250000000002</v>
      </c>
      <c r="D37" s="33">
        <v>2237.7727999999997</v>
      </c>
      <c r="E37" s="33">
        <v>4306.143</v>
      </c>
      <c r="F37" s="33">
        <v>4360.634</v>
      </c>
      <c r="G37" s="33">
        <v>4356.6405000000004</v>
      </c>
      <c r="H37" s="33">
        <v>4185.4255000000003</v>
      </c>
      <c r="I37" s="33">
        <v>3840.5059999999999</v>
      </c>
      <c r="J37" s="33">
        <v>3553.1297999999997</v>
      </c>
      <c r="K37" s="33">
        <v>3419.0149999999999</v>
      </c>
      <c r="L37" s="33">
        <v>3459.4580000000001</v>
      </c>
      <c r="M37" s="33">
        <v>3460.692</v>
      </c>
      <c r="N37" s="33">
        <v>3335.3575000000001</v>
      </c>
      <c r="O37" s="33">
        <v>3131.0394999999999</v>
      </c>
      <c r="P37" s="33">
        <v>2897.4675000000002</v>
      </c>
      <c r="Q37" s="33">
        <v>2735.7415000000001</v>
      </c>
      <c r="R37" s="33">
        <v>2849.6932000000002</v>
      </c>
      <c r="S37" s="33">
        <v>5794.424</v>
      </c>
      <c r="T37" s="33">
        <v>6188.6295</v>
      </c>
      <c r="U37" s="33">
        <v>5221.9105</v>
      </c>
      <c r="V37" s="33">
        <v>5607.6345000000001</v>
      </c>
      <c r="W37" s="33">
        <v>5698.29</v>
      </c>
      <c r="X37" s="33">
        <v>6657.2264999999998</v>
      </c>
      <c r="Y37" s="33">
        <v>6310.9465</v>
      </c>
      <c r="Z37" s="33">
        <v>4908.3829999999998</v>
      </c>
      <c r="AA37" s="33">
        <v>6466.6670000000004</v>
      </c>
      <c r="AB37" s="33">
        <v>0</v>
      </c>
      <c r="AC37" s="33">
        <v>0</v>
      </c>
      <c r="AD37" s="33">
        <v>0</v>
      </c>
      <c r="AE37" s="33">
        <v>0</v>
      </c>
    </row>
    <row r="38" spans="1:31">
      <c r="A38" s="29" t="s">
        <v>131</v>
      </c>
      <c r="B38" s="29" t="s">
        <v>66</v>
      </c>
      <c r="C38" s="33">
        <v>2.3393982899999978E-2</v>
      </c>
      <c r="D38" s="33">
        <v>2.3029246399999957E-2</v>
      </c>
      <c r="E38" s="33">
        <v>152.75145383509999</v>
      </c>
      <c r="F38" s="33">
        <v>2890.8633700577002</v>
      </c>
      <c r="G38" s="33">
        <v>1203.5707251396002</v>
      </c>
      <c r="H38" s="33">
        <v>1711.1785897712998</v>
      </c>
      <c r="I38" s="33">
        <v>563.5014224155999</v>
      </c>
      <c r="J38" s="33">
        <v>3737.4543855155998</v>
      </c>
      <c r="K38" s="33">
        <v>494.56850721260003</v>
      </c>
      <c r="L38" s="33">
        <v>1057.627931901</v>
      </c>
      <c r="M38" s="33">
        <v>1341.4275436214002</v>
      </c>
      <c r="N38" s="33">
        <v>11521.911494230302</v>
      </c>
      <c r="O38" s="33">
        <v>6399.8711072007</v>
      </c>
      <c r="P38" s="33">
        <v>3153.4007135747001</v>
      </c>
      <c r="Q38" s="33">
        <v>5242.3245754616</v>
      </c>
      <c r="R38" s="33">
        <v>10089.230258195701</v>
      </c>
      <c r="S38" s="33">
        <v>32505.547832937002</v>
      </c>
      <c r="T38" s="33">
        <v>33491.205099681698</v>
      </c>
      <c r="U38" s="33">
        <v>51411.800636289001</v>
      </c>
      <c r="V38" s="33">
        <v>45897.835261017499</v>
      </c>
      <c r="W38" s="33">
        <v>41258.520559267003</v>
      </c>
      <c r="X38" s="33">
        <v>64130.483409697001</v>
      </c>
      <c r="Y38" s="33">
        <v>66508.045301202001</v>
      </c>
      <c r="Z38" s="33">
        <v>55213.133355186998</v>
      </c>
      <c r="AA38" s="33">
        <v>92021.437807201</v>
      </c>
      <c r="AB38" s="33">
        <v>153300.51766757597</v>
      </c>
      <c r="AC38" s="33">
        <v>141172.719908928</v>
      </c>
      <c r="AD38" s="33">
        <v>132775.61249410399</v>
      </c>
      <c r="AE38" s="33">
        <v>115859.882756002</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0</v>
      </c>
      <c r="D40" s="33">
        <v>0</v>
      </c>
      <c r="E40" s="33">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row>
    <row r="41" spans="1:31">
      <c r="A41" s="29" t="s">
        <v>131</v>
      </c>
      <c r="B41" s="29" t="s">
        <v>68</v>
      </c>
      <c r="C41" s="33">
        <v>0</v>
      </c>
      <c r="D41" s="33">
        <v>0</v>
      </c>
      <c r="E41" s="33">
        <v>0</v>
      </c>
      <c r="F41" s="33">
        <v>0</v>
      </c>
      <c r="G41" s="33">
        <v>0</v>
      </c>
      <c r="H41" s="33">
        <v>0</v>
      </c>
      <c r="I41" s="33">
        <v>0</v>
      </c>
      <c r="J41" s="33">
        <v>0</v>
      </c>
      <c r="K41" s="33">
        <v>0</v>
      </c>
      <c r="L41" s="33">
        <v>0</v>
      </c>
      <c r="M41" s="33">
        <v>0</v>
      </c>
      <c r="N41" s="33">
        <v>0</v>
      </c>
      <c r="O41" s="33">
        <v>0</v>
      </c>
      <c r="P41" s="33">
        <v>0</v>
      </c>
      <c r="Q41" s="33">
        <v>0</v>
      </c>
      <c r="R41" s="33">
        <v>0</v>
      </c>
      <c r="S41" s="33">
        <v>0</v>
      </c>
      <c r="T41" s="33">
        <v>0</v>
      </c>
      <c r="U41" s="33">
        <v>0</v>
      </c>
      <c r="V41" s="33">
        <v>0</v>
      </c>
      <c r="W41" s="33">
        <v>0</v>
      </c>
      <c r="X41" s="33">
        <v>0</v>
      </c>
      <c r="Y41" s="33">
        <v>0</v>
      </c>
      <c r="Z41" s="33">
        <v>0</v>
      </c>
      <c r="AA41" s="33">
        <v>0</v>
      </c>
      <c r="AB41" s="33">
        <v>0</v>
      </c>
      <c r="AC41" s="33">
        <v>0</v>
      </c>
      <c r="AD41" s="33">
        <v>0</v>
      </c>
      <c r="AE41" s="33">
        <v>0</v>
      </c>
    </row>
    <row r="42" spans="1:31">
      <c r="A42" s="29" t="s">
        <v>131</v>
      </c>
      <c r="B42" s="29" t="s">
        <v>36</v>
      </c>
      <c r="C42" s="33">
        <v>0</v>
      </c>
      <c r="D42" s="33">
        <v>0</v>
      </c>
      <c r="E42" s="33">
        <v>0</v>
      </c>
      <c r="F42" s="33">
        <v>0</v>
      </c>
      <c r="G42" s="33">
        <v>0</v>
      </c>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0</v>
      </c>
      <c r="AC42" s="33">
        <v>0</v>
      </c>
      <c r="AD42" s="33">
        <v>0</v>
      </c>
      <c r="AE42" s="33">
        <v>0</v>
      </c>
    </row>
    <row r="43" spans="1:31">
      <c r="A43" s="29" t="s">
        <v>131</v>
      </c>
      <c r="B43" s="29" t="s">
        <v>73</v>
      </c>
      <c r="C43" s="33">
        <v>0</v>
      </c>
      <c r="D43" s="33">
        <v>0</v>
      </c>
      <c r="E43" s="33">
        <v>0</v>
      </c>
      <c r="F43" s="33">
        <v>0</v>
      </c>
      <c r="G43" s="33">
        <v>0</v>
      </c>
      <c r="H43" s="33">
        <v>0</v>
      </c>
      <c r="I43" s="33">
        <v>0</v>
      </c>
      <c r="J43" s="33">
        <v>0</v>
      </c>
      <c r="K43" s="33">
        <v>0</v>
      </c>
      <c r="L43" s="33">
        <v>0</v>
      </c>
      <c r="M43" s="33">
        <v>0</v>
      </c>
      <c r="N43" s="33">
        <v>0</v>
      </c>
      <c r="O43" s="33">
        <v>0</v>
      </c>
      <c r="P43" s="33">
        <v>0</v>
      </c>
      <c r="Q43" s="33">
        <v>0</v>
      </c>
      <c r="R43" s="33">
        <v>0</v>
      </c>
      <c r="S43" s="33">
        <v>0</v>
      </c>
      <c r="T43" s="33">
        <v>0</v>
      </c>
      <c r="U43" s="33">
        <v>0</v>
      </c>
      <c r="V43" s="33">
        <v>0</v>
      </c>
      <c r="W43" s="33">
        <v>0</v>
      </c>
      <c r="X43" s="33">
        <v>0</v>
      </c>
      <c r="Y43" s="33">
        <v>0</v>
      </c>
      <c r="Z43" s="33">
        <v>0</v>
      </c>
      <c r="AA43" s="33">
        <v>0</v>
      </c>
      <c r="AB43" s="33">
        <v>0</v>
      </c>
      <c r="AC43" s="33">
        <v>0</v>
      </c>
      <c r="AD43" s="33">
        <v>0</v>
      </c>
      <c r="AE43" s="33">
        <v>0</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907863.27591706999</v>
      </c>
      <c r="D45" s="35">
        <v>814482.80140265089</v>
      </c>
      <c r="E45" s="35">
        <v>826393.61668183014</v>
      </c>
      <c r="F45" s="35">
        <v>722249.14780313266</v>
      </c>
      <c r="G45" s="35">
        <v>686873.66947566217</v>
      </c>
      <c r="H45" s="35">
        <v>640511.18004023249</v>
      </c>
      <c r="I45" s="35">
        <v>569467.21782120073</v>
      </c>
      <c r="J45" s="35">
        <v>553748.27178017597</v>
      </c>
      <c r="K45" s="35">
        <v>488419.93413769553</v>
      </c>
      <c r="L45" s="35">
        <v>459531.59752744401</v>
      </c>
      <c r="M45" s="35">
        <v>437178.45128530188</v>
      </c>
      <c r="N45" s="35">
        <v>512214.09364219545</v>
      </c>
      <c r="O45" s="35">
        <v>502166.97194820247</v>
      </c>
      <c r="P45" s="35">
        <v>461634.09741372161</v>
      </c>
      <c r="Q45" s="35">
        <v>434792.61425516062</v>
      </c>
      <c r="R45" s="35">
        <v>374820.21240147873</v>
      </c>
      <c r="S45" s="35">
        <v>356947.68827480398</v>
      </c>
      <c r="T45" s="35">
        <v>344449.35659272067</v>
      </c>
      <c r="U45" s="35">
        <v>321597.40065428003</v>
      </c>
      <c r="V45" s="35">
        <v>305014.19375725248</v>
      </c>
      <c r="W45" s="35">
        <v>294416.03688676702</v>
      </c>
      <c r="X45" s="35">
        <v>300330.19699691999</v>
      </c>
      <c r="Y45" s="35">
        <v>265706.83299428201</v>
      </c>
      <c r="Z45" s="35">
        <v>220361.07989648901</v>
      </c>
      <c r="AA45" s="35">
        <v>201369.596245316</v>
      </c>
      <c r="AB45" s="35">
        <v>224262.98976266396</v>
      </c>
      <c r="AC45" s="35">
        <v>208289.714041258</v>
      </c>
      <c r="AD45" s="35">
        <v>196435.43897555099</v>
      </c>
      <c r="AE45" s="35">
        <v>174268.99981979199</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230979.1201</v>
      </c>
      <c r="D49" s="33">
        <v>210353.5111</v>
      </c>
      <c r="E49" s="33">
        <v>202724.53196000002</v>
      </c>
      <c r="F49" s="33">
        <v>157110.74140008262</v>
      </c>
      <c r="G49" s="33">
        <v>157673.22411627381</v>
      </c>
      <c r="H49" s="33">
        <v>151008.65941748177</v>
      </c>
      <c r="I49" s="33">
        <v>140836.49738007659</v>
      </c>
      <c r="J49" s="33">
        <v>133277.3934447958</v>
      </c>
      <c r="K49" s="33">
        <v>125017.50304281359</v>
      </c>
      <c r="L49" s="33">
        <v>111805.808977357</v>
      </c>
      <c r="M49" s="33">
        <v>100804.4641257851</v>
      </c>
      <c r="N49" s="33">
        <v>94488.174539999993</v>
      </c>
      <c r="O49" s="33">
        <v>92195.436150000009</v>
      </c>
      <c r="P49" s="33">
        <v>87777.581810000003</v>
      </c>
      <c r="Q49" s="33">
        <v>85910.363900000011</v>
      </c>
      <c r="R49" s="33">
        <v>77333.357400000008</v>
      </c>
      <c r="S49" s="33">
        <v>68666.627859999993</v>
      </c>
      <c r="T49" s="33">
        <v>67835.03903</v>
      </c>
      <c r="U49" s="33">
        <v>57176.947189999999</v>
      </c>
      <c r="V49" s="33">
        <v>58459.556859999997</v>
      </c>
      <c r="W49" s="33">
        <v>60596.384469999997</v>
      </c>
      <c r="X49" s="33">
        <v>56607.346819999999</v>
      </c>
      <c r="Y49" s="33">
        <v>52164.361640000003</v>
      </c>
      <c r="Z49" s="33">
        <v>50839.835030000002</v>
      </c>
      <c r="AA49" s="33">
        <v>46285.137200000005</v>
      </c>
      <c r="AB49" s="33">
        <v>45291.255250000002</v>
      </c>
      <c r="AC49" s="33">
        <v>28920.94126</v>
      </c>
      <c r="AD49" s="33">
        <v>0</v>
      </c>
      <c r="AE49" s="33">
        <v>0</v>
      </c>
    </row>
    <row r="50" spans="1:31">
      <c r="A50" s="29" t="s">
        <v>132</v>
      </c>
      <c r="B50" s="29" t="s">
        <v>20</v>
      </c>
      <c r="C50" s="33">
        <v>6.9964449999999996E-3</v>
      </c>
      <c r="D50" s="33">
        <v>6.8731966E-3</v>
      </c>
      <c r="E50" s="33">
        <v>7.2408767000000001E-3</v>
      </c>
      <c r="F50" s="33">
        <v>7.9480814999999989E-3</v>
      </c>
      <c r="G50" s="33">
        <v>7.6926402999999898E-3</v>
      </c>
      <c r="H50" s="33">
        <v>7.30716229999999E-3</v>
      </c>
      <c r="I50" s="33">
        <v>7.4846133999999995E-3</v>
      </c>
      <c r="J50" s="33">
        <v>7.8525877000000001E-3</v>
      </c>
      <c r="K50" s="33">
        <v>7.6063320000000004E-3</v>
      </c>
      <c r="L50" s="33">
        <v>7.5372013999999996E-3</v>
      </c>
      <c r="M50" s="33">
        <v>7.5817259999999996E-3</v>
      </c>
      <c r="N50" s="33">
        <v>1.2511645E-2</v>
      </c>
      <c r="O50" s="33">
        <v>1.2001879999999999E-2</v>
      </c>
      <c r="P50" s="33">
        <v>1.1768983E-2</v>
      </c>
      <c r="Q50" s="33">
        <v>1.1327095000000001E-2</v>
      </c>
      <c r="R50" s="33">
        <v>1.0961800000000001E-2</v>
      </c>
      <c r="S50" s="33">
        <v>1.6995482999999999E-2</v>
      </c>
      <c r="T50" s="33">
        <v>1.6608540999999998E-2</v>
      </c>
      <c r="U50" s="33">
        <v>2.1682054999999999E-2</v>
      </c>
      <c r="V50" s="33">
        <v>2.0397849999999999E-2</v>
      </c>
      <c r="W50" s="33">
        <v>2.0146661999999999E-2</v>
      </c>
      <c r="X50" s="33">
        <v>1.9953466E-2</v>
      </c>
      <c r="Y50" s="33">
        <v>1.9060265E-2</v>
      </c>
      <c r="Z50" s="33">
        <v>1.7140676000000001E-2</v>
      </c>
      <c r="AA50" s="33">
        <v>1.7028713000000001E-2</v>
      </c>
      <c r="AB50" s="33">
        <v>1.8049833000000001E-2</v>
      </c>
      <c r="AC50" s="33">
        <v>1.7640198000000003E-2</v>
      </c>
      <c r="AD50" s="33">
        <v>6.125734E-2</v>
      </c>
      <c r="AE50" s="33">
        <v>5.7527839999999997E-2</v>
      </c>
    </row>
    <row r="51" spans="1:31">
      <c r="A51" s="29" t="s">
        <v>132</v>
      </c>
      <c r="B51" s="29" t="s">
        <v>32</v>
      </c>
      <c r="C51" s="33">
        <v>816.00106000000005</v>
      </c>
      <c r="D51" s="33">
        <v>347.22103000000004</v>
      </c>
      <c r="E51" s="33">
        <v>959.40425000000005</v>
      </c>
      <c r="F51" s="33">
        <v>1642.2842000000001</v>
      </c>
      <c r="G51" s="33">
        <v>414.53234000000003</v>
      </c>
      <c r="H51" s="33">
        <v>1051.0688</v>
      </c>
      <c r="I51" s="33">
        <v>552.76224999999999</v>
      </c>
      <c r="J51" s="33">
        <v>1314.6261000000002</v>
      </c>
      <c r="K51" s="33">
        <v>2.4028739999999997</v>
      </c>
      <c r="L51" s="33">
        <v>273.54450000000003</v>
      </c>
      <c r="M51" s="33">
        <v>85.717910000000003</v>
      </c>
      <c r="N51" s="33">
        <v>1533.0158999999999</v>
      </c>
      <c r="O51" s="33">
        <v>1103.5630000000001</v>
      </c>
      <c r="P51" s="33">
        <v>1014.3597</v>
      </c>
      <c r="Q51" s="33">
        <v>3292.1852000000003</v>
      </c>
      <c r="R51" s="33">
        <v>2450.8397999999997</v>
      </c>
      <c r="S51" s="33">
        <v>5881.8869999999997</v>
      </c>
      <c r="T51" s="33">
        <v>5626.1025</v>
      </c>
      <c r="U51" s="33">
        <v>0</v>
      </c>
      <c r="V51" s="33">
        <v>0</v>
      </c>
      <c r="W51" s="33">
        <v>0</v>
      </c>
      <c r="X51" s="33">
        <v>0</v>
      </c>
      <c r="Y51" s="33">
        <v>0</v>
      </c>
      <c r="Z51" s="33">
        <v>0</v>
      </c>
      <c r="AA51" s="33">
        <v>0</v>
      </c>
      <c r="AB51" s="33">
        <v>0</v>
      </c>
      <c r="AC51" s="33">
        <v>0</v>
      </c>
      <c r="AD51" s="33">
        <v>0</v>
      </c>
      <c r="AE51" s="33">
        <v>0</v>
      </c>
    </row>
    <row r="52" spans="1:31">
      <c r="A52" s="29" t="s">
        <v>132</v>
      </c>
      <c r="B52" s="29" t="s">
        <v>66</v>
      </c>
      <c r="C52" s="33">
        <v>820.38698406000015</v>
      </c>
      <c r="D52" s="33">
        <v>2.0391623399999979E-2</v>
      </c>
      <c r="E52" s="33">
        <v>1036.3340424313001</v>
      </c>
      <c r="F52" s="33">
        <v>296.48921934559996</v>
      </c>
      <c r="G52" s="33">
        <v>164.31211170999998</v>
      </c>
      <c r="H52" s="33">
        <v>336.35307120930003</v>
      </c>
      <c r="I52" s="33">
        <v>331.68688082810002</v>
      </c>
      <c r="J52" s="33">
        <v>60.908107777599994</v>
      </c>
      <c r="K52" s="33">
        <v>2.5085361199999986E-2</v>
      </c>
      <c r="L52" s="33">
        <v>2.5261350399999979E-2</v>
      </c>
      <c r="M52" s="33">
        <v>2.5300535799999978E-2</v>
      </c>
      <c r="N52" s="33">
        <v>3292.5471794459995</v>
      </c>
      <c r="O52" s="33">
        <v>1023.9267173773001</v>
      </c>
      <c r="P52" s="33">
        <v>1490.0171282701997</v>
      </c>
      <c r="Q52" s="33">
        <v>2274.4433490164001</v>
      </c>
      <c r="R52" s="33">
        <v>1569.0464913000001</v>
      </c>
      <c r="S52" s="33">
        <v>4764.4021985609998</v>
      </c>
      <c r="T52" s="33">
        <v>1702.6629681253</v>
      </c>
      <c r="U52" s="33">
        <v>8913.1914322644989</v>
      </c>
      <c r="V52" s="33">
        <v>6968.629816191501</v>
      </c>
      <c r="W52" s="33">
        <v>3586.3458544538003</v>
      </c>
      <c r="X52" s="33">
        <v>2132.2360186523997</v>
      </c>
      <c r="Y52" s="33">
        <v>13546.081730171001</v>
      </c>
      <c r="Z52" s="33">
        <v>8453.1161724839985</v>
      </c>
      <c r="AA52" s="33">
        <v>7385.0679467353993</v>
      </c>
      <c r="AB52" s="33">
        <v>5329.1047749953004</v>
      </c>
      <c r="AC52" s="33">
        <v>2716.8676010630002</v>
      </c>
      <c r="AD52" s="33">
        <v>65045.972133394003</v>
      </c>
      <c r="AE52" s="33">
        <v>72936.247337567009</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0</v>
      </c>
      <c r="D54" s="33">
        <v>0</v>
      </c>
      <c r="E54" s="33">
        <v>0</v>
      </c>
      <c r="F54" s="33">
        <v>0</v>
      </c>
      <c r="G54" s="33">
        <v>0</v>
      </c>
      <c r="H54" s="33">
        <v>0</v>
      </c>
      <c r="I54" s="33">
        <v>0</v>
      </c>
      <c r="J54" s="33">
        <v>0</v>
      </c>
      <c r="K54" s="33">
        <v>0</v>
      </c>
      <c r="L54" s="33">
        <v>0</v>
      </c>
      <c r="M54" s="33">
        <v>0</v>
      </c>
      <c r="N54" s="33">
        <v>0</v>
      </c>
      <c r="O54" s="33">
        <v>0</v>
      </c>
      <c r="P54" s="33">
        <v>0</v>
      </c>
      <c r="Q54" s="33">
        <v>0</v>
      </c>
      <c r="R54" s="33">
        <v>0</v>
      </c>
      <c r="S54" s="33">
        <v>0</v>
      </c>
      <c r="T54" s="33">
        <v>0</v>
      </c>
      <c r="U54" s="33">
        <v>0</v>
      </c>
      <c r="V54" s="33">
        <v>0</v>
      </c>
      <c r="W54" s="33">
        <v>0</v>
      </c>
      <c r="X54" s="33">
        <v>0</v>
      </c>
      <c r="Y54" s="33">
        <v>0</v>
      </c>
      <c r="Z54" s="33">
        <v>0</v>
      </c>
      <c r="AA54" s="33">
        <v>0</v>
      </c>
      <c r="AB54" s="33">
        <v>0</v>
      </c>
      <c r="AC54" s="33">
        <v>0</v>
      </c>
      <c r="AD54" s="33">
        <v>0</v>
      </c>
      <c r="AE54" s="33">
        <v>0</v>
      </c>
    </row>
    <row r="55" spans="1:31">
      <c r="A55" s="29" t="s">
        <v>132</v>
      </c>
      <c r="B55" s="29" t="s">
        <v>68</v>
      </c>
      <c r="C55" s="33">
        <v>0</v>
      </c>
      <c r="D55" s="33">
        <v>0</v>
      </c>
      <c r="E55" s="33">
        <v>0</v>
      </c>
      <c r="F55" s="33">
        <v>0</v>
      </c>
      <c r="G55" s="33">
        <v>0</v>
      </c>
      <c r="H55" s="33">
        <v>0</v>
      </c>
      <c r="I55" s="33">
        <v>0</v>
      </c>
      <c r="J55" s="33">
        <v>0</v>
      </c>
      <c r="K55" s="33">
        <v>0</v>
      </c>
      <c r="L55" s="33">
        <v>0</v>
      </c>
      <c r="M55" s="33">
        <v>0</v>
      </c>
      <c r="N55" s="33">
        <v>0</v>
      </c>
      <c r="O55" s="33">
        <v>0</v>
      </c>
      <c r="P55" s="33">
        <v>0</v>
      </c>
      <c r="Q55" s="33">
        <v>0</v>
      </c>
      <c r="R55" s="33">
        <v>0</v>
      </c>
      <c r="S55" s="33">
        <v>0</v>
      </c>
      <c r="T55" s="33">
        <v>0</v>
      </c>
      <c r="U55" s="33">
        <v>0</v>
      </c>
      <c r="V55" s="33">
        <v>0</v>
      </c>
      <c r="W55" s="33">
        <v>0</v>
      </c>
      <c r="X55" s="33">
        <v>0</v>
      </c>
      <c r="Y55" s="33">
        <v>0</v>
      </c>
      <c r="Z55" s="33">
        <v>0</v>
      </c>
      <c r="AA55" s="33">
        <v>0</v>
      </c>
      <c r="AB55" s="33">
        <v>0</v>
      </c>
      <c r="AC55" s="33">
        <v>0</v>
      </c>
      <c r="AD55" s="33">
        <v>0</v>
      </c>
      <c r="AE55" s="33">
        <v>0</v>
      </c>
    </row>
    <row r="56" spans="1:31">
      <c r="A56" s="29" t="s">
        <v>132</v>
      </c>
      <c r="B56" s="29" t="s">
        <v>36</v>
      </c>
      <c r="C56" s="33">
        <v>0</v>
      </c>
      <c r="D56" s="33">
        <v>0</v>
      </c>
      <c r="E56" s="33">
        <v>0</v>
      </c>
      <c r="F56" s="33">
        <v>0</v>
      </c>
      <c r="G56" s="33">
        <v>0</v>
      </c>
      <c r="H56" s="33">
        <v>0</v>
      </c>
      <c r="I56" s="33">
        <v>0</v>
      </c>
      <c r="J56" s="33">
        <v>0</v>
      </c>
      <c r="K56" s="33">
        <v>0</v>
      </c>
      <c r="L56" s="33">
        <v>0</v>
      </c>
      <c r="M56" s="33">
        <v>0</v>
      </c>
      <c r="N56" s="33">
        <v>0</v>
      </c>
      <c r="O56" s="33">
        <v>0</v>
      </c>
      <c r="P56" s="33">
        <v>0</v>
      </c>
      <c r="Q56" s="33">
        <v>0</v>
      </c>
      <c r="R56" s="33">
        <v>0</v>
      </c>
      <c r="S56" s="33">
        <v>0</v>
      </c>
      <c r="T56" s="33">
        <v>0</v>
      </c>
      <c r="U56" s="33">
        <v>0</v>
      </c>
      <c r="V56" s="33">
        <v>0</v>
      </c>
      <c r="W56" s="33">
        <v>0</v>
      </c>
      <c r="X56" s="33">
        <v>0</v>
      </c>
      <c r="Y56" s="33">
        <v>0</v>
      </c>
      <c r="Z56" s="33">
        <v>0</v>
      </c>
      <c r="AA56" s="33">
        <v>0</v>
      </c>
      <c r="AB56" s="33">
        <v>0</v>
      </c>
      <c r="AC56" s="33">
        <v>0</v>
      </c>
      <c r="AD56" s="33">
        <v>0</v>
      </c>
      <c r="AE56" s="33">
        <v>0</v>
      </c>
    </row>
    <row r="57" spans="1:31">
      <c r="A57" s="29" t="s">
        <v>132</v>
      </c>
      <c r="B57" s="29" t="s">
        <v>73</v>
      </c>
      <c r="C57" s="33">
        <v>0</v>
      </c>
      <c r="D57" s="33">
        <v>0</v>
      </c>
      <c r="E57" s="33">
        <v>0</v>
      </c>
      <c r="F57" s="33">
        <v>0</v>
      </c>
      <c r="G57" s="33">
        <v>0</v>
      </c>
      <c r="H57" s="33">
        <v>0</v>
      </c>
      <c r="I57" s="33">
        <v>0</v>
      </c>
      <c r="J57" s="33">
        <v>0</v>
      </c>
      <c r="K57" s="33">
        <v>0</v>
      </c>
      <c r="L57" s="33">
        <v>0</v>
      </c>
      <c r="M57" s="33">
        <v>0</v>
      </c>
      <c r="N57" s="33">
        <v>0</v>
      </c>
      <c r="O57" s="33">
        <v>0</v>
      </c>
      <c r="P57" s="33">
        <v>0</v>
      </c>
      <c r="Q57" s="33">
        <v>0</v>
      </c>
      <c r="R57" s="33">
        <v>0</v>
      </c>
      <c r="S57" s="33">
        <v>0</v>
      </c>
      <c r="T57" s="33">
        <v>0</v>
      </c>
      <c r="U57" s="33">
        <v>0</v>
      </c>
      <c r="V57" s="33">
        <v>0</v>
      </c>
      <c r="W57" s="33">
        <v>0</v>
      </c>
      <c r="X57" s="33">
        <v>0</v>
      </c>
      <c r="Y57" s="33">
        <v>0</v>
      </c>
      <c r="Z57" s="33">
        <v>0</v>
      </c>
      <c r="AA57" s="33">
        <v>0</v>
      </c>
      <c r="AB57" s="33">
        <v>0</v>
      </c>
      <c r="AC57" s="33">
        <v>0</v>
      </c>
      <c r="AD57" s="33">
        <v>0</v>
      </c>
      <c r="AE57" s="33">
        <v>0</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232615.51514050501</v>
      </c>
      <c r="D59" s="35">
        <v>210700.75939481999</v>
      </c>
      <c r="E59" s="35">
        <v>204720.27749330801</v>
      </c>
      <c r="F59" s="35">
        <v>159049.52276750971</v>
      </c>
      <c r="G59" s="35">
        <v>158252.0762606241</v>
      </c>
      <c r="H59" s="35">
        <v>152396.08859585339</v>
      </c>
      <c r="I59" s="35">
        <v>141720.9539955181</v>
      </c>
      <c r="J59" s="35">
        <v>134652.93550516109</v>
      </c>
      <c r="K59" s="35">
        <v>125019.9386085068</v>
      </c>
      <c r="L59" s="35">
        <v>112079.38627590879</v>
      </c>
      <c r="M59" s="35">
        <v>100890.2149180469</v>
      </c>
      <c r="N59" s="35">
        <v>99313.750131091001</v>
      </c>
      <c r="O59" s="35">
        <v>94322.937869257294</v>
      </c>
      <c r="P59" s="35">
        <v>90281.970407253204</v>
      </c>
      <c r="Q59" s="35">
        <v>91477.003776111407</v>
      </c>
      <c r="R59" s="35">
        <v>81353.254653100012</v>
      </c>
      <c r="S59" s="35">
        <v>79312.934054044003</v>
      </c>
      <c r="T59" s="35">
        <v>75163.821106666292</v>
      </c>
      <c r="U59" s="35">
        <v>66090.160304319492</v>
      </c>
      <c r="V59" s="35">
        <v>65428.2070740415</v>
      </c>
      <c r="W59" s="35">
        <v>64182.750471115796</v>
      </c>
      <c r="X59" s="35">
        <v>58739.6027921184</v>
      </c>
      <c r="Y59" s="35">
        <v>65710.462430436004</v>
      </c>
      <c r="Z59" s="35">
        <v>59292.968343159999</v>
      </c>
      <c r="AA59" s="35">
        <v>53670.222175448405</v>
      </c>
      <c r="AB59" s="35">
        <v>50620.378074828302</v>
      </c>
      <c r="AC59" s="35">
        <v>31637.826501260999</v>
      </c>
      <c r="AD59" s="35">
        <v>65046.033390734003</v>
      </c>
      <c r="AE59" s="35">
        <v>72936.304865407015</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93011.9274764047</v>
      </c>
      <c r="D64" s="33">
        <v>87365.261032500697</v>
      </c>
      <c r="E64" s="33">
        <v>40642.832621409994</v>
      </c>
      <c r="F64" s="33">
        <v>30942.912203017997</v>
      </c>
      <c r="G64" s="33">
        <v>29573.330033107002</v>
      </c>
      <c r="H64" s="33">
        <v>28386.355641128001</v>
      </c>
      <c r="I64" s="33">
        <v>27128.949470787997</v>
      </c>
      <c r="J64" s="33">
        <v>26181.095925448401</v>
      </c>
      <c r="K64" s="33">
        <v>24875.455599013298</v>
      </c>
      <c r="L64" s="33">
        <v>23829.6255437584</v>
      </c>
      <c r="M64" s="33">
        <v>22819.9715696163</v>
      </c>
      <c r="N64" s="33">
        <v>41048.017080204998</v>
      </c>
      <c r="O64" s="33">
        <v>34024.856548574004</v>
      </c>
      <c r="P64" s="33">
        <v>49309.056432202</v>
      </c>
      <c r="Q64" s="33">
        <v>27989.638188528999</v>
      </c>
      <c r="R64" s="33">
        <v>30284.205740232999</v>
      </c>
      <c r="S64" s="33">
        <v>1.996676E-2</v>
      </c>
      <c r="T64" s="33">
        <v>1.9281902E-2</v>
      </c>
      <c r="U64" s="33">
        <v>2.0991580999999999E-2</v>
      </c>
      <c r="V64" s="33">
        <v>1.9660210000000001E-2</v>
      </c>
      <c r="W64" s="33">
        <v>2.6317049999999998E-2</v>
      </c>
      <c r="X64" s="33">
        <v>2.6114755999999999E-2</v>
      </c>
      <c r="Y64" s="33">
        <v>2.5817692E-2</v>
      </c>
      <c r="Z64" s="33">
        <v>2.2983019E-2</v>
      </c>
      <c r="AA64" s="33">
        <v>2.29205109999999E-2</v>
      </c>
      <c r="AB64" s="33">
        <v>2.2383714999999998E-2</v>
      </c>
      <c r="AC64" s="33">
        <v>2.1536228000000001E-2</v>
      </c>
      <c r="AD64" s="33">
        <v>3.0150513E-2</v>
      </c>
      <c r="AE64" s="33">
        <v>2.8053818000000001E-2</v>
      </c>
    </row>
    <row r="65" spans="1:31">
      <c r="A65" s="29" t="s">
        <v>133</v>
      </c>
      <c r="B65" s="29" t="s">
        <v>32</v>
      </c>
      <c r="C65" s="33">
        <v>82938.717000000004</v>
      </c>
      <c r="D65" s="33">
        <v>80113.369000000006</v>
      </c>
      <c r="E65" s="33">
        <v>72840.899000000005</v>
      </c>
      <c r="F65" s="33">
        <v>7792.5819000000001</v>
      </c>
      <c r="G65" s="33">
        <v>7480.7235000000001</v>
      </c>
      <c r="H65" s="33">
        <v>7068.3120999999992</v>
      </c>
      <c r="I65" s="33">
        <v>6748.55692</v>
      </c>
      <c r="J65" s="33">
        <v>6556.1551399999998</v>
      </c>
      <c r="K65" s="33">
        <v>6282.0481600000003</v>
      </c>
      <c r="L65" s="33">
        <v>5959.8591699999997</v>
      </c>
      <c r="M65" s="33">
        <v>5700.0083099999993</v>
      </c>
      <c r="N65" s="33">
        <v>9926.8022000000001</v>
      </c>
      <c r="O65" s="33">
        <v>6534.2551100000001</v>
      </c>
      <c r="P65" s="33">
        <v>14623.603499999999</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3985.6872964743998</v>
      </c>
      <c r="D66" s="33">
        <v>1984.0577378790001</v>
      </c>
      <c r="E66" s="33">
        <v>7666.4379907917</v>
      </c>
      <c r="F66" s="33">
        <v>1012.3459786752003</v>
      </c>
      <c r="G66" s="33">
        <v>595.42110421389998</v>
      </c>
      <c r="H66" s="33">
        <v>1075.6343325662003</v>
      </c>
      <c r="I66" s="33">
        <v>473.22008544379992</v>
      </c>
      <c r="J66" s="33">
        <v>993.26606873510048</v>
      </c>
      <c r="K66" s="33">
        <v>29.657608968900004</v>
      </c>
      <c r="L66" s="33">
        <v>210.11182035580003</v>
      </c>
      <c r="M66" s="33">
        <v>125.3073943438</v>
      </c>
      <c r="N66" s="33">
        <v>8417.0669274318007</v>
      </c>
      <c r="O66" s="33">
        <v>5579.2163680889998</v>
      </c>
      <c r="P66" s="33">
        <v>14591.116826347099</v>
      </c>
      <c r="Q66" s="33">
        <v>8806.6246549810003</v>
      </c>
      <c r="R66" s="33">
        <v>8300.3633585526004</v>
      </c>
      <c r="S66" s="33">
        <v>23791.805922399999</v>
      </c>
      <c r="T66" s="33">
        <v>28852.738043899895</v>
      </c>
      <c r="U66" s="33">
        <v>33722.982720426</v>
      </c>
      <c r="V66" s="33">
        <v>31219.702792289005</v>
      </c>
      <c r="W66" s="33">
        <v>28735.348815464</v>
      </c>
      <c r="X66" s="33">
        <v>37828.554711008488</v>
      </c>
      <c r="Y66" s="33">
        <v>47030.122574622997</v>
      </c>
      <c r="Z66" s="33">
        <v>17653.231096181</v>
      </c>
      <c r="AA66" s="33">
        <v>16872.249956999</v>
      </c>
      <c r="AB66" s="33">
        <v>18111.002348117003</v>
      </c>
      <c r="AC66" s="33">
        <v>23502.988612470999</v>
      </c>
      <c r="AD66" s="33">
        <v>35433.02046824</v>
      </c>
      <c r="AE66" s="33">
        <v>35620.903605987201</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0</v>
      </c>
      <c r="D68" s="33">
        <v>0</v>
      </c>
      <c r="E68" s="33">
        <v>0</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c r="W68" s="33">
        <v>0</v>
      </c>
      <c r="X68" s="33">
        <v>0</v>
      </c>
      <c r="Y68" s="33">
        <v>0</v>
      </c>
      <c r="Z68" s="33">
        <v>0</v>
      </c>
      <c r="AA68" s="33">
        <v>0</v>
      </c>
      <c r="AB68" s="33">
        <v>0</v>
      </c>
      <c r="AC68" s="33">
        <v>0</v>
      </c>
      <c r="AD68" s="33">
        <v>0</v>
      </c>
      <c r="AE68" s="33">
        <v>0</v>
      </c>
    </row>
    <row r="69" spans="1:31">
      <c r="A69" s="29" t="s">
        <v>133</v>
      </c>
      <c r="B69" s="29" t="s">
        <v>68</v>
      </c>
      <c r="C69" s="33">
        <v>0</v>
      </c>
      <c r="D69" s="33">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c r="AA69" s="33">
        <v>0</v>
      </c>
      <c r="AB69" s="33">
        <v>0</v>
      </c>
      <c r="AC69" s="33">
        <v>0</v>
      </c>
      <c r="AD69" s="33">
        <v>0</v>
      </c>
      <c r="AE69" s="33">
        <v>0</v>
      </c>
    </row>
    <row r="70" spans="1:31">
      <c r="A70" s="29" t="s">
        <v>133</v>
      </c>
      <c r="B70" s="29" t="s">
        <v>36</v>
      </c>
      <c r="C70" s="33">
        <v>0</v>
      </c>
      <c r="D70" s="33">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c r="AA70" s="33">
        <v>0</v>
      </c>
      <c r="AB70" s="33">
        <v>0</v>
      </c>
      <c r="AC70" s="33">
        <v>0</v>
      </c>
      <c r="AD70" s="33">
        <v>0</v>
      </c>
      <c r="AE70" s="33">
        <v>0</v>
      </c>
    </row>
    <row r="71" spans="1:3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0</v>
      </c>
      <c r="AC71" s="33">
        <v>0</v>
      </c>
      <c r="AD71" s="33">
        <v>0</v>
      </c>
      <c r="AE71" s="33">
        <v>0</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179936.33177287912</v>
      </c>
      <c r="D73" s="35">
        <v>169462.68777037971</v>
      </c>
      <c r="E73" s="35">
        <v>121150.1696122017</v>
      </c>
      <c r="F73" s="35">
        <v>39747.840081693197</v>
      </c>
      <c r="G73" s="35">
        <v>37649.474637320898</v>
      </c>
      <c r="H73" s="35">
        <v>36530.302073694198</v>
      </c>
      <c r="I73" s="35">
        <v>34350.726476231794</v>
      </c>
      <c r="J73" s="35">
        <v>33730.517134183501</v>
      </c>
      <c r="K73" s="35">
        <v>31187.1613679822</v>
      </c>
      <c r="L73" s="35">
        <v>29999.5965341142</v>
      </c>
      <c r="M73" s="35">
        <v>28645.287273960101</v>
      </c>
      <c r="N73" s="35">
        <v>59391.886207636795</v>
      </c>
      <c r="O73" s="35">
        <v>46138.328026663003</v>
      </c>
      <c r="P73" s="35">
        <v>78523.776758549095</v>
      </c>
      <c r="Q73" s="35">
        <v>36796.262843509998</v>
      </c>
      <c r="R73" s="35">
        <v>38584.5690987856</v>
      </c>
      <c r="S73" s="35">
        <v>23791.825889159998</v>
      </c>
      <c r="T73" s="35">
        <v>28852.757325801897</v>
      </c>
      <c r="U73" s="35">
        <v>33723.003712006997</v>
      </c>
      <c r="V73" s="35">
        <v>31219.722452499005</v>
      </c>
      <c r="W73" s="35">
        <v>28735.375132514</v>
      </c>
      <c r="X73" s="35">
        <v>37828.580825764489</v>
      </c>
      <c r="Y73" s="35">
        <v>47030.148392315001</v>
      </c>
      <c r="Z73" s="35">
        <v>17653.2540792</v>
      </c>
      <c r="AA73" s="35">
        <v>16872.27287751</v>
      </c>
      <c r="AB73" s="35">
        <v>18111.024731832003</v>
      </c>
      <c r="AC73" s="35">
        <v>23503.010148698999</v>
      </c>
      <c r="AD73" s="35">
        <v>35433.050618752997</v>
      </c>
      <c r="AE73" s="35">
        <v>35620.931659805203</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7.3476113999999997E-3</v>
      </c>
      <c r="D78" s="33">
        <v>7.1636853E-3</v>
      </c>
      <c r="E78" s="33">
        <v>7.6051080000000002E-3</v>
      </c>
      <c r="F78" s="33">
        <v>7.5227884999999996E-3</v>
      </c>
      <c r="G78" s="33">
        <v>7.2449709999999994E-3</v>
      </c>
      <c r="H78" s="33">
        <v>7.2016660000000007E-3</v>
      </c>
      <c r="I78" s="33">
        <v>7.3745127000000004E-3</v>
      </c>
      <c r="J78" s="33">
        <v>7.5061502000000006E-3</v>
      </c>
      <c r="K78" s="33">
        <v>7.6753619999999998E-3</v>
      </c>
      <c r="L78" s="33">
        <v>7.6512355999999995E-3</v>
      </c>
      <c r="M78" s="33">
        <v>7.4258522999999998E-3</v>
      </c>
      <c r="N78" s="33">
        <v>8.312102E-3</v>
      </c>
      <c r="O78" s="33">
        <v>8.1233109999999994E-3</v>
      </c>
      <c r="P78" s="33">
        <v>8.170877E-3</v>
      </c>
      <c r="Q78" s="33">
        <v>8.1229400000000004E-3</v>
      </c>
      <c r="R78" s="33">
        <v>8.128672E-3</v>
      </c>
      <c r="S78" s="33">
        <v>8.1323439999999997E-3</v>
      </c>
      <c r="T78" s="33">
        <v>8.6645839999999995E-3</v>
      </c>
      <c r="U78" s="33">
        <v>8.7830009999999899E-3</v>
      </c>
      <c r="V78" s="33">
        <v>8.2644729999999892E-3</v>
      </c>
      <c r="W78" s="33">
        <v>8.8773640000000004E-3</v>
      </c>
      <c r="X78" s="33">
        <v>8.4992009999999996E-3</v>
      </c>
      <c r="Y78" s="33">
        <v>7.7953032999999996E-3</v>
      </c>
      <c r="Z78" s="33">
        <v>7.5378419999999899E-3</v>
      </c>
      <c r="AA78" s="33">
        <v>7.3753585999999901E-3</v>
      </c>
      <c r="AB78" s="33">
        <v>7.3330520000000005E-3</v>
      </c>
      <c r="AC78" s="33">
        <v>7.54226799999999E-3</v>
      </c>
      <c r="AD78" s="33">
        <v>7.2974210000000001E-3</v>
      </c>
      <c r="AE78" s="33">
        <v>6.6951714000000008E-3</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8.7984672999999996E-3</v>
      </c>
      <c r="D80" s="33">
        <v>8.4851939999999806E-3</v>
      </c>
      <c r="E80" s="33">
        <v>8.9117878000000011E-3</v>
      </c>
      <c r="F80" s="33">
        <v>8.9521259999999995E-3</v>
      </c>
      <c r="G80" s="33">
        <v>8.805596399999999E-3</v>
      </c>
      <c r="H80" s="33">
        <v>8.9327983999999989E-3</v>
      </c>
      <c r="I80" s="33">
        <v>8.9977979999999805E-3</v>
      </c>
      <c r="J80" s="33">
        <v>9.1196118000000017E-3</v>
      </c>
      <c r="K80" s="33">
        <v>9.3284757999999787E-3</v>
      </c>
      <c r="L80" s="33">
        <v>9.2964759999999997E-3</v>
      </c>
      <c r="M80" s="33">
        <v>8.9680886000000001E-3</v>
      </c>
      <c r="N80" s="33">
        <v>12.015561419199999</v>
      </c>
      <c r="O80" s="33">
        <v>9.5638213999999812E-3</v>
      </c>
      <c r="P80" s="33">
        <v>9.6358478999999907E-3</v>
      </c>
      <c r="Q80" s="33">
        <v>9.5603398999999697E-3</v>
      </c>
      <c r="R80" s="33">
        <v>9.5413686000000008E-3</v>
      </c>
      <c r="S80" s="33">
        <v>9.6520579999999998E-3</v>
      </c>
      <c r="T80" s="33">
        <v>9.8946227999999904E-3</v>
      </c>
      <c r="U80" s="33">
        <v>1.009102229999999E-2</v>
      </c>
      <c r="V80" s="33">
        <v>7.5260874E-3</v>
      </c>
      <c r="W80" s="33">
        <v>8.2246696649999986</v>
      </c>
      <c r="X80" s="33">
        <v>8.2800253000000004E-3</v>
      </c>
      <c r="Y80" s="33">
        <v>6.8367295999999808E-3</v>
      </c>
      <c r="Z80" s="33">
        <v>7.0046488999999908E-3</v>
      </c>
      <c r="AA80" s="33">
        <v>7.0145096999999993E-3</v>
      </c>
      <c r="AB80" s="33">
        <v>7.0802681999999999E-3</v>
      </c>
      <c r="AC80" s="33">
        <v>7.2862745000000003E-3</v>
      </c>
      <c r="AD80" s="33">
        <v>14.958619775999999</v>
      </c>
      <c r="AE80" s="33">
        <v>6.11602179999999E-3</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0</v>
      </c>
      <c r="D82" s="33">
        <v>0</v>
      </c>
      <c r="E82" s="33">
        <v>0</v>
      </c>
      <c r="F82" s="33">
        <v>0</v>
      </c>
      <c r="G82" s="33">
        <v>0</v>
      </c>
      <c r="H82" s="33">
        <v>0</v>
      </c>
      <c r="I82" s="33">
        <v>0</v>
      </c>
      <c r="J82" s="33">
        <v>0</v>
      </c>
      <c r="K82" s="33">
        <v>0</v>
      </c>
      <c r="L82" s="33">
        <v>0</v>
      </c>
      <c r="M82" s="33">
        <v>0</v>
      </c>
      <c r="N82" s="33">
        <v>0</v>
      </c>
      <c r="O82" s="33">
        <v>0</v>
      </c>
      <c r="P82" s="33">
        <v>0</v>
      </c>
      <c r="Q82" s="33">
        <v>0</v>
      </c>
      <c r="R82" s="33">
        <v>0</v>
      </c>
      <c r="S82" s="33">
        <v>0</v>
      </c>
      <c r="T82" s="33">
        <v>0</v>
      </c>
      <c r="U82" s="33">
        <v>0</v>
      </c>
      <c r="V82" s="33">
        <v>0</v>
      </c>
      <c r="W82" s="33">
        <v>0</v>
      </c>
      <c r="X82" s="33">
        <v>0</v>
      </c>
      <c r="Y82" s="33">
        <v>0</v>
      </c>
      <c r="Z82" s="33">
        <v>0</v>
      </c>
      <c r="AA82" s="33">
        <v>0</v>
      </c>
      <c r="AB82" s="33">
        <v>0</v>
      </c>
      <c r="AC82" s="33">
        <v>0</v>
      </c>
      <c r="AD82" s="33">
        <v>0</v>
      </c>
      <c r="AE82" s="33">
        <v>0</v>
      </c>
    </row>
    <row r="83" spans="1:3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0</v>
      </c>
      <c r="AD83" s="33">
        <v>0</v>
      </c>
      <c r="AE83" s="33">
        <v>0</v>
      </c>
    </row>
    <row r="84" spans="1:3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1:31">
      <c r="A85" s="29" t="s">
        <v>134</v>
      </c>
      <c r="B85" s="29" t="s">
        <v>73</v>
      </c>
      <c r="C85" s="33">
        <v>0</v>
      </c>
      <c r="D85" s="33">
        <v>0</v>
      </c>
      <c r="E85" s="33">
        <v>0</v>
      </c>
      <c r="F85" s="33">
        <v>0</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1.61460787E-2</v>
      </c>
      <c r="D87" s="35">
        <v>1.5648879299999981E-2</v>
      </c>
      <c r="E87" s="35">
        <v>1.65168958E-2</v>
      </c>
      <c r="F87" s="35">
        <v>1.64749145E-2</v>
      </c>
      <c r="G87" s="35">
        <v>1.60505674E-2</v>
      </c>
      <c r="H87" s="35">
        <v>1.61344644E-2</v>
      </c>
      <c r="I87" s="35">
        <v>1.6372310699999983E-2</v>
      </c>
      <c r="J87" s="35">
        <v>1.6625762000000002E-2</v>
      </c>
      <c r="K87" s="35">
        <v>1.7003837799999977E-2</v>
      </c>
      <c r="L87" s="35">
        <v>1.6947711599999998E-2</v>
      </c>
      <c r="M87" s="35">
        <v>1.6393940900000001E-2</v>
      </c>
      <c r="N87" s="35">
        <v>12.023873521199999</v>
      </c>
      <c r="O87" s="35">
        <v>1.7687132399999979E-2</v>
      </c>
      <c r="P87" s="35">
        <v>1.7806724899999991E-2</v>
      </c>
      <c r="Q87" s="35">
        <v>1.768327989999997E-2</v>
      </c>
      <c r="R87" s="35">
        <v>1.7670040599999999E-2</v>
      </c>
      <c r="S87" s="35">
        <v>1.7784401999999998E-2</v>
      </c>
      <c r="T87" s="35">
        <v>1.8559206799999992E-2</v>
      </c>
      <c r="U87" s="35">
        <v>1.887402329999998E-2</v>
      </c>
      <c r="V87" s="35">
        <v>1.579056039999999E-2</v>
      </c>
      <c r="W87" s="35">
        <v>8.2335470289999986</v>
      </c>
      <c r="X87" s="35">
        <v>1.6779226299999998E-2</v>
      </c>
      <c r="Y87" s="35">
        <v>1.463203289999998E-2</v>
      </c>
      <c r="Z87" s="35">
        <v>1.4542490899999981E-2</v>
      </c>
      <c r="AA87" s="35">
        <v>1.438986829999999E-2</v>
      </c>
      <c r="AB87" s="35">
        <v>1.4413320199999999E-2</v>
      </c>
      <c r="AC87" s="35">
        <v>1.4828542499999989E-2</v>
      </c>
      <c r="AD87" s="35">
        <v>14.965917197</v>
      </c>
      <c r="AE87" s="35">
        <v>1.2811193199999991E-2</v>
      </c>
    </row>
  </sheetData>
  <sheetProtection algorithmName="SHA-512" hashValue="udxFCOI1jCmO58bOyeec1vx3fTcM6TxHYiFv7k+X5UB/PMLp03Ybyykq9HQoKY/q+vQhOReghO/FfwdrBGw37Q==" saltValue="q/3UB5y6YkdqnI0iHGS9xA=="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57E188"/>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146</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147</v>
      </c>
      <c r="B2" s="18" t="s">
        <v>148</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row>
    <row r="7" spans="1:31">
      <c r="A7" s="29" t="s">
        <v>40</v>
      </c>
      <c r="B7" s="29" t="s">
        <v>71</v>
      </c>
      <c r="C7" s="33">
        <v>0</v>
      </c>
      <c r="D7" s="33">
        <v>0</v>
      </c>
      <c r="E7" s="33">
        <v>0</v>
      </c>
      <c r="F7" s="33">
        <v>0</v>
      </c>
      <c r="G7" s="33">
        <v>0</v>
      </c>
      <c r="H7" s="33">
        <v>0</v>
      </c>
      <c r="I7" s="33">
        <v>0</v>
      </c>
      <c r="J7" s="33">
        <v>0</v>
      </c>
      <c r="K7" s="33">
        <v>0</v>
      </c>
      <c r="L7" s="33">
        <v>0</v>
      </c>
      <c r="M7" s="33">
        <v>0</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row>
    <row r="8" spans="1:31">
      <c r="A8" s="29" t="s">
        <v>40</v>
      </c>
      <c r="B8" s="29" t="s">
        <v>20</v>
      </c>
      <c r="C8" s="33">
        <v>1.1042291172493651E-2</v>
      </c>
      <c r="D8" s="33">
        <v>1.0690325180444009E-2</v>
      </c>
      <c r="E8" s="33">
        <v>1.133521867638394E-2</v>
      </c>
      <c r="F8" s="33">
        <v>1.1744674170682321E-2</v>
      </c>
      <c r="G8" s="33">
        <v>1.120675015840315E-2</v>
      </c>
      <c r="H8" s="33">
        <v>1.0755751814178248E-2</v>
      </c>
      <c r="I8" s="33">
        <v>1.0561313870244528E-2</v>
      </c>
      <c r="J8" s="33">
        <v>1.092638701466093E-2</v>
      </c>
      <c r="K8" s="33">
        <v>1.056358978825229E-2</v>
      </c>
      <c r="L8" s="33">
        <v>1.034470842968618E-2</v>
      </c>
      <c r="M8" s="33">
        <v>1.03216048716887E-2</v>
      </c>
      <c r="N8" s="33">
        <v>1.5374962527251162E-2</v>
      </c>
      <c r="O8" s="33">
        <v>1.483338330801361E-2</v>
      </c>
      <c r="P8" s="33">
        <v>1.4377217003638962E-2</v>
      </c>
      <c r="Q8" s="33">
        <v>1.4310036271516471E-2</v>
      </c>
      <c r="R8" s="33">
        <v>1.3952449543264479E-2</v>
      </c>
      <c r="S8" s="33">
        <v>2.4284168428544271E-2</v>
      </c>
      <c r="T8" s="33">
        <v>2.3385318374109589E-2</v>
      </c>
      <c r="U8" s="33">
        <v>2.7118025437591623E-2</v>
      </c>
      <c r="V8" s="33">
        <v>2.580362179861375E-2</v>
      </c>
      <c r="W8" s="33">
        <v>3.1060189273490201E-2</v>
      </c>
      <c r="X8" s="33">
        <v>3.0905897008463652E-2</v>
      </c>
      <c r="Y8" s="33">
        <v>2.9806455900940939E-2</v>
      </c>
      <c r="Z8" s="33">
        <v>2.8361744736723152E-2</v>
      </c>
      <c r="AA8" s="33">
        <v>2.8936826270568011E-2</v>
      </c>
      <c r="AB8" s="33">
        <v>2.8250759344849264E-2</v>
      </c>
      <c r="AC8" s="33">
        <v>2.7137693122955955E-2</v>
      </c>
      <c r="AD8" s="33">
        <v>3.909167328398179E-2</v>
      </c>
      <c r="AE8" s="33">
        <v>3.701946299069922E-2</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3.1266263429101701E-2</v>
      </c>
      <c r="D10" s="33">
        <v>3.07179643895573E-2</v>
      </c>
      <c r="E10" s="33">
        <v>2.9648750549345411E-2</v>
      </c>
      <c r="F10" s="33">
        <v>2.8220260535050661E-2</v>
      </c>
      <c r="G10" s="33">
        <v>2.692772950745757E-2</v>
      </c>
      <c r="H10" s="33">
        <v>2.5694398374749083E-2</v>
      </c>
      <c r="I10" s="33">
        <v>2.4638171240403742E-2</v>
      </c>
      <c r="J10" s="33">
        <v>2.4062937723767899E-2</v>
      </c>
      <c r="K10" s="33">
        <v>2.3802039091378131E-2</v>
      </c>
      <c r="L10" s="33">
        <v>2.3816947232930902E-2</v>
      </c>
      <c r="M10" s="33">
        <v>2.3956214759666111E-2</v>
      </c>
      <c r="N10" s="33">
        <v>2.9781821840499826E-2</v>
      </c>
      <c r="O10" s="33">
        <v>2.854644710392925E-2</v>
      </c>
      <c r="P10" s="33">
        <v>2.7435904661860092E-2</v>
      </c>
      <c r="Q10" s="33">
        <v>2.8297286839705452E-2</v>
      </c>
      <c r="R10" s="33">
        <v>2.7595610853373892E-2</v>
      </c>
      <c r="S10" s="33">
        <v>7.1518840581280829E-2</v>
      </c>
      <c r="T10" s="33">
        <v>6.8552927726762261E-2</v>
      </c>
      <c r="U10" s="33">
        <v>27857.495811052264</v>
      </c>
      <c r="V10" s="33">
        <v>26507.250326269732</v>
      </c>
      <c r="W10" s="33">
        <v>27550.656081781279</v>
      </c>
      <c r="X10" s="33">
        <v>26288.805383917719</v>
      </c>
      <c r="Y10" s="33">
        <v>27123.863795729503</v>
      </c>
      <c r="Z10" s="33">
        <v>54037.41148880907</v>
      </c>
      <c r="AA10" s="33">
        <v>63420.817290079613</v>
      </c>
      <c r="AB10" s="33">
        <v>93673.418126426666</v>
      </c>
      <c r="AC10" s="33">
        <v>89622.161461936121</v>
      </c>
      <c r="AD10" s="33">
        <v>115621.99443579398</v>
      </c>
      <c r="AE10" s="33">
        <v>113836.44071213265</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0.36760591943337168</v>
      </c>
      <c r="D12" s="33">
        <v>90911.376993423255</v>
      </c>
      <c r="E12" s="33">
        <v>173256.50884304836</v>
      </c>
      <c r="F12" s="33">
        <v>274631.18787149974</v>
      </c>
      <c r="G12" s="33">
        <v>370082.90294130391</v>
      </c>
      <c r="H12" s="33">
        <v>434234.47729872173</v>
      </c>
      <c r="I12" s="33">
        <v>557190.67404146853</v>
      </c>
      <c r="J12" s="33">
        <v>651042.87688713253</v>
      </c>
      <c r="K12" s="33">
        <v>879423.02934106626</v>
      </c>
      <c r="L12" s="33">
        <v>839144.11966627196</v>
      </c>
      <c r="M12" s="33">
        <v>802852.2062604439</v>
      </c>
      <c r="N12" s="33">
        <v>821315.86226947804</v>
      </c>
      <c r="O12" s="33">
        <v>811241.41969163856</v>
      </c>
      <c r="P12" s="33">
        <v>774085.57681504288</v>
      </c>
      <c r="Q12" s="33">
        <v>820931.27752792602</v>
      </c>
      <c r="R12" s="33">
        <v>869946.4473745568</v>
      </c>
      <c r="S12" s="33">
        <v>1061007.5821924179</v>
      </c>
      <c r="T12" s="33">
        <v>1066437.3287092433</v>
      </c>
      <c r="U12" s="33">
        <v>1069808.6986769845</v>
      </c>
      <c r="V12" s="33">
        <v>1030667.0399658126</v>
      </c>
      <c r="W12" s="33">
        <v>1060593.7360413123</v>
      </c>
      <c r="X12" s="33">
        <v>1119356.1744526906</v>
      </c>
      <c r="Y12" s="33">
        <v>1106893.4059359338</v>
      </c>
      <c r="Z12" s="33">
        <v>1076246.8151968629</v>
      </c>
      <c r="AA12" s="33">
        <v>1088612.7765075027</v>
      </c>
      <c r="AB12" s="33">
        <v>1114705.3560474203</v>
      </c>
      <c r="AC12" s="33">
        <v>1088204.8521963672</v>
      </c>
      <c r="AD12" s="33">
        <v>1052923.4182840833</v>
      </c>
      <c r="AE12" s="33">
        <v>999197.71171135269</v>
      </c>
    </row>
    <row r="13" spans="1:31">
      <c r="A13" s="29" t="s">
        <v>40</v>
      </c>
      <c r="B13" s="29" t="s">
        <v>68</v>
      </c>
      <c r="C13" s="33">
        <v>3.6808541467820477E-2</v>
      </c>
      <c r="D13" s="33">
        <v>5.7590504601171773E-2</v>
      </c>
      <c r="E13" s="33">
        <v>6.2677816517919135E-2</v>
      </c>
      <c r="F13" s="33">
        <v>7.0019981753911803E-2</v>
      </c>
      <c r="G13" s="33">
        <v>8.0643336445853656E-2</v>
      </c>
      <c r="H13" s="33">
        <v>8.3607296372781026E-2</v>
      </c>
      <c r="I13" s="33">
        <v>0.96875477190937664</v>
      </c>
      <c r="J13" s="33">
        <v>10384.531341207765</v>
      </c>
      <c r="K13" s="33">
        <v>208384.80407363645</v>
      </c>
      <c r="L13" s="33">
        <v>198840.46472121443</v>
      </c>
      <c r="M13" s="33">
        <v>190240.87075162001</v>
      </c>
      <c r="N13" s="33">
        <v>181019.97498693378</v>
      </c>
      <c r="O13" s="33">
        <v>172728.98659467051</v>
      </c>
      <c r="P13" s="33">
        <v>164817.74185097046</v>
      </c>
      <c r="Q13" s="33">
        <v>157689.58477117986</v>
      </c>
      <c r="R13" s="33">
        <v>150046.44515283115</v>
      </c>
      <c r="S13" s="33">
        <v>189174.12950935049</v>
      </c>
      <c r="T13" s="33">
        <v>180509.66936656515</v>
      </c>
      <c r="U13" s="33">
        <v>172702.85592714362</v>
      </c>
      <c r="V13" s="33">
        <v>173391.61924127451</v>
      </c>
      <c r="W13" s="33">
        <v>193796.02051316874</v>
      </c>
      <c r="X13" s="33">
        <v>286702.31172838574</v>
      </c>
      <c r="Y13" s="33">
        <v>276628.3980377565</v>
      </c>
      <c r="Z13" s="33">
        <v>263220.29444192449</v>
      </c>
      <c r="AA13" s="33">
        <v>269750.32547127351</v>
      </c>
      <c r="AB13" s="33">
        <v>316173.34702814382</v>
      </c>
      <c r="AC13" s="33">
        <v>316561.50749414251</v>
      </c>
      <c r="AD13" s="33">
        <v>326773.2432246785</v>
      </c>
      <c r="AE13" s="33">
        <v>341372.86270474433</v>
      </c>
    </row>
    <row r="14" spans="1:31">
      <c r="A14" s="29" t="s">
        <v>40</v>
      </c>
      <c r="B14" s="29" t="s">
        <v>36</v>
      </c>
      <c r="C14" s="33">
        <v>6.5706168153345207E-2</v>
      </c>
      <c r="D14" s="33">
        <v>6.32620713964787E-2</v>
      </c>
      <c r="E14" s="33">
        <v>6.0526066951541758E-2</v>
      </c>
      <c r="F14" s="33">
        <v>5.7592384230533512E-2</v>
      </c>
      <c r="G14" s="33">
        <v>5.5607316249851504E-2</v>
      </c>
      <c r="H14" s="33">
        <v>5.3969204872921117E-2</v>
      </c>
      <c r="I14" s="33">
        <v>5.8479779200835795E-2</v>
      </c>
      <c r="J14" s="33">
        <v>6.242977711152374E-2</v>
      </c>
      <c r="K14" s="33">
        <v>0.11959971187752179</v>
      </c>
      <c r="L14" s="33">
        <v>0.1163610095324905</v>
      </c>
      <c r="M14" s="33">
        <v>0.11280145758660459</v>
      </c>
      <c r="N14" s="33">
        <v>0.14620499032201462</v>
      </c>
      <c r="O14" s="33">
        <v>0.18049993898069172</v>
      </c>
      <c r="P14" s="33">
        <v>0.17347998191769151</v>
      </c>
      <c r="Q14" s="33">
        <v>0.18840922262821569</v>
      </c>
      <c r="R14" s="33">
        <v>0.19429064648898151</v>
      </c>
      <c r="S14" s="33">
        <v>23944.242881398408</v>
      </c>
      <c r="T14" s="33">
        <v>22847.560526581427</v>
      </c>
      <c r="U14" s="33">
        <v>36577.953508065686</v>
      </c>
      <c r="V14" s="33">
        <v>34805.030097763774</v>
      </c>
      <c r="W14" s="33">
        <v>106380.76796790985</v>
      </c>
      <c r="X14" s="33">
        <v>101508.37238425753</v>
      </c>
      <c r="Y14" s="33">
        <v>97118.264677721352</v>
      </c>
      <c r="Z14" s="33">
        <v>107361.28004952744</v>
      </c>
      <c r="AA14" s="33">
        <v>102443.97105465234</v>
      </c>
      <c r="AB14" s="33">
        <v>123444.50528776465</v>
      </c>
      <c r="AC14" s="33">
        <v>118105.68510772217</v>
      </c>
      <c r="AD14" s="33">
        <v>129388.85884780828</v>
      </c>
      <c r="AE14" s="33">
        <v>123462.63005532642</v>
      </c>
    </row>
    <row r="15" spans="1:31">
      <c r="A15" s="29" t="s">
        <v>40</v>
      </c>
      <c r="B15" s="29" t="s">
        <v>73</v>
      </c>
      <c r="C15" s="33">
        <v>0</v>
      </c>
      <c r="D15" s="33">
        <v>0</v>
      </c>
      <c r="E15" s="33">
        <v>9.3420425105862195E-2</v>
      </c>
      <c r="F15" s="33">
        <v>9.8841335425765592E-2</v>
      </c>
      <c r="G15" s="33">
        <v>9.6515810406038904E-2</v>
      </c>
      <c r="H15" s="33">
        <v>9.4873464494569112E-2</v>
      </c>
      <c r="I15" s="33">
        <v>9.3913649025959098E-2</v>
      </c>
      <c r="J15" s="33">
        <v>9.5877710938908095E-2</v>
      </c>
      <c r="K15" s="33">
        <v>241736.00552579024</v>
      </c>
      <c r="L15" s="33">
        <v>230664.13219870912</v>
      </c>
      <c r="M15" s="33">
        <v>220688.20517596582</v>
      </c>
      <c r="N15" s="33">
        <v>209991.55549832823</v>
      </c>
      <c r="O15" s="33">
        <v>200373.67749524288</v>
      </c>
      <c r="P15" s="33">
        <v>191196.25881117547</v>
      </c>
      <c r="Q15" s="33">
        <v>182927.27752293597</v>
      </c>
      <c r="R15" s="33">
        <v>174060.84520078258</v>
      </c>
      <c r="S15" s="33">
        <v>250176.05594797118</v>
      </c>
      <c r="T15" s="33">
        <v>238717.61144222811</v>
      </c>
      <c r="U15" s="33">
        <v>234631.33620488865</v>
      </c>
      <c r="V15" s="33">
        <v>223258.81676734515</v>
      </c>
      <c r="W15" s="33">
        <v>228782.9275663771</v>
      </c>
      <c r="X15" s="33">
        <v>268675.85590047011</v>
      </c>
      <c r="Y15" s="33">
        <v>257055.9659470811</v>
      </c>
      <c r="Z15" s="33">
        <v>270433.48886797595</v>
      </c>
      <c r="AA15" s="33">
        <v>258047.22391513738</v>
      </c>
      <c r="AB15" s="33">
        <v>274788.50342772272</v>
      </c>
      <c r="AC15" s="33">
        <v>262904.24966575584</v>
      </c>
      <c r="AD15" s="33">
        <v>279584.03315937461</v>
      </c>
      <c r="AE15" s="33">
        <v>266778.65888243995</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0.44672301550278753</v>
      </c>
      <c r="D17" s="35">
        <v>90911.475992217427</v>
      </c>
      <c r="E17" s="35">
        <v>173256.61250483411</v>
      </c>
      <c r="F17" s="35">
        <v>274631.2978564162</v>
      </c>
      <c r="G17" s="35">
        <v>370083.02171912004</v>
      </c>
      <c r="H17" s="35">
        <v>434234.59735616832</v>
      </c>
      <c r="I17" s="35">
        <v>557191.67799572553</v>
      </c>
      <c r="J17" s="35">
        <v>661427.44321766507</v>
      </c>
      <c r="K17" s="35">
        <v>1087807.8677803315</v>
      </c>
      <c r="L17" s="35">
        <v>1037984.618549142</v>
      </c>
      <c r="M17" s="35">
        <v>993093.11128988361</v>
      </c>
      <c r="N17" s="35">
        <v>1002335.8824131961</v>
      </c>
      <c r="O17" s="35">
        <v>983970.44966613944</v>
      </c>
      <c r="P17" s="35">
        <v>938903.36047913495</v>
      </c>
      <c r="Q17" s="35">
        <v>978620.904906429</v>
      </c>
      <c r="R17" s="35">
        <v>1019992.9340754483</v>
      </c>
      <c r="S17" s="35">
        <v>1250181.8075047776</v>
      </c>
      <c r="T17" s="35">
        <v>1246947.0900140544</v>
      </c>
      <c r="U17" s="35">
        <v>1270369.077533206</v>
      </c>
      <c r="V17" s="35">
        <v>1230565.9353369786</v>
      </c>
      <c r="W17" s="35">
        <v>1281940.4436964516</v>
      </c>
      <c r="X17" s="35">
        <v>1432347.3224708911</v>
      </c>
      <c r="Y17" s="35">
        <v>1410645.6975758758</v>
      </c>
      <c r="Z17" s="35">
        <v>1393504.5494893412</v>
      </c>
      <c r="AA17" s="35">
        <v>1421783.948205682</v>
      </c>
      <c r="AB17" s="35">
        <v>1524552.1494527501</v>
      </c>
      <c r="AC17" s="35">
        <v>1494388.5482901391</v>
      </c>
      <c r="AD17" s="35">
        <v>1495318.695036229</v>
      </c>
      <c r="AE17" s="35">
        <v>1454407.0521476928</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0</v>
      </c>
      <c r="G20" s="33">
        <v>0</v>
      </c>
      <c r="H20" s="33">
        <v>0</v>
      </c>
      <c r="I20" s="33">
        <v>0</v>
      </c>
      <c r="J20" s="33">
        <v>0</v>
      </c>
      <c r="K20" s="33">
        <v>0</v>
      </c>
      <c r="L20" s="33">
        <v>0</v>
      </c>
      <c r="M20" s="33">
        <v>0</v>
      </c>
      <c r="N20" s="33">
        <v>0</v>
      </c>
      <c r="O20" s="33">
        <v>0</v>
      </c>
      <c r="P20" s="33">
        <v>0</v>
      </c>
      <c r="Q20" s="33">
        <v>0</v>
      </c>
      <c r="R20" s="33">
        <v>0</v>
      </c>
      <c r="S20" s="33">
        <v>0</v>
      </c>
      <c r="T20" s="33">
        <v>0</v>
      </c>
      <c r="U20" s="33">
        <v>0</v>
      </c>
      <c r="V20" s="33">
        <v>0</v>
      </c>
      <c r="W20" s="33">
        <v>0</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2.2933678007455599E-3</v>
      </c>
      <c r="D22" s="33">
        <v>2.2620366850554297E-3</v>
      </c>
      <c r="E22" s="33">
        <v>2.3610106642090898E-3</v>
      </c>
      <c r="F22" s="33">
        <v>2.5214648510333802E-3</v>
      </c>
      <c r="G22" s="33">
        <v>2.4059779103335101E-3</v>
      </c>
      <c r="H22" s="33">
        <v>2.2957804478775201E-3</v>
      </c>
      <c r="I22" s="33">
        <v>2.1964908518946999E-3</v>
      </c>
      <c r="J22" s="33">
        <v>2.2209894539875702E-3</v>
      </c>
      <c r="K22" s="33">
        <v>2.1348298658284103E-3</v>
      </c>
      <c r="L22" s="33">
        <v>2.0859124156821099E-3</v>
      </c>
      <c r="M22" s="33">
        <v>2.0857842709488899E-3</v>
      </c>
      <c r="N22" s="33">
        <v>3.45202292492577E-3</v>
      </c>
      <c r="O22" s="33">
        <v>3.3023097479123898E-3</v>
      </c>
      <c r="P22" s="33">
        <v>3.2097393010205102E-3</v>
      </c>
      <c r="Q22" s="33">
        <v>3.3948896171437999E-3</v>
      </c>
      <c r="R22" s="33">
        <v>3.2437274242758203E-3</v>
      </c>
      <c r="S22" s="33">
        <v>8.0246156018881701E-3</v>
      </c>
      <c r="T22" s="33">
        <v>7.67549316714495E-3</v>
      </c>
      <c r="U22" s="33">
        <v>8.4919185399910304E-3</v>
      </c>
      <c r="V22" s="33">
        <v>8.0803174572884797E-3</v>
      </c>
      <c r="W22" s="33">
        <v>1.0299698582153299E-2</v>
      </c>
      <c r="X22" s="33">
        <v>9.8653504220757495E-3</v>
      </c>
      <c r="Y22" s="33">
        <v>9.4673945737670396E-3</v>
      </c>
      <c r="Z22" s="33">
        <v>9.0085124214496805E-3</v>
      </c>
      <c r="AA22" s="33">
        <v>8.5959087956709798E-3</v>
      </c>
      <c r="AB22" s="33">
        <v>1.1005280257620801E-2</v>
      </c>
      <c r="AC22" s="33">
        <v>1.0539287028071199E-2</v>
      </c>
      <c r="AD22" s="33">
        <v>1.18745913548355E-2</v>
      </c>
      <c r="AE22" s="33">
        <v>1.1245643310930101E-2</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6.2313252241706892E-3</v>
      </c>
      <c r="D24" s="33">
        <v>6.2279124793755509E-3</v>
      </c>
      <c r="E24" s="33">
        <v>6.1421047343110996E-3</v>
      </c>
      <c r="F24" s="33">
        <v>5.8529757280864599E-3</v>
      </c>
      <c r="G24" s="33">
        <v>5.5849005016758201E-3</v>
      </c>
      <c r="H24" s="33">
        <v>5.3291035300117801E-3</v>
      </c>
      <c r="I24" s="33">
        <v>5.0986265534635001E-3</v>
      </c>
      <c r="J24" s="33">
        <v>4.8784787187512897E-3</v>
      </c>
      <c r="K24" s="33">
        <v>4.7563278541742499E-3</v>
      </c>
      <c r="L24" s="33">
        <v>4.7486641590263898E-3</v>
      </c>
      <c r="M24" s="33">
        <v>4.7728802589492502E-3</v>
      </c>
      <c r="N24" s="33">
        <v>6.3347688339856498E-3</v>
      </c>
      <c r="O24" s="33">
        <v>6.0651648090789901E-3</v>
      </c>
      <c r="P24" s="33">
        <v>5.8089469976228599E-3</v>
      </c>
      <c r="Q24" s="33">
        <v>6.0676368097773905E-3</v>
      </c>
      <c r="R24" s="33">
        <v>5.7982528622410002E-3</v>
      </c>
      <c r="S24" s="33">
        <v>3.2262225320389852E-2</v>
      </c>
      <c r="T24" s="33">
        <v>3.080106449439143E-2</v>
      </c>
      <c r="U24" s="33">
        <v>27857.376414984767</v>
      </c>
      <c r="V24" s="33">
        <v>26507.136643837599</v>
      </c>
      <c r="W24" s="33">
        <v>25293.069417178456</v>
      </c>
      <c r="X24" s="33">
        <v>24134.60822936393</v>
      </c>
      <c r="Y24" s="33">
        <v>25062.830737922566</v>
      </c>
      <c r="Z24" s="33">
        <v>46118.435897953139</v>
      </c>
      <c r="AA24" s="33">
        <v>44006.141120460677</v>
      </c>
      <c r="AB24" s="33">
        <v>41990.590749834089</v>
      </c>
      <c r="AC24" s="33">
        <v>40174.550857290385</v>
      </c>
      <c r="AD24" s="33">
        <v>54186.0846350832</v>
      </c>
      <c r="AE24" s="33">
        <v>51704.279267418009</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6.4536402391578596E-2</v>
      </c>
      <c r="D26" s="33">
        <v>90911.081700285431</v>
      </c>
      <c r="E26" s="33">
        <v>173256.18030678426</v>
      </c>
      <c r="F26" s="33">
        <v>247543.19828979706</v>
      </c>
      <c r="G26" s="33">
        <v>314926.7647353356</v>
      </c>
      <c r="H26" s="33">
        <v>379367.24353650911</v>
      </c>
      <c r="I26" s="33">
        <v>438048.00174415897</v>
      </c>
      <c r="J26" s="33">
        <v>471631.19952206354</v>
      </c>
      <c r="K26" s="33">
        <v>644981.04190649942</v>
      </c>
      <c r="L26" s="33">
        <v>615439.92531748873</v>
      </c>
      <c r="M26" s="33">
        <v>588822.92829087551</v>
      </c>
      <c r="N26" s="33">
        <v>560282.83449053555</v>
      </c>
      <c r="O26" s="33">
        <v>534621.02512685733</v>
      </c>
      <c r="P26" s="33">
        <v>510134.56589925569</v>
      </c>
      <c r="Q26" s="33">
        <v>492782.8704761074</v>
      </c>
      <c r="R26" s="33">
        <v>480775.23636712763</v>
      </c>
      <c r="S26" s="33">
        <v>464175.63957513467</v>
      </c>
      <c r="T26" s="33">
        <v>459074.18097384361</v>
      </c>
      <c r="U26" s="33">
        <v>482034.77188596013</v>
      </c>
      <c r="V26" s="33">
        <v>469866.35882944579</v>
      </c>
      <c r="W26" s="33">
        <v>495101.32548906177</v>
      </c>
      <c r="X26" s="33">
        <v>501117.15175164037</v>
      </c>
      <c r="Y26" s="33">
        <v>479444.4698508312</v>
      </c>
      <c r="Z26" s="33">
        <v>456205.92121179914</v>
      </c>
      <c r="AA26" s="33">
        <v>447406.86865193432</v>
      </c>
      <c r="AB26" s="33">
        <v>426914.96021559607</v>
      </c>
      <c r="AC26" s="33">
        <v>401902.61879544763</v>
      </c>
      <c r="AD26" s="33">
        <v>367555.20771828701</v>
      </c>
      <c r="AE26" s="33">
        <v>325131.32093642955</v>
      </c>
    </row>
    <row r="27" spans="1:31">
      <c r="A27" s="29" t="s">
        <v>130</v>
      </c>
      <c r="B27" s="29" t="s">
        <v>68</v>
      </c>
      <c r="C27" s="33">
        <v>8.1512907577849739E-3</v>
      </c>
      <c r="D27" s="33">
        <v>1.8895104387102488E-2</v>
      </c>
      <c r="E27" s="33">
        <v>1.9396291530248914E-2</v>
      </c>
      <c r="F27" s="33">
        <v>2.2441840021554943E-2</v>
      </c>
      <c r="G27" s="33">
        <v>3.5143610127959475E-2</v>
      </c>
      <c r="H27" s="33">
        <v>3.9354753552107366E-2</v>
      </c>
      <c r="I27" s="33">
        <v>0.91473394358977445</v>
      </c>
      <c r="J27" s="33">
        <v>10384.476654370706</v>
      </c>
      <c r="K27" s="33">
        <v>208384.73287833773</v>
      </c>
      <c r="L27" s="33">
        <v>198840.39390487288</v>
      </c>
      <c r="M27" s="33">
        <v>190240.7988225361</v>
      </c>
      <c r="N27" s="33">
        <v>181019.87694738101</v>
      </c>
      <c r="O27" s="33">
        <v>172728.89018309175</v>
      </c>
      <c r="P27" s="33">
        <v>164817.64326647625</v>
      </c>
      <c r="Q27" s="33">
        <v>157689.48918858785</v>
      </c>
      <c r="R27" s="33">
        <v>150046.32077020218</v>
      </c>
      <c r="S27" s="33">
        <v>164585.35248625229</v>
      </c>
      <c r="T27" s="33">
        <v>157047.09221140423</v>
      </c>
      <c r="U27" s="33">
        <v>150255.00449954084</v>
      </c>
      <c r="V27" s="33">
        <v>142972.18359944317</v>
      </c>
      <c r="W27" s="33">
        <v>136423.83936315676</v>
      </c>
      <c r="X27" s="33">
        <v>182523.54375306383</v>
      </c>
      <c r="Y27" s="33">
        <v>174629.63199563322</v>
      </c>
      <c r="Z27" s="33">
        <v>166165.37917255581</v>
      </c>
      <c r="AA27" s="33">
        <v>158554.75158968841</v>
      </c>
      <c r="AB27" s="33">
        <v>182580.48277977464</v>
      </c>
      <c r="AC27" s="33">
        <v>175845.93724626253</v>
      </c>
      <c r="AD27" s="33">
        <v>191596.48083019961</v>
      </c>
      <c r="AE27" s="33">
        <v>189684.84607068932</v>
      </c>
    </row>
    <row r="28" spans="1:31">
      <c r="A28" s="29" t="s">
        <v>130</v>
      </c>
      <c r="B28" s="29" t="s">
        <v>36</v>
      </c>
      <c r="C28" s="33">
        <v>2.1341153590690901E-2</v>
      </c>
      <c r="D28" s="33">
        <v>2.0792300536094099E-2</v>
      </c>
      <c r="E28" s="33">
        <v>1.9893059878438629E-2</v>
      </c>
      <c r="F28" s="33">
        <v>1.8928848440743849E-2</v>
      </c>
      <c r="G28" s="33">
        <v>1.8061878275961687E-2</v>
      </c>
      <c r="H28" s="33">
        <v>1.7312986181815721E-2</v>
      </c>
      <c r="I28" s="33">
        <v>1.915353116994082E-2</v>
      </c>
      <c r="J28" s="33">
        <v>1.9623413287020171E-2</v>
      </c>
      <c r="K28" s="33">
        <v>6.2933986753954896E-2</v>
      </c>
      <c r="L28" s="33">
        <v>6.0271652146885603E-2</v>
      </c>
      <c r="M28" s="33">
        <v>5.7827496417802701E-2</v>
      </c>
      <c r="N28" s="33">
        <v>6.2531695311440399E-2</v>
      </c>
      <c r="O28" s="33">
        <v>5.9720147375895399E-2</v>
      </c>
      <c r="P28" s="33">
        <v>5.7070566124009604E-2</v>
      </c>
      <c r="Q28" s="33">
        <v>5.8791609000267697E-2</v>
      </c>
      <c r="R28" s="33">
        <v>5.6091928512833004E-2</v>
      </c>
      <c r="S28" s="33">
        <v>0.21202078273486089</v>
      </c>
      <c r="T28" s="33">
        <v>0.20237946306578361</v>
      </c>
      <c r="U28" s="33">
        <v>5384.2101775806959</v>
      </c>
      <c r="V28" s="33">
        <v>5123.2390133187409</v>
      </c>
      <c r="W28" s="33">
        <v>29506.545433827701</v>
      </c>
      <c r="X28" s="33">
        <v>28155.100579580685</v>
      </c>
      <c r="Y28" s="33">
        <v>26937.428490379705</v>
      </c>
      <c r="Z28" s="33">
        <v>29352.78044352181</v>
      </c>
      <c r="AA28" s="33">
        <v>28008.379140121902</v>
      </c>
      <c r="AB28" s="33">
        <v>26725.558196301536</v>
      </c>
      <c r="AC28" s="33">
        <v>25569.710820719596</v>
      </c>
      <c r="AD28" s="33">
        <v>24330.353399560445</v>
      </c>
      <c r="AE28" s="33">
        <v>23215.969136583641</v>
      </c>
    </row>
    <row r="29" spans="1:31">
      <c r="A29" s="29" t="s">
        <v>130</v>
      </c>
      <c r="B29" s="29" t="s">
        <v>73</v>
      </c>
      <c r="C29" s="33">
        <v>0</v>
      </c>
      <c r="D29" s="33">
        <v>0</v>
      </c>
      <c r="E29" s="33">
        <v>2.56423602012994E-2</v>
      </c>
      <c r="F29" s="33">
        <v>2.8705602721255802E-2</v>
      </c>
      <c r="G29" s="33">
        <v>2.7390842280369702E-2</v>
      </c>
      <c r="H29" s="33">
        <v>2.62914077104596E-2</v>
      </c>
      <c r="I29" s="33">
        <v>2.6281063911683701E-2</v>
      </c>
      <c r="J29" s="33">
        <v>2.6886491490218097E-2</v>
      </c>
      <c r="K29" s="33">
        <v>241735.93766803297</v>
      </c>
      <c r="L29" s="33">
        <v>230664.06349834919</v>
      </c>
      <c r="M29" s="33">
        <v>220688.13538868076</v>
      </c>
      <c r="N29" s="33">
        <v>209991.44749208455</v>
      </c>
      <c r="O29" s="33">
        <v>200373.51857824621</v>
      </c>
      <c r="P29" s="33">
        <v>191196.1054818386</v>
      </c>
      <c r="Q29" s="33">
        <v>182927.11981475202</v>
      </c>
      <c r="R29" s="33">
        <v>174060.69003300328</v>
      </c>
      <c r="S29" s="33">
        <v>166088.50575445624</v>
      </c>
      <c r="T29" s="33">
        <v>158481.39862698832</v>
      </c>
      <c r="U29" s="33">
        <v>151627.27998961348</v>
      </c>
      <c r="V29" s="33">
        <v>144277.94522494028</v>
      </c>
      <c r="W29" s="33">
        <v>137669.80756484106</v>
      </c>
      <c r="X29" s="33">
        <v>131364.32027692554</v>
      </c>
      <c r="Y29" s="33">
        <v>125682.97989822229</v>
      </c>
      <c r="Z29" s="33">
        <v>119591.18747712304</v>
      </c>
      <c r="AA29" s="33">
        <v>114113.72863617237</v>
      </c>
      <c r="AB29" s="33">
        <v>108887.1458008419</v>
      </c>
      <c r="AC29" s="33">
        <v>104177.91479597869</v>
      </c>
      <c r="AD29" s="33">
        <v>99128.438543972021</v>
      </c>
      <c r="AE29" s="33">
        <v>94588.204744026254</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8.1212386174279824E-2</v>
      </c>
      <c r="D31" s="35">
        <v>90911.109085338976</v>
      </c>
      <c r="E31" s="35">
        <v>173256.20820619116</v>
      </c>
      <c r="F31" s="35">
        <v>247543.22910607766</v>
      </c>
      <c r="G31" s="35">
        <v>314926.80786982417</v>
      </c>
      <c r="H31" s="35">
        <v>379367.29051614663</v>
      </c>
      <c r="I31" s="35">
        <v>438048.92377321998</v>
      </c>
      <c r="J31" s="35">
        <v>482015.68327590241</v>
      </c>
      <c r="K31" s="35">
        <v>853365.78167599486</v>
      </c>
      <c r="L31" s="35">
        <v>814280.32605693815</v>
      </c>
      <c r="M31" s="35">
        <v>779063.73397207621</v>
      </c>
      <c r="N31" s="35">
        <v>741302.72122470825</v>
      </c>
      <c r="O31" s="35">
        <v>707349.92467742367</v>
      </c>
      <c r="P31" s="35">
        <v>674952.21818441828</v>
      </c>
      <c r="Q31" s="35">
        <v>650472.36912722164</v>
      </c>
      <c r="R31" s="35">
        <v>630821.56617931009</v>
      </c>
      <c r="S31" s="35">
        <v>628761.03234822792</v>
      </c>
      <c r="T31" s="35">
        <v>616121.31166180549</v>
      </c>
      <c r="U31" s="35">
        <v>660147.16129240429</v>
      </c>
      <c r="V31" s="35">
        <v>639345.68715304404</v>
      </c>
      <c r="W31" s="35">
        <v>656818.24456909555</v>
      </c>
      <c r="X31" s="35">
        <v>707775.31359941862</v>
      </c>
      <c r="Y31" s="35">
        <v>679136.94205178157</v>
      </c>
      <c r="Z31" s="35">
        <v>668489.74529082049</v>
      </c>
      <c r="AA31" s="35">
        <v>649967.76995799225</v>
      </c>
      <c r="AB31" s="35">
        <v>651486.0447504851</v>
      </c>
      <c r="AC31" s="35">
        <v>617923.11743828759</v>
      </c>
      <c r="AD31" s="35">
        <v>613337.78505816124</v>
      </c>
      <c r="AE31" s="35">
        <v>566520.45752018015</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0</v>
      </c>
      <c r="G34" s="33">
        <v>0</v>
      </c>
      <c r="H34" s="33">
        <v>0</v>
      </c>
      <c r="I34" s="33">
        <v>0</v>
      </c>
      <c r="J34" s="33">
        <v>0</v>
      </c>
      <c r="K34" s="33">
        <v>0</v>
      </c>
      <c r="L34" s="33">
        <v>0</v>
      </c>
      <c r="M34" s="33">
        <v>0</v>
      </c>
      <c r="N34" s="33">
        <v>0</v>
      </c>
      <c r="O34" s="33">
        <v>0</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2.5181132311757701E-3</v>
      </c>
      <c r="D36" s="33">
        <v>2.4828589743087202E-3</v>
      </c>
      <c r="E36" s="33">
        <v>2.5475580847037901E-3</v>
      </c>
      <c r="F36" s="33">
        <v>2.83467033318946E-3</v>
      </c>
      <c r="G36" s="33">
        <v>2.7048381031115599E-3</v>
      </c>
      <c r="H36" s="33">
        <v>2.5809523874376896E-3</v>
      </c>
      <c r="I36" s="33">
        <v>2.46932946633629E-3</v>
      </c>
      <c r="J36" s="33">
        <v>2.62719103085674E-3</v>
      </c>
      <c r="K36" s="33">
        <v>2.5158543569983598E-3</v>
      </c>
      <c r="L36" s="33">
        <v>2.4600972317868203E-3</v>
      </c>
      <c r="M36" s="33">
        <v>2.5271300327241201E-3</v>
      </c>
      <c r="N36" s="33">
        <v>3.5295859129004202E-3</v>
      </c>
      <c r="O36" s="33">
        <v>3.49538826473202E-3</v>
      </c>
      <c r="P36" s="33">
        <v>3.3429880894745401E-3</v>
      </c>
      <c r="Q36" s="33">
        <v>3.2473382328490098E-3</v>
      </c>
      <c r="R36" s="33">
        <v>3.32250800759938E-3</v>
      </c>
      <c r="S36" s="33">
        <v>5.3918761077929095E-3</v>
      </c>
      <c r="T36" s="33">
        <v>5.1519118204443499E-3</v>
      </c>
      <c r="U36" s="33">
        <v>6.3682135308178994E-3</v>
      </c>
      <c r="V36" s="33">
        <v>6.0595478774885794E-3</v>
      </c>
      <c r="W36" s="33">
        <v>7.4500583024369998E-3</v>
      </c>
      <c r="X36" s="33">
        <v>8.3124674733314197E-3</v>
      </c>
      <c r="Y36" s="33">
        <v>7.9529637856811403E-3</v>
      </c>
      <c r="Z36" s="33">
        <v>7.5674856997262592E-3</v>
      </c>
      <c r="AA36" s="33">
        <v>9.0211763930434213E-3</v>
      </c>
      <c r="AB36" s="33">
        <v>7.9390899856464393E-3</v>
      </c>
      <c r="AC36" s="33">
        <v>7.5708851596522995E-3</v>
      </c>
      <c r="AD36" s="33">
        <v>7.1508199650020697E-3</v>
      </c>
      <c r="AE36" s="33">
        <v>6.7024989685261702E-3</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6.3164347061857203E-3</v>
      </c>
      <c r="D38" s="33">
        <v>6.2406723303827698E-3</v>
      </c>
      <c r="E38" s="33">
        <v>6.0038402575417101E-3</v>
      </c>
      <c r="F38" s="33">
        <v>5.7128356819867608E-3</v>
      </c>
      <c r="G38" s="33">
        <v>5.4511790836949906E-3</v>
      </c>
      <c r="H38" s="33">
        <v>5.2015067571800997E-3</v>
      </c>
      <c r="I38" s="33">
        <v>4.9929028526056202E-3</v>
      </c>
      <c r="J38" s="33">
        <v>4.9638678026892799E-3</v>
      </c>
      <c r="K38" s="33">
        <v>4.8885089592428004E-3</v>
      </c>
      <c r="L38" s="33">
        <v>4.9001728645954095E-3</v>
      </c>
      <c r="M38" s="33">
        <v>4.9583182701230903E-3</v>
      </c>
      <c r="N38" s="33">
        <v>5.7581641044211901E-3</v>
      </c>
      <c r="O38" s="33">
        <v>5.5318632776697602E-3</v>
      </c>
      <c r="P38" s="33">
        <v>5.3280798783140399E-3</v>
      </c>
      <c r="Q38" s="33">
        <v>5.3158506317300402E-3</v>
      </c>
      <c r="R38" s="33">
        <v>5.4507930256547793E-3</v>
      </c>
      <c r="S38" s="33">
        <v>6.9715912918540809E-3</v>
      </c>
      <c r="T38" s="33">
        <v>6.6694315193483508E-3</v>
      </c>
      <c r="U38" s="33">
        <v>1.943241935235706E-2</v>
      </c>
      <c r="V38" s="33">
        <v>1.8503301670948061E-2</v>
      </c>
      <c r="W38" s="33">
        <v>1.7711139758556878E-2</v>
      </c>
      <c r="X38" s="33">
        <v>2.8267424913018861E-2</v>
      </c>
      <c r="Y38" s="33">
        <v>2.705723364071335E-2</v>
      </c>
      <c r="Z38" s="33">
        <v>2.599804068489844E-2</v>
      </c>
      <c r="AA38" s="33">
        <v>11858.426369570432</v>
      </c>
      <c r="AB38" s="33">
        <v>44472.670948292049</v>
      </c>
      <c r="AC38" s="33">
        <v>42549.284206186639</v>
      </c>
      <c r="AD38" s="33">
        <v>42315.298013144158</v>
      </c>
      <c r="AE38" s="33">
        <v>43887.302655859487</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0.12548026263248485</v>
      </c>
      <c r="D40" s="33">
        <v>0.12336360871265362</v>
      </c>
      <c r="E40" s="33">
        <v>0.12407742757527666</v>
      </c>
      <c r="F40" s="33">
        <v>27087.784848206502</v>
      </c>
      <c r="G40" s="33">
        <v>55155.942849578925</v>
      </c>
      <c r="H40" s="33">
        <v>54867.047097154151</v>
      </c>
      <c r="I40" s="33">
        <v>119142.4776727537</v>
      </c>
      <c r="J40" s="33">
        <v>179411.45798816383</v>
      </c>
      <c r="K40" s="33">
        <v>234441.77489447928</v>
      </c>
      <c r="L40" s="33">
        <v>223703.98367421169</v>
      </c>
      <c r="M40" s="33">
        <v>214029.06986935894</v>
      </c>
      <c r="N40" s="33">
        <v>203655.13730792329</v>
      </c>
      <c r="O40" s="33">
        <v>194327.42430737961</v>
      </c>
      <c r="P40" s="33">
        <v>185427.00879242155</v>
      </c>
      <c r="Q40" s="33">
        <v>187760.80075928904</v>
      </c>
      <c r="R40" s="33">
        <v>215291.57539480657</v>
      </c>
      <c r="S40" s="33">
        <v>287255.86303129379</v>
      </c>
      <c r="T40" s="33">
        <v>274099.10600449919</v>
      </c>
      <c r="U40" s="33">
        <v>262244.6670137716</v>
      </c>
      <c r="V40" s="33">
        <v>251049.72136764674</v>
      </c>
      <c r="W40" s="33">
        <v>253281.8131815799</v>
      </c>
      <c r="X40" s="33">
        <v>307311.93987535412</v>
      </c>
      <c r="Y40" s="33">
        <v>294021.09265359346</v>
      </c>
      <c r="Z40" s="33">
        <v>302774.21049452876</v>
      </c>
      <c r="AA40" s="33">
        <v>298435.20535426878</v>
      </c>
      <c r="AB40" s="33">
        <v>309362.73209680908</v>
      </c>
      <c r="AC40" s="33">
        <v>295983.18475986877</v>
      </c>
      <c r="AD40" s="33">
        <v>281636.95494621329</v>
      </c>
      <c r="AE40" s="33">
        <v>276823.41734184208</v>
      </c>
    </row>
    <row r="41" spans="1:31">
      <c r="A41" s="29" t="s">
        <v>131</v>
      </c>
      <c r="B41" s="29" t="s">
        <v>68</v>
      </c>
      <c r="C41" s="33">
        <v>1.208756879432219E-2</v>
      </c>
      <c r="D41" s="33">
        <v>1.7027259554426688E-2</v>
      </c>
      <c r="E41" s="33">
        <v>1.8413166982336634E-2</v>
      </c>
      <c r="F41" s="33">
        <v>1.9728056757396736E-2</v>
      </c>
      <c r="G41" s="33">
        <v>1.8852190285373858E-2</v>
      </c>
      <c r="H41" s="33">
        <v>1.8463495661544437E-2</v>
      </c>
      <c r="I41" s="33">
        <v>2.5772242228503578E-2</v>
      </c>
      <c r="J41" s="33">
        <v>2.5396365629685159E-2</v>
      </c>
      <c r="K41" s="33">
        <v>4.1467142821574314E-2</v>
      </c>
      <c r="L41" s="33">
        <v>3.9616527705115985E-2</v>
      </c>
      <c r="M41" s="33">
        <v>3.7990929347618406E-2</v>
      </c>
      <c r="N41" s="33">
        <v>3.6246043636126546E-2</v>
      </c>
      <c r="O41" s="33">
        <v>3.474533204392264E-2</v>
      </c>
      <c r="P41" s="33">
        <v>3.316431363897842E-2</v>
      </c>
      <c r="Q41" s="33">
        <v>3.1817134251018328E-2</v>
      </c>
      <c r="R41" s="33">
        <v>3.043005557269193E-2</v>
      </c>
      <c r="S41" s="33">
        <v>24588.330968321658</v>
      </c>
      <c r="T41" s="33">
        <v>23462.148053614001</v>
      </c>
      <c r="U41" s="33">
        <v>22447.439988537026</v>
      </c>
      <c r="V41" s="33">
        <v>25898.222470155783</v>
      </c>
      <c r="W41" s="33">
        <v>37271.320337065612</v>
      </c>
      <c r="X41" s="33">
        <v>78648.459519131575</v>
      </c>
      <c r="Y41" s="33">
        <v>75247.013463565032</v>
      </c>
      <c r="Z41" s="33">
        <v>71599.813145660723</v>
      </c>
      <c r="AA41" s="33">
        <v>71506.931721059998</v>
      </c>
      <c r="AB41" s="33">
        <v>95722.023981493723</v>
      </c>
      <c r="AC41" s="33">
        <v>91582.166040584343</v>
      </c>
      <c r="AD41" s="33">
        <v>87143.201670039896</v>
      </c>
      <c r="AE41" s="33">
        <v>100889.55668616471</v>
      </c>
    </row>
    <row r="42" spans="1:31">
      <c r="A42" s="29" t="s">
        <v>131</v>
      </c>
      <c r="B42" s="29" t="s">
        <v>36</v>
      </c>
      <c r="C42" s="33">
        <v>1.0849780381022701E-2</v>
      </c>
      <c r="D42" s="33">
        <v>1.0352843870899998E-2</v>
      </c>
      <c r="E42" s="33">
        <v>9.9050964888865896E-3</v>
      </c>
      <c r="F42" s="33">
        <v>9.4249990385990787E-3</v>
      </c>
      <c r="G42" s="33">
        <v>9.3220083577188091E-3</v>
      </c>
      <c r="H42" s="33">
        <v>8.93648122672378E-3</v>
      </c>
      <c r="I42" s="33">
        <v>1.0185607784218799E-2</v>
      </c>
      <c r="J42" s="33">
        <v>1.2264534195602901E-2</v>
      </c>
      <c r="K42" s="33">
        <v>1.4806393854341699E-2</v>
      </c>
      <c r="L42" s="33">
        <v>1.4979079133676101E-2</v>
      </c>
      <c r="M42" s="33">
        <v>1.4656416596440399E-2</v>
      </c>
      <c r="N42" s="33">
        <v>2.4020233429711501E-2</v>
      </c>
      <c r="O42" s="33">
        <v>6.3683272856513595E-2</v>
      </c>
      <c r="P42" s="33">
        <v>6.0886329791951396E-2</v>
      </c>
      <c r="Q42" s="33">
        <v>5.8557914330400099E-2</v>
      </c>
      <c r="R42" s="33">
        <v>5.5803962542379404E-2</v>
      </c>
      <c r="S42" s="33">
        <v>23071.184884656199</v>
      </c>
      <c r="T42" s="33">
        <v>22014.489415488999</v>
      </c>
      <c r="U42" s="33">
        <v>21062.390717902501</v>
      </c>
      <c r="V42" s="33">
        <v>20041.502185363301</v>
      </c>
      <c r="W42" s="33">
        <v>37814.438694491102</v>
      </c>
      <c r="X42" s="33">
        <v>36082.485561292298</v>
      </c>
      <c r="Y42" s="33">
        <v>34521.963820942699</v>
      </c>
      <c r="Z42" s="33">
        <v>44078.002436576498</v>
      </c>
      <c r="AA42" s="33">
        <v>42059.162536043499</v>
      </c>
      <c r="AB42" s="33">
        <v>65825.406904084099</v>
      </c>
      <c r="AC42" s="33">
        <v>62978.540850502199</v>
      </c>
      <c r="AD42" s="33">
        <v>59925.986400433401</v>
      </c>
      <c r="AE42" s="33">
        <v>57181.283640756199</v>
      </c>
    </row>
    <row r="43" spans="1:31">
      <c r="A43" s="29" t="s">
        <v>131</v>
      </c>
      <c r="B43" s="29" t="s">
        <v>73</v>
      </c>
      <c r="C43" s="33">
        <v>0</v>
      </c>
      <c r="D43" s="33">
        <v>0</v>
      </c>
      <c r="E43" s="33">
        <v>1.29338960338377E-2</v>
      </c>
      <c r="F43" s="33">
        <v>1.51100097791223E-2</v>
      </c>
      <c r="G43" s="33">
        <v>1.46530517322115E-2</v>
      </c>
      <c r="H43" s="33">
        <v>1.45592970916007E-2</v>
      </c>
      <c r="I43" s="33">
        <v>1.45453496323416E-2</v>
      </c>
      <c r="J43" s="33">
        <v>1.5871726653538299E-2</v>
      </c>
      <c r="K43" s="33">
        <v>1.5319738724632799E-2</v>
      </c>
      <c r="L43" s="33">
        <v>1.5476309014164301E-2</v>
      </c>
      <c r="M43" s="33">
        <v>1.5527426680236699E-2</v>
      </c>
      <c r="N43" s="33">
        <v>3.1181735869436001E-2</v>
      </c>
      <c r="O43" s="33">
        <v>8.4856230373798691E-2</v>
      </c>
      <c r="P43" s="33">
        <v>8.1077753521453799E-2</v>
      </c>
      <c r="Q43" s="33">
        <v>7.7975498768121196E-2</v>
      </c>
      <c r="R43" s="33">
        <v>7.4358976824403095E-2</v>
      </c>
      <c r="S43" s="33">
        <v>66085.643698856904</v>
      </c>
      <c r="T43" s="33">
        <v>63058.820366199601</v>
      </c>
      <c r="U43" s="33">
        <v>60331.606348290901</v>
      </c>
      <c r="V43" s="33">
        <v>57407.349143913401</v>
      </c>
      <c r="W43" s="33">
        <v>63055.086358455206</v>
      </c>
      <c r="X43" s="33">
        <v>110538.602292924</v>
      </c>
      <c r="Y43" s="33">
        <v>105757.94783184401</v>
      </c>
      <c r="Z43" s="33">
        <v>100683.08590391099</v>
      </c>
      <c r="AA43" s="33">
        <v>96071.646918830098</v>
      </c>
      <c r="AB43" s="33">
        <v>120231.65382287001</v>
      </c>
      <c r="AC43" s="33">
        <v>115031.787123691</v>
      </c>
      <c r="AD43" s="33">
        <v>109456.22634355701</v>
      </c>
      <c r="AE43" s="33">
        <v>104442.964940089</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0.14640237936416853</v>
      </c>
      <c r="D45" s="35">
        <v>0.14911439957177181</v>
      </c>
      <c r="E45" s="35">
        <v>0.15104199289985881</v>
      </c>
      <c r="F45" s="35">
        <v>27087.813123769276</v>
      </c>
      <c r="G45" s="35">
        <v>55155.969857786396</v>
      </c>
      <c r="H45" s="35">
        <v>54867.073343108954</v>
      </c>
      <c r="I45" s="35">
        <v>119142.51090722824</v>
      </c>
      <c r="J45" s="35">
        <v>179411.4909755883</v>
      </c>
      <c r="K45" s="35">
        <v>234441.82376598541</v>
      </c>
      <c r="L45" s="35">
        <v>223704.0306510095</v>
      </c>
      <c r="M45" s="35">
        <v>214029.11534573659</v>
      </c>
      <c r="N45" s="35">
        <v>203655.18284171695</v>
      </c>
      <c r="O45" s="35">
        <v>194327.4680799632</v>
      </c>
      <c r="P45" s="35">
        <v>185427.05062780317</v>
      </c>
      <c r="Q45" s="35">
        <v>187760.84113961214</v>
      </c>
      <c r="R45" s="35">
        <v>215291.61459816317</v>
      </c>
      <c r="S45" s="35">
        <v>311844.20636308286</v>
      </c>
      <c r="T45" s="35">
        <v>297561.26587945654</v>
      </c>
      <c r="U45" s="35">
        <v>284692.13280294155</v>
      </c>
      <c r="V45" s="35">
        <v>276947.96840065205</v>
      </c>
      <c r="W45" s="35">
        <v>290553.15867984353</v>
      </c>
      <c r="X45" s="35">
        <v>385960.43597437808</v>
      </c>
      <c r="Y45" s="35">
        <v>369268.14112735592</v>
      </c>
      <c r="Z45" s="35">
        <v>374374.05720571586</v>
      </c>
      <c r="AA45" s="35">
        <v>381800.5724660756</v>
      </c>
      <c r="AB45" s="35">
        <v>449557.43496568484</v>
      </c>
      <c r="AC45" s="35">
        <v>430114.64257752488</v>
      </c>
      <c r="AD45" s="35">
        <v>411095.4617802173</v>
      </c>
      <c r="AE45" s="35">
        <v>421600.28338636522</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0</v>
      </c>
      <c r="G49" s="33">
        <v>0</v>
      </c>
      <c r="H49" s="33">
        <v>0</v>
      </c>
      <c r="I49" s="33">
        <v>0</v>
      </c>
      <c r="J49" s="33">
        <v>0</v>
      </c>
      <c r="K49" s="33">
        <v>0</v>
      </c>
      <c r="L49" s="33">
        <v>0</v>
      </c>
      <c r="M49" s="33">
        <v>0</v>
      </c>
      <c r="N49" s="33">
        <v>0</v>
      </c>
      <c r="O49" s="33">
        <v>0</v>
      </c>
      <c r="P49" s="33">
        <v>0</v>
      </c>
      <c r="Q49" s="33">
        <v>0</v>
      </c>
      <c r="R49" s="33">
        <v>0</v>
      </c>
      <c r="S49" s="33">
        <v>0</v>
      </c>
      <c r="T49" s="33">
        <v>0</v>
      </c>
      <c r="U49" s="33">
        <v>0</v>
      </c>
      <c r="V49" s="33">
        <v>0</v>
      </c>
      <c r="W49" s="33">
        <v>0</v>
      </c>
      <c r="X49" s="33">
        <v>0</v>
      </c>
      <c r="Y49" s="33">
        <v>0</v>
      </c>
      <c r="Z49" s="33">
        <v>0</v>
      </c>
      <c r="AA49" s="33">
        <v>0</v>
      </c>
      <c r="AB49" s="33">
        <v>0</v>
      </c>
      <c r="AC49" s="33">
        <v>0</v>
      </c>
      <c r="AD49" s="33">
        <v>0</v>
      </c>
      <c r="AE49" s="33">
        <v>0</v>
      </c>
    </row>
    <row r="50" spans="1:31">
      <c r="A50" s="29" t="s">
        <v>132</v>
      </c>
      <c r="B50" s="29" t="s">
        <v>20</v>
      </c>
      <c r="C50" s="33">
        <v>2.1605397882300198E-3</v>
      </c>
      <c r="D50" s="33">
        <v>2.0615837665743002E-3</v>
      </c>
      <c r="E50" s="33">
        <v>2.0865884374898199E-3</v>
      </c>
      <c r="F50" s="33">
        <v>2.2280273348300899E-3</v>
      </c>
      <c r="G50" s="33">
        <v>2.1259802804800198E-3</v>
      </c>
      <c r="H50" s="33">
        <v>2.0286071370549798E-3</v>
      </c>
      <c r="I50" s="33">
        <v>2.0745351830056703E-3</v>
      </c>
      <c r="J50" s="33">
        <v>2.1438871475301098E-3</v>
      </c>
      <c r="K50" s="33">
        <v>2.0456938422486401E-3</v>
      </c>
      <c r="L50" s="33">
        <v>1.9887849552514998E-3</v>
      </c>
      <c r="M50" s="33">
        <v>1.96887065237725E-3</v>
      </c>
      <c r="N50" s="33">
        <v>3.1287068261096201E-3</v>
      </c>
      <c r="O50" s="33">
        <v>2.9854072756336E-3</v>
      </c>
      <c r="P50" s="33">
        <v>2.8568919166201499E-3</v>
      </c>
      <c r="Q50" s="33">
        <v>2.7427935460931901E-3</v>
      </c>
      <c r="R50" s="33">
        <v>2.6173410154363302E-3</v>
      </c>
      <c r="S50" s="33">
        <v>4.03542482323357E-3</v>
      </c>
      <c r="T50" s="33">
        <v>3.8577006715433504E-3</v>
      </c>
      <c r="U50" s="33">
        <v>5.0718308294799303E-3</v>
      </c>
      <c r="V50" s="33">
        <v>4.8260005084674196E-3</v>
      </c>
      <c r="W50" s="33">
        <v>4.7319909884924599E-3</v>
      </c>
      <c r="X50" s="33">
        <v>4.5304993414152202E-3</v>
      </c>
      <c r="Y50" s="33">
        <v>4.3432297959626999E-3</v>
      </c>
      <c r="Z50" s="33">
        <v>4.1327145775199503E-3</v>
      </c>
      <c r="AA50" s="33">
        <v>3.9679713625376499E-3</v>
      </c>
      <c r="AB50" s="33">
        <v>3.46994061344689E-3</v>
      </c>
      <c r="AC50" s="33">
        <v>3.33570192460608E-3</v>
      </c>
      <c r="AD50" s="33">
        <v>1.2600444941856E-2</v>
      </c>
      <c r="AE50" s="33">
        <v>1.19569851634799E-2</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6.2643358623602503E-3</v>
      </c>
      <c r="D52" s="33">
        <v>6.09562499792467E-3</v>
      </c>
      <c r="E52" s="33">
        <v>5.8415601010910496E-3</v>
      </c>
      <c r="F52" s="33">
        <v>5.5584212025067007E-3</v>
      </c>
      <c r="G52" s="33">
        <v>5.3038370231810799E-3</v>
      </c>
      <c r="H52" s="33">
        <v>5.0609131880434205E-3</v>
      </c>
      <c r="I52" s="33">
        <v>4.8583262560363601E-3</v>
      </c>
      <c r="J52" s="33">
        <v>4.7613034078807992E-3</v>
      </c>
      <c r="K52" s="33">
        <v>4.7301331664771004E-3</v>
      </c>
      <c r="L52" s="33">
        <v>4.7312379965996406E-3</v>
      </c>
      <c r="M52" s="33">
        <v>4.7524781914000903E-3</v>
      </c>
      <c r="N52" s="33">
        <v>6.2483602269095594E-3</v>
      </c>
      <c r="O52" s="33">
        <v>5.9814778536543102E-3</v>
      </c>
      <c r="P52" s="33">
        <v>5.7271722175565396E-3</v>
      </c>
      <c r="Q52" s="33">
        <v>5.8562044953782005E-3</v>
      </c>
      <c r="R52" s="33">
        <v>5.5945501512307703E-3</v>
      </c>
      <c r="S52" s="33">
        <v>9.253123276659149E-3</v>
      </c>
      <c r="T52" s="33">
        <v>8.8506815693606515E-3</v>
      </c>
      <c r="U52" s="33">
        <v>1.536491900986605E-2</v>
      </c>
      <c r="V52" s="33">
        <v>1.464125664279764E-2</v>
      </c>
      <c r="W52" s="33">
        <v>1.7895910821767998E-2</v>
      </c>
      <c r="X52" s="33">
        <v>1.7087443221751149E-2</v>
      </c>
      <c r="Y52" s="33">
        <v>1.6392037214990399E-2</v>
      </c>
      <c r="Z52" s="33">
        <v>1.9041491628730547E-2</v>
      </c>
      <c r="AA52" s="33">
        <v>1.8182245792292152E-2</v>
      </c>
      <c r="AB52" s="33">
        <v>1.5423921441827939E-2</v>
      </c>
      <c r="AC52" s="33">
        <v>1.474599712132907E-2</v>
      </c>
      <c r="AD52" s="33">
        <v>10957.236331792456</v>
      </c>
      <c r="AE52" s="33">
        <v>10455.378343151346</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4.3651273293229619E-2</v>
      </c>
      <c r="D54" s="33">
        <v>4.2922660122587303E-2</v>
      </c>
      <c r="E54" s="33">
        <v>4.3775346350211637E-2</v>
      </c>
      <c r="F54" s="33">
        <v>5.0657073125482309E-2</v>
      </c>
      <c r="G54" s="33">
        <v>4.8336901818048242E-2</v>
      </c>
      <c r="H54" s="33">
        <v>4.6189409178118306E-2</v>
      </c>
      <c r="I54" s="33">
        <v>4.7764259608527725E-2</v>
      </c>
      <c r="J54" s="33">
        <v>5.1726132960737858E-2</v>
      </c>
      <c r="K54" s="33">
        <v>5.0193668832042099E-2</v>
      </c>
      <c r="L54" s="33">
        <v>4.9850577207048601E-2</v>
      </c>
      <c r="M54" s="33">
        <v>5.0816780316796539E-2</v>
      </c>
      <c r="N54" s="33">
        <v>18305.863394328637</v>
      </c>
      <c r="O54" s="33">
        <v>45010.500353350108</v>
      </c>
      <c r="P54" s="33">
        <v>42949.015536175364</v>
      </c>
      <c r="Q54" s="33">
        <v>41091.639389061806</v>
      </c>
      <c r="R54" s="33">
        <v>70690.315560779025</v>
      </c>
      <c r="S54" s="33">
        <v>173592.10970023714</v>
      </c>
      <c r="T54" s="33">
        <v>182707.52107277937</v>
      </c>
      <c r="U54" s="33">
        <v>174805.77378352577</v>
      </c>
      <c r="V54" s="33">
        <v>166332.99949041547</v>
      </c>
      <c r="W54" s="33">
        <v>175361.37713294715</v>
      </c>
      <c r="X54" s="33">
        <v>180345.74207135077</v>
      </c>
      <c r="Y54" s="33">
        <v>208493.95728232295</v>
      </c>
      <c r="Z54" s="33">
        <v>198388.30946679428</v>
      </c>
      <c r="AA54" s="33">
        <v>228336.66821385262</v>
      </c>
      <c r="AB54" s="33">
        <v>252656.22777395794</v>
      </c>
      <c r="AC54" s="33">
        <v>265021.85565360612</v>
      </c>
      <c r="AD54" s="33">
        <v>274086.33126196318</v>
      </c>
      <c r="AE54" s="33">
        <v>273535.98434279306</v>
      </c>
    </row>
    <row r="55" spans="1:31">
      <c r="A55" s="29" t="s">
        <v>132</v>
      </c>
      <c r="B55" s="29" t="s">
        <v>68</v>
      </c>
      <c r="C55" s="33">
        <v>3.4596652066970386E-3</v>
      </c>
      <c r="D55" s="33">
        <v>3.8960384760948329E-3</v>
      </c>
      <c r="E55" s="33">
        <v>4.0308862133500442E-3</v>
      </c>
      <c r="F55" s="33">
        <v>6.7530726858713802E-3</v>
      </c>
      <c r="G55" s="33">
        <v>6.4614255159414101E-3</v>
      </c>
      <c r="H55" s="33">
        <v>6.2414362241083798E-3</v>
      </c>
      <c r="I55" s="33">
        <v>6.9888526529394406E-3</v>
      </c>
      <c r="J55" s="33">
        <v>7.1849058057418301E-3</v>
      </c>
      <c r="K55" s="33">
        <v>7.196678431157409E-3</v>
      </c>
      <c r="L55" s="33">
        <v>7.5712404483833798E-3</v>
      </c>
      <c r="M55" s="33">
        <v>8.2279434071479696E-3</v>
      </c>
      <c r="N55" s="33">
        <v>1.4493229674968142E-2</v>
      </c>
      <c r="O55" s="33">
        <v>1.4528605685899792E-2</v>
      </c>
      <c r="P55" s="33">
        <v>1.482298513294642E-2</v>
      </c>
      <c r="Q55" s="33">
        <v>1.4695034437583071E-2</v>
      </c>
      <c r="R55" s="33">
        <v>1.7023291945666538E-2</v>
      </c>
      <c r="S55" s="33">
        <v>7.0474617467754797E-2</v>
      </c>
      <c r="T55" s="33">
        <v>6.7448039392050199E-2</v>
      </c>
      <c r="U55" s="33">
        <v>6.5283658263640298E-2</v>
      </c>
      <c r="V55" s="33">
        <v>0.33618787399091021</v>
      </c>
      <c r="W55" s="33">
        <v>15634.162818436411</v>
      </c>
      <c r="X55" s="33">
        <v>14918.09664472228</v>
      </c>
      <c r="Y55" s="33">
        <v>14272.907996116212</v>
      </c>
      <c r="Z55" s="33">
        <v>13581.103870280695</v>
      </c>
      <c r="AA55" s="33">
        <v>24477.770854471652</v>
      </c>
      <c r="AB55" s="33">
        <v>23356.653659779167</v>
      </c>
      <c r="AC55" s="33">
        <v>35246.938928948912</v>
      </c>
      <c r="AD55" s="33">
        <v>33538.604786561853</v>
      </c>
      <c r="AE55" s="33">
        <v>36967.36821087623</v>
      </c>
    </row>
    <row r="56" spans="1:31">
      <c r="A56" s="29" t="s">
        <v>132</v>
      </c>
      <c r="B56" s="29" t="s">
        <v>36</v>
      </c>
      <c r="C56" s="33">
        <v>1.111104211614E-2</v>
      </c>
      <c r="D56" s="33">
        <v>1.07026612117639E-2</v>
      </c>
      <c r="E56" s="33">
        <v>1.02397846729209E-2</v>
      </c>
      <c r="F56" s="33">
        <v>9.743464973412861E-3</v>
      </c>
      <c r="G56" s="33">
        <v>9.4520444903431096E-3</v>
      </c>
      <c r="H56" s="33">
        <v>9.402548454308381E-3</v>
      </c>
      <c r="I56" s="33">
        <v>9.92455553028373E-3</v>
      </c>
      <c r="J56" s="33">
        <v>1.0244242044950998E-2</v>
      </c>
      <c r="K56" s="33">
        <v>1.44318867947139E-2</v>
      </c>
      <c r="L56" s="33">
        <v>1.4134248935464002E-2</v>
      </c>
      <c r="M56" s="33">
        <v>1.3719383184825198E-2</v>
      </c>
      <c r="N56" s="33">
        <v>2.23621641885649E-2</v>
      </c>
      <c r="O56" s="33">
        <v>2.1387212778808198E-2</v>
      </c>
      <c r="P56" s="33">
        <v>2.04868046602402E-2</v>
      </c>
      <c r="Q56" s="33">
        <v>2.4753406604129603E-2</v>
      </c>
      <c r="R56" s="33">
        <v>2.3708125502093801E-2</v>
      </c>
      <c r="S56" s="33">
        <v>4.8523468841561196E-2</v>
      </c>
      <c r="T56" s="33">
        <v>4.6390897230743203E-2</v>
      </c>
      <c r="U56" s="33">
        <v>0.200763835146548</v>
      </c>
      <c r="V56" s="33">
        <v>0.19111764847787402</v>
      </c>
      <c r="W56" s="33">
        <v>12529.374024031798</v>
      </c>
      <c r="X56" s="33">
        <v>11955.509598305802</v>
      </c>
      <c r="Y56" s="33">
        <v>11438.449003200401</v>
      </c>
      <c r="Z56" s="33">
        <v>10884.0307748754</v>
      </c>
      <c r="AA56" s="33">
        <v>10385.525600343701</v>
      </c>
      <c r="AB56" s="33">
        <v>9909.8526577099401</v>
      </c>
      <c r="AC56" s="33">
        <v>9481.2638348474102</v>
      </c>
      <c r="AD56" s="33">
        <v>26029.434561537797</v>
      </c>
      <c r="AE56" s="33">
        <v>24837.245158633199</v>
      </c>
    </row>
    <row r="57" spans="1:31">
      <c r="A57" s="29" t="s">
        <v>132</v>
      </c>
      <c r="B57" s="29" t="s">
        <v>73</v>
      </c>
      <c r="C57" s="33">
        <v>0</v>
      </c>
      <c r="D57" s="33">
        <v>0</v>
      </c>
      <c r="E57" s="33">
        <v>1.4785174443715601E-2</v>
      </c>
      <c r="F57" s="33">
        <v>1.58069308563351E-2</v>
      </c>
      <c r="G57" s="33">
        <v>1.52555372064816E-2</v>
      </c>
      <c r="H57" s="33">
        <v>1.5406556296985899E-2</v>
      </c>
      <c r="I57" s="33">
        <v>1.4845748000572801E-2</v>
      </c>
      <c r="J57" s="33">
        <v>1.51958891737137E-2</v>
      </c>
      <c r="K57" s="33">
        <v>1.4805501253158899E-2</v>
      </c>
      <c r="L57" s="33">
        <v>1.5229993476434301E-2</v>
      </c>
      <c r="M57" s="33">
        <v>1.5184449440020301E-2</v>
      </c>
      <c r="N57" s="33">
        <v>3.15745849318846E-2</v>
      </c>
      <c r="O57" s="33">
        <v>3.0207702908275402E-2</v>
      </c>
      <c r="P57" s="33">
        <v>2.8875973518178503E-2</v>
      </c>
      <c r="Q57" s="33">
        <v>3.1290917367290901E-2</v>
      </c>
      <c r="R57" s="33">
        <v>3.00813598872967E-2</v>
      </c>
      <c r="S57" s="33">
        <v>18001.844085142602</v>
      </c>
      <c r="T57" s="33">
        <v>17177.332329741101</v>
      </c>
      <c r="U57" s="33">
        <v>22672.386695141598</v>
      </c>
      <c r="V57" s="33">
        <v>21573.462066780299</v>
      </c>
      <c r="W57" s="33">
        <v>28057.967427700198</v>
      </c>
      <c r="X57" s="33">
        <v>26772.869871605999</v>
      </c>
      <c r="Y57" s="33">
        <v>25614.977196029398</v>
      </c>
      <c r="Z57" s="33">
        <v>50159.148605284601</v>
      </c>
      <c r="AA57" s="33">
        <v>47861.7832509004</v>
      </c>
      <c r="AB57" s="33">
        <v>45669.640698951494</v>
      </c>
      <c r="AC57" s="33">
        <v>43694.4868911011</v>
      </c>
      <c r="AD57" s="33">
        <v>70999.307362356194</v>
      </c>
      <c r="AE57" s="33">
        <v>67747.430680801408</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5.5535814150516921E-2</v>
      </c>
      <c r="D59" s="35">
        <v>5.4975907363181108E-2</v>
      </c>
      <c r="E59" s="35">
        <v>5.5734381102142551E-2</v>
      </c>
      <c r="F59" s="35">
        <v>6.519659434869049E-2</v>
      </c>
      <c r="G59" s="35">
        <v>6.2228144637650751E-2</v>
      </c>
      <c r="H59" s="35">
        <v>5.9520365727325088E-2</v>
      </c>
      <c r="I59" s="35">
        <v>6.1685973700509197E-2</v>
      </c>
      <c r="J59" s="35">
        <v>6.5816229321890601E-2</v>
      </c>
      <c r="K59" s="35">
        <v>6.4166174271925253E-2</v>
      </c>
      <c r="L59" s="35">
        <v>6.4141840607283118E-2</v>
      </c>
      <c r="M59" s="35">
        <v>6.5766072567721851E-2</v>
      </c>
      <c r="N59" s="35">
        <v>18305.887264625366</v>
      </c>
      <c r="O59" s="35">
        <v>45010.523848840923</v>
      </c>
      <c r="P59" s="35">
        <v>42949.03894322463</v>
      </c>
      <c r="Q59" s="35">
        <v>41091.662683094284</v>
      </c>
      <c r="R59" s="35">
        <v>70690.34079596214</v>
      </c>
      <c r="S59" s="35">
        <v>173592.19346340271</v>
      </c>
      <c r="T59" s="35">
        <v>182707.60122920101</v>
      </c>
      <c r="U59" s="35">
        <v>174805.8595039339</v>
      </c>
      <c r="V59" s="35">
        <v>166333.35514554661</v>
      </c>
      <c r="W59" s="35">
        <v>190995.56257928538</v>
      </c>
      <c r="X59" s="35">
        <v>195263.86033401563</v>
      </c>
      <c r="Y59" s="35">
        <v>222766.88601370616</v>
      </c>
      <c r="Z59" s="35">
        <v>211969.43651128118</v>
      </c>
      <c r="AA59" s="35">
        <v>252814.46121854143</v>
      </c>
      <c r="AB59" s="35">
        <v>276012.90032759914</v>
      </c>
      <c r="AC59" s="35">
        <v>300268.81266425404</v>
      </c>
      <c r="AD59" s="35">
        <v>318582.18498076242</v>
      </c>
      <c r="AE59" s="35">
        <v>320958.74285380583</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2.12292989154966E-3</v>
      </c>
      <c r="D64" s="33">
        <v>2.02569646059587E-3</v>
      </c>
      <c r="E64" s="33">
        <v>2.4319668676087299E-3</v>
      </c>
      <c r="F64" s="33">
        <v>2.3140900661426703E-3</v>
      </c>
      <c r="G64" s="33">
        <v>2.2081012072723101E-3</v>
      </c>
      <c r="H64" s="33">
        <v>2.1069667999935203E-3</v>
      </c>
      <c r="I64" s="33">
        <v>2.0440479077270001E-3</v>
      </c>
      <c r="J64" s="33">
        <v>2.1438140993129801E-3</v>
      </c>
      <c r="K64" s="33">
        <v>2.06277382365621E-3</v>
      </c>
      <c r="L64" s="33">
        <v>2.03843206545968E-3</v>
      </c>
      <c r="M64" s="33">
        <v>2.0342152321199797E-3</v>
      </c>
      <c r="N64" s="33">
        <v>3.3870648911568301E-3</v>
      </c>
      <c r="O64" s="33">
        <v>3.23193214676371E-3</v>
      </c>
      <c r="P64" s="33">
        <v>3.1568864749788E-3</v>
      </c>
      <c r="Q64" s="33">
        <v>3.1402982183533399E-3</v>
      </c>
      <c r="R64" s="33">
        <v>2.9977005518923997E-3</v>
      </c>
      <c r="S64" s="33">
        <v>5.0679219478724198E-3</v>
      </c>
      <c r="T64" s="33">
        <v>4.8358033834492E-3</v>
      </c>
      <c r="U64" s="33">
        <v>5.2954452289976899E-3</v>
      </c>
      <c r="V64" s="33">
        <v>5.0387763762074801E-3</v>
      </c>
      <c r="W64" s="33">
        <v>6.7030613867745201E-3</v>
      </c>
      <c r="X64" s="33">
        <v>6.4080950265207499E-3</v>
      </c>
      <c r="Y64" s="33">
        <v>6.3307759486440794E-3</v>
      </c>
      <c r="Z64" s="33">
        <v>6.0239248851844101E-3</v>
      </c>
      <c r="AA64" s="33">
        <v>5.7722666712096797E-3</v>
      </c>
      <c r="AB64" s="33">
        <v>4.8727654389523903E-3</v>
      </c>
      <c r="AC64" s="33">
        <v>4.6685435348582703E-3</v>
      </c>
      <c r="AD64" s="33">
        <v>6.5249059423461405E-3</v>
      </c>
      <c r="AE64" s="33">
        <v>6.2260552860195001E-3</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6.2762301104330905E-3</v>
      </c>
      <c r="D66" s="33">
        <v>6.1454912414671391E-3</v>
      </c>
      <c r="E66" s="33">
        <v>5.9043272179417298E-3</v>
      </c>
      <c r="F66" s="33">
        <v>5.6181460135307105E-3</v>
      </c>
      <c r="G66" s="33">
        <v>5.3608263466545696E-3</v>
      </c>
      <c r="H66" s="33">
        <v>5.11529231347358E-3</v>
      </c>
      <c r="I66" s="33">
        <v>4.9004461799030102E-3</v>
      </c>
      <c r="J66" s="33">
        <v>4.7828296346760103E-3</v>
      </c>
      <c r="K66" s="33">
        <v>4.7510943663645697E-3</v>
      </c>
      <c r="L66" s="33">
        <v>4.7593329277441998E-3</v>
      </c>
      <c r="M66" s="33">
        <v>4.7847107583489298E-3</v>
      </c>
      <c r="N66" s="33">
        <v>6.3588297996468694E-3</v>
      </c>
      <c r="O66" s="33">
        <v>6.0878007253707001E-3</v>
      </c>
      <c r="P66" s="33">
        <v>5.8302653154994801E-3</v>
      </c>
      <c r="Q66" s="33">
        <v>6.3223266182106603E-3</v>
      </c>
      <c r="R66" s="33">
        <v>6.0393361510744795E-3</v>
      </c>
      <c r="S66" s="33">
        <v>1.8309064660246878E-2</v>
      </c>
      <c r="T66" s="33">
        <v>1.7486319872334899E-2</v>
      </c>
      <c r="U66" s="33">
        <v>7.8639549385260035E-2</v>
      </c>
      <c r="V66" s="33">
        <v>7.4848525885207684E-2</v>
      </c>
      <c r="W66" s="33">
        <v>2257.5455199591424</v>
      </c>
      <c r="X66" s="33">
        <v>2154.146497957151</v>
      </c>
      <c r="Y66" s="33">
        <v>2060.9845159254492</v>
      </c>
      <c r="Z66" s="33">
        <v>7918.9256331509878</v>
      </c>
      <c r="AA66" s="33">
        <v>7556.2267566723676</v>
      </c>
      <c r="AB66" s="33">
        <v>7210.1381006564197</v>
      </c>
      <c r="AC66" s="33">
        <v>6898.3087226815633</v>
      </c>
      <c r="AD66" s="33">
        <v>8163.3721591420071</v>
      </c>
      <c r="AE66" s="33">
        <v>7789.4772690786394</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8.0499807201359602E-2</v>
      </c>
      <c r="D68" s="33">
        <v>7.7531585149620233E-2</v>
      </c>
      <c r="E68" s="33">
        <v>9.1980664663708356E-2</v>
      </c>
      <c r="F68" s="33">
        <v>8.8658716223173631E-2</v>
      </c>
      <c r="G68" s="33">
        <v>8.4598011629653219E-2</v>
      </c>
      <c r="H68" s="33">
        <v>8.0866285851500921E-2</v>
      </c>
      <c r="I68" s="33">
        <v>8.0090737370457216E-2</v>
      </c>
      <c r="J68" s="33">
        <v>8.8023424292740432E-2</v>
      </c>
      <c r="K68" s="33">
        <v>8.4750151316369066E-2</v>
      </c>
      <c r="L68" s="33">
        <v>8.5218897729390411E-2</v>
      </c>
      <c r="M68" s="33">
        <v>8.4723348500958293E-2</v>
      </c>
      <c r="N68" s="33">
        <v>39068.771592943813</v>
      </c>
      <c r="O68" s="33">
        <v>37279.363294252093</v>
      </c>
      <c r="P68" s="33">
        <v>35571.914949609207</v>
      </c>
      <c r="Q68" s="33">
        <v>82776.839241496156</v>
      </c>
      <c r="R68" s="33">
        <v>82708.032428201011</v>
      </c>
      <c r="S68" s="33">
        <v>116440.75553918646</v>
      </c>
      <c r="T68" s="33">
        <v>131908.41500298044</v>
      </c>
      <c r="U68" s="33">
        <v>132881.88707171733</v>
      </c>
      <c r="V68" s="33">
        <v>126441.13889865085</v>
      </c>
      <c r="W68" s="33">
        <v>120649.96294351955</v>
      </c>
      <c r="X68" s="33">
        <v>115124.03399220892</v>
      </c>
      <c r="Y68" s="33">
        <v>110145.08827725296</v>
      </c>
      <c r="Z68" s="33">
        <v>104806.38525889665</v>
      </c>
      <c r="AA68" s="33">
        <v>101006.56400941059</v>
      </c>
      <c r="AB68" s="33">
        <v>112958.98072666615</v>
      </c>
      <c r="AC68" s="33">
        <v>113038.86013565522</v>
      </c>
      <c r="AD68" s="33">
        <v>117980.75555836232</v>
      </c>
      <c r="AE68" s="33">
        <v>112577.05699878112</v>
      </c>
    </row>
    <row r="69" spans="1:31">
      <c r="A69" s="29" t="s">
        <v>133</v>
      </c>
      <c r="B69" s="29" t="s">
        <v>68</v>
      </c>
      <c r="C69" s="33">
        <v>1.1612522575762372E-2</v>
      </c>
      <c r="D69" s="33">
        <v>1.5665783820602942E-2</v>
      </c>
      <c r="E69" s="33">
        <v>1.835107923781544E-2</v>
      </c>
      <c r="F69" s="33">
        <v>1.8629563119651329E-2</v>
      </c>
      <c r="G69" s="33">
        <v>1.7831674287137049E-2</v>
      </c>
      <c r="H69" s="33">
        <v>1.719331584596696E-2</v>
      </c>
      <c r="I69" s="33">
        <v>1.8706028520412324E-2</v>
      </c>
      <c r="J69" s="33">
        <v>1.9431642799202519E-2</v>
      </c>
      <c r="K69" s="33">
        <v>1.94115092309931E-2</v>
      </c>
      <c r="L69" s="33">
        <v>2.024890849593116E-2</v>
      </c>
      <c r="M69" s="33">
        <v>2.2345716133764217E-2</v>
      </c>
      <c r="N69" s="33">
        <v>4.1902366194255004E-2</v>
      </c>
      <c r="O69" s="33">
        <v>4.1859120712791568E-2</v>
      </c>
      <c r="P69" s="33">
        <v>4.5555555252493933E-2</v>
      </c>
      <c r="Q69" s="33">
        <v>4.3777419651443751E-2</v>
      </c>
      <c r="R69" s="33">
        <v>7.1482723916816385E-2</v>
      </c>
      <c r="S69" s="33">
        <v>0.36940359783038312</v>
      </c>
      <c r="T69" s="33">
        <v>0.35268330947945603</v>
      </c>
      <c r="U69" s="33">
        <v>0.33755071118215729</v>
      </c>
      <c r="V69" s="33">
        <v>4520.8687902802221</v>
      </c>
      <c r="W69" s="33">
        <v>4466.6901433163066</v>
      </c>
      <c r="X69" s="33">
        <v>10612.204291516855</v>
      </c>
      <c r="Y69" s="33">
        <v>12478.837387719163</v>
      </c>
      <c r="Z69" s="33">
        <v>11873.991401902709</v>
      </c>
      <c r="AA69" s="33">
        <v>15210.86475424512</v>
      </c>
      <c r="AB69" s="33">
        <v>14514.180800116945</v>
      </c>
      <c r="AC69" s="33">
        <v>13886.459857906772</v>
      </c>
      <c r="AD69" s="33">
        <v>14494.950895873902</v>
      </c>
      <c r="AE69" s="33">
        <v>13831.086957376623</v>
      </c>
    </row>
    <row r="70" spans="1:31">
      <c r="A70" s="29" t="s">
        <v>133</v>
      </c>
      <c r="B70" s="29" t="s">
        <v>36</v>
      </c>
      <c r="C70" s="33">
        <v>1.1900471144410498E-2</v>
      </c>
      <c r="D70" s="33">
        <v>1.1391631315030499E-2</v>
      </c>
      <c r="E70" s="33">
        <v>1.08989576920365E-2</v>
      </c>
      <c r="F70" s="33">
        <v>1.0370688047756999E-2</v>
      </c>
      <c r="G70" s="33">
        <v>9.8956946981185508E-3</v>
      </c>
      <c r="H70" s="33">
        <v>9.5888949190101602E-3</v>
      </c>
      <c r="I70" s="33">
        <v>1.01995062546904E-2</v>
      </c>
      <c r="J70" s="33">
        <v>1.06251399303501E-2</v>
      </c>
      <c r="K70" s="33">
        <v>1.54153208749775E-2</v>
      </c>
      <c r="L70" s="33">
        <v>1.48782582498415E-2</v>
      </c>
      <c r="M70" s="33">
        <v>1.4400739006998901E-2</v>
      </c>
      <c r="N70" s="33">
        <v>2.45235136801717E-2</v>
      </c>
      <c r="O70" s="33">
        <v>2.34555789534419E-2</v>
      </c>
      <c r="P70" s="33">
        <v>2.2475221475048202E-2</v>
      </c>
      <c r="Q70" s="33">
        <v>3.3604349618026497E-2</v>
      </c>
      <c r="R70" s="33">
        <v>4.5377460175607599E-2</v>
      </c>
      <c r="S70" s="33">
        <v>872.78404246249704</v>
      </c>
      <c r="T70" s="33">
        <v>832.80930486441105</v>
      </c>
      <c r="U70" s="33">
        <v>10131.135975794899</v>
      </c>
      <c r="V70" s="33">
        <v>9640.0825797919297</v>
      </c>
      <c r="W70" s="33">
        <v>26530.396239367899</v>
      </c>
      <c r="X70" s="33">
        <v>25315.263637138898</v>
      </c>
      <c r="Y70" s="33">
        <v>24220.410643498399</v>
      </c>
      <c r="Z70" s="33">
        <v>23046.453986554701</v>
      </c>
      <c r="AA70" s="33">
        <v>21990.8912945267</v>
      </c>
      <c r="AB70" s="33">
        <v>20983.674957326402</v>
      </c>
      <c r="AC70" s="33">
        <v>20076.157359680001</v>
      </c>
      <c r="AD70" s="33">
        <v>19103.071095118299</v>
      </c>
      <c r="AE70" s="33">
        <v>18228.119430790302</v>
      </c>
    </row>
    <row r="71" spans="1:31">
      <c r="A71" s="29" t="s">
        <v>133</v>
      </c>
      <c r="B71" s="29" t="s">
        <v>73</v>
      </c>
      <c r="C71" s="33">
        <v>0</v>
      </c>
      <c r="D71" s="33">
        <v>0</v>
      </c>
      <c r="E71" s="33">
        <v>1.6262528356010001E-2</v>
      </c>
      <c r="F71" s="33">
        <v>1.55314258209581E-2</v>
      </c>
      <c r="G71" s="33">
        <v>1.4923062189596501E-2</v>
      </c>
      <c r="H71" s="33">
        <v>1.45300539844161E-2</v>
      </c>
      <c r="I71" s="33">
        <v>1.42696137003484E-2</v>
      </c>
      <c r="J71" s="33">
        <v>1.43506837592894E-2</v>
      </c>
      <c r="K71" s="33">
        <v>1.4277796518672699E-2</v>
      </c>
      <c r="L71" s="33">
        <v>1.4403315577908901E-2</v>
      </c>
      <c r="M71" s="33">
        <v>1.44805765116284E-2</v>
      </c>
      <c r="N71" s="33">
        <v>2.04762115371654E-2</v>
      </c>
      <c r="O71" s="33">
        <v>1.9671691386423402E-2</v>
      </c>
      <c r="P71" s="33">
        <v>1.8857266342195898E-2</v>
      </c>
      <c r="Q71" s="33">
        <v>2.3066759942074997E-2</v>
      </c>
      <c r="R71" s="33">
        <v>2.3571776944862299E-2</v>
      </c>
      <c r="S71" s="33">
        <v>3.4936474813076698E-2</v>
      </c>
      <c r="T71" s="33">
        <v>3.34603085424858E-2</v>
      </c>
      <c r="U71" s="33">
        <v>3.2129746789428502E-2</v>
      </c>
      <c r="V71" s="33">
        <v>3.0644317966635099E-2</v>
      </c>
      <c r="W71" s="33">
        <v>3.6235412747047002E-2</v>
      </c>
      <c r="X71" s="33">
        <v>3.4668791469076997E-2</v>
      </c>
      <c r="Y71" s="33">
        <v>3.3197893880656998E-2</v>
      </c>
      <c r="Z71" s="33">
        <v>4.0045149311894797E-2</v>
      </c>
      <c r="AA71" s="33">
        <v>3.8434787257634398E-2</v>
      </c>
      <c r="AB71" s="33">
        <v>3.6735038734446598E-2</v>
      </c>
      <c r="AC71" s="33">
        <v>3.5208433206713102E-2</v>
      </c>
      <c r="AD71" s="33">
        <v>3.3577291209739298E-2</v>
      </c>
      <c r="AE71" s="33">
        <v>3.2068529357666797E-2</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0.10051148977910472</v>
      </c>
      <c r="D73" s="35">
        <v>0.10136855667228617</v>
      </c>
      <c r="E73" s="35">
        <v>0.11866803798707426</v>
      </c>
      <c r="F73" s="35">
        <v>0.11522051542249834</v>
      </c>
      <c r="G73" s="35">
        <v>0.10999861347071715</v>
      </c>
      <c r="H73" s="35">
        <v>0.10528186081093499</v>
      </c>
      <c r="I73" s="35">
        <v>0.10574125997849955</v>
      </c>
      <c r="J73" s="35">
        <v>0.11438171082593195</v>
      </c>
      <c r="K73" s="35">
        <v>0.11097552873738295</v>
      </c>
      <c r="L73" s="35">
        <v>0.11226557121852546</v>
      </c>
      <c r="M73" s="35">
        <v>0.11388799062519142</v>
      </c>
      <c r="N73" s="35">
        <v>39068.8232412047</v>
      </c>
      <c r="O73" s="35">
        <v>37279.41447310568</v>
      </c>
      <c r="P73" s="35">
        <v>35571.969492316253</v>
      </c>
      <c r="Q73" s="35">
        <v>82776.892481540635</v>
      </c>
      <c r="R73" s="35">
        <v>82708.112947961621</v>
      </c>
      <c r="S73" s="35">
        <v>116441.14831977089</v>
      </c>
      <c r="T73" s="35">
        <v>131908.79000841317</v>
      </c>
      <c r="U73" s="35">
        <v>132882.30855742312</v>
      </c>
      <c r="V73" s="35">
        <v>130962.08757623333</v>
      </c>
      <c r="W73" s="35">
        <v>127374.20530985638</v>
      </c>
      <c r="X73" s="35">
        <v>127890.39118977795</v>
      </c>
      <c r="Y73" s="35">
        <v>124684.91651167352</v>
      </c>
      <c r="Z73" s="35">
        <v>124599.30831787523</v>
      </c>
      <c r="AA73" s="35">
        <v>123773.66129259476</v>
      </c>
      <c r="AB73" s="35">
        <v>134683.30450020495</v>
      </c>
      <c r="AC73" s="35">
        <v>133823.6333847871</v>
      </c>
      <c r="AD73" s="35">
        <v>140639.08513828416</v>
      </c>
      <c r="AE73" s="35">
        <v>134197.62745129166</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1.9473404607926398E-3</v>
      </c>
      <c r="D78" s="33">
        <v>1.8581492939096899E-3</v>
      </c>
      <c r="E78" s="33">
        <v>1.90809462237251E-3</v>
      </c>
      <c r="F78" s="33">
        <v>1.8464215854867201E-3</v>
      </c>
      <c r="G78" s="33">
        <v>1.7618526572057501E-3</v>
      </c>
      <c r="H78" s="33">
        <v>1.74344504181454E-3</v>
      </c>
      <c r="I78" s="33">
        <v>1.7769104612808699E-3</v>
      </c>
      <c r="J78" s="33">
        <v>1.79050528297353E-3</v>
      </c>
      <c r="K78" s="33">
        <v>1.8044378995206701E-3</v>
      </c>
      <c r="L78" s="33">
        <v>1.7714817615060701E-3</v>
      </c>
      <c r="M78" s="33">
        <v>1.70560468351846E-3</v>
      </c>
      <c r="N78" s="33">
        <v>1.87758197215852E-3</v>
      </c>
      <c r="O78" s="33">
        <v>1.8183458729718899E-3</v>
      </c>
      <c r="P78" s="33">
        <v>1.8107112215449599E-3</v>
      </c>
      <c r="Q78" s="33">
        <v>1.7847166570771301E-3</v>
      </c>
      <c r="R78" s="33">
        <v>1.77117254406055E-3</v>
      </c>
      <c r="S78" s="33">
        <v>1.7643299477572E-3</v>
      </c>
      <c r="T78" s="33">
        <v>1.86440933152774E-3</v>
      </c>
      <c r="U78" s="33">
        <v>1.8906173083050699E-3</v>
      </c>
      <c r="V78" s="33">
        <v>1.79897957916179E-3</v>
      </c>
      <c r="W78" s="33">
        <v>1.8753800136329199E-3</v>
      </c>
      <c r="X78" s="33">
        <v>1.78948474512051E-3</v>
      </c>
      <c r="Y78" s="33">
        <v>1.7120917968859799E-3</v>
      </c>
      <c r="Z78" s="33">
        <v>1.62910715284285E-3</v>
      </c>
      <c r="AA78" s="33">
        <v>1.5795030481062799E-3</v>
      </c>
      <c r="AB78" s="33">
        <v>9.636830491827461E-4</v>
      </c>
      <c r="AC78" s="33">
        <v>1.0232754757681099E-3</v>
      </c>
      <c r="AD78" s="33">
        <v>9.4091107994207597E-4</v>
      </c>
      <c r="AE78" s="33">
        <v>8.8828026174355107E-4</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6.1779375259519501E-3</v>
      </c>
      <c r="D80" s="33">
        <v>6.0082633404071701E-3</v>
      </c>
      <c r="E80" s="33">
        <v>5.7569182384598194E-3</v>
      </c>
      <c r="F80" s="33">
        <v>5.4778819089400296E-3</v>
      </c>
      <c r="G80" s="33">
        <v>5.2269865522511097E-3</v>
      </c>
      <c r="H80" s="33">
        <v>4.9875825860401998E-3</v>
      </c>
      <c r="I80" s="33">
        <v>4.7878693983952501E-3</v>
      </c>
      <c r="J80" s="33">
        <v>4.6764581597705194E-3</v>
      </c>
      <c r="K80" s="33">
        <v>4.67597474511941E-3</v>
      </c>
      <c r="L80" s="33">
        <v>4.6775392849652594E-3</v>
      </c>
      <c r="M80" s="33">
        <v>4.6878272808447505E-3</v>
      </c>
      <c r="N80" s="33">
        <v>5.0816988755365599E-3</v>
      </c>
      <c r="O80" s="33">
        <v>4.88014043815549E-3</v>
      </c>
      <c r="P80" s="33">
        <v>4.7414402528671695E-3</v>
      </c>
      <c r="Q80" s="33">
        <v>4.73526828460916E-3</v>
      </c>
      <c r="R80" s="33">
        <v>4.71267866317286E-3</v>
      </c>
      <c r="S80" s="33">
        <v>4.7228360321308607E-3</v>
      </c>
      <c r="T80" s="33">
        <v>4.7454302713269298E-3</v>
      </c>
      <c r="U80" s="33">
        <v>5.9591797523778399E-3</v>
      </c>
      <c r="V80" s="33">
        <v>5.6893479356002604E-3</v>
      </c>
      <c r="W80" s="33">
        <v>5.5375930992519196E-3</v>
      </c>
      <c r="X80" s="33">
        <v>5.30172850230638E-3</v>
      </c>
      <c r="Y80" s="33">
        <v>5.0926106313214196E-3</v>
      </c>
      <c r="Z80" s="33">
        <v>4.9181726250611194E-3</v>
      </c>
      <c r="AA80" s="33">
        <v>4.8611303404092008E-3</v>
      </c>
      <c r="AB80" s="33">
        <v>2.9037226578580099E-3</v>
      </c>
      <c r="AC80" s="33">
        <v>2.9297804160995202E-3</v>
      </c>
      <c r="AD80" s="33">
        <v>3.29663216597711E-3</v>
      </c>
      <c r="AE80" s="33">
        <v>3.1766251807242799E-3</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5.3438173914718987E-2</v>
      </c>
      <c r="D82" s="33">
        <v>5.1475283831956431E-2</v>
      </c>
      <c r="E82" s="33">
        <v>6.870282549001884E-2</v>
      </c>
      <c r="F82" s="33">
        <v>6.5417706803852241E-2</v>
      </c>
      <c r="G82" s="33">
        <v>6.2421475933022906E-2</v>
      </c>
      <c r="H82" s="33">
        <v>5.9609363484372319E-2</v>
      </c>
      <c r="I82" s="33">
        <v>6.6769558895186112E-2</v>
      </c>
      <c r="J82" s="33">
        <v>7.9627347853184718E-2</v>
      </c>
      <c r="K82" s="33">
        <v>7.7596267439245858E-2</v>
      </c>
      <c r="L82" s="33">
        <v>7.560509669745355E-2</v>
      </c>
      <c r="M82" s="33">
        <v>7.2560080644945069E-2</v>
      </c>
      <c r="N82" s="33">
        <v>3.2554837468036144</v>
      </c>
      <c r="O82" s="33">
        <v>3.1066097994321087</v>
      </c>
      <c r="P82" s="33">
        <v>3.0716375810625767</v>
      </c>
      <c r="Q82" s="33">
        <v>16519.127661971666</v>
      </c>
      <c r="R82" s="33">
        <v>20481.287623642478</v>
      </c>
      <c r="S82" s="33">
        <v>19543.214346565779</v>
      </c>
      <c r="T82" s="33">
        <v>18648.105655140676</v>
      </c>
      <c r="U82" s="33">
        <v>17841.598922009693</v>
      </c>
      <c r="V82" s="33">
        <v>16976.821379653702</v>
      </c>
      <c r="W82" s="33">
        <v>16199.257294203959</v>
      </c>
      <c r="X82" s="33">
        <v>15457.306762136222</v>
      </c>
      <c r="Y82" s="33">
        <v>14788.797871933342</v>
      </c>
      <c r="Z82" s="33">
        <v>14071.988764844165</v>
      </c>
      <c r="AA82" s="33">
        <v>13427.470278036393</v>
      </c>
      <c r="AB82" s="33">
        <v>12812.455234391107</v>
      </c>
      <c r="AC82" s="33">
        <v>12258.332851789442</v>
      </c>
      <c r="AD82" s="33">
        <v>11664.168799257452</v>
      </c>
      <c r="AE82" s="33">
        <v>11129.932091506864</v>
      </c>
    </row>
    <row r="83" spans="1:31">
      <c r="A83" s="29" t="s">
        <v>134</v>
      </c>
      <c r="B83" s="29" t="s">
        <v>68</v>
      </c>
      <c r="C83" s="33">
        <v>1.4974941332538999E-3</v>
      </c>
      <c r="D83" s="33">
        <v>2.1063183629448199E-3</v>
      </c>
      <c r="E83" s="33">
        <v>2.4863925541681099E-3</v>
      </c>
      <c r="F83" s="33">
        <v>2.4674491694374199E-3</v>
      </c>
      <c r="G83" s="33">
        <v>2.3544362294418597E-3</v>
      </c>
      <c r="H83" s="33">
        <v>2.3542950890538799E-3</v>
      </c>
      <c r="I83" s="33">
        <v>2.55370491774679E-3</v>
      </c>
      <c r="J83" s="33">
        <v>2.6739228235208401E-3</v>
      </c>
      <c r="K83" s="33">
        <v>3.1199682406649401E-3</v>
      </c>
      <c r="L83" s="33">
        <v>3.3796649115298001E-3</v>
      </c>
      <c r="M83" s="33">
        <v>3.3644950147508302E-3</v>
      </c>
      <c r="N83" s="33">
        <v>5.3979132687697702E-3</v>
      </c>
      <c r="O83" s="33">
        <v>5.2785203184913202E-3</v>
      </c>
      <c r="P83" s="33">
        <v>5.0416401533113202E-3</v>
      </c>
      <c r="Q83" s="33">
        <v>5.2930036491254306E-3</v>
      </c>
      <c r="R83" s="33">
        <v>5.4465575456544195E-3</v>
      </c>
      <c r="S83" s="33">
        <v>6.1765612222288496E-3</v>
      </c>
      <c r="T83" s="33">
        <v>8.9701980349042795E-3</v>
      </c>
      <c r="U83" s="33">
        <v>8.6046963034429498E-3</v>
      </c>
      <c r="V83" s="33">
        <v>8.1935213539770513E-3</v>
      </c>
      <c r="W83" s="33">
        <v>7.8511936358996101E-3</v>
      </c>
      <c r="X83" s="33">
        <v>7.5199512098518507E-3</v>
      </c>
      <c r="Y83" s="33">
        <v>7.19472284660529E-3</v>
      </c>
      <c r="Z83" s="33">
        <v>6.8515244953834603E-3</v>
      </c>
      <c r="AA83" s="33">
        <v>6.5518083370805303E-3</v>
      </c>
      <c r="AB83" s="33">
        <v>5.80697932896966E-3</v>
      </c>
      <c r="AC83" s="33">
        <v>5.4204399149579106E-3</v>
      </c>
      <c r="AD83" s="33">
        <v>5.0420032535503003E-3</v>
      </c>
      <c r="AE83" s="33">
        <v>4.7796374372240406E-3</v>
      </c>
    </row>
    <row r="84" spans="1:31">
      <c r="A84" s="29" t="s">
        <v>134</v>
      </c>
      <c r="B84" s="29" t="s">
        <v>36</v>
      </c>
      <c r="C84" s="33">
        <v>1.0503720921081101E-2</v>
      </c>
      <c r="D84" s="33">
        <v>1.0022634462690201E-2</v>
      </c>
      <c r="E84" s="33">
        <v>9.589168219259139E-3</v>
      </c>
      <c r="F84" s="33">
        <v>9.1243837300207294E-3</v>
      </c>
      <c r="G84" s="33">
        <v>8.8756904277093492E-3</v>
      </c>
      <c r="H84" s="33">
        <v>8.72829409106308E-3</v>
      </c>
      <c r="I84" s="33">
        <v>9.0165784617020506E-3</v>
      </c>
      <c r="J84" s="33">
        <v>9.6724476535995692E-3</v>
      </c>
      <c r="K84" s="33">
        <v>1.2012123599533799E-2</v>
      </c>
      <c r="L84" s="33">
        <v>1.2097771066623301E-2</v>
      </c>
      <c r="M84" s="33">
        <v>1.21974223805374E-2</v>
      </c>
      <c r="N84" s="33">
        <v>1.27673837121261E-2</v>
      </c>
      <c r="O84" s="33">
        <v>1.2253727016032601E-2</v>
      </c>
      <c r="P84" s="33">
        <v>1.25610598664421E-2</v>
      </c>
      <c r="Q84" s="33">
        <v>1.2701943075391799E-2</v>
      </c>
      <c r="R84" s="33">
        <v>1.3309169756067701E-2</v>
      </c>
      <c r="S84" s="33">
        <v>1.34100281357437E-2</v>
      </c>
      <c r="T84" s="33">
        <v>1.3035867718175E-2</v>
      </c>
      <c r="U84" s="33">
        <v>1.5872952445384302E-2</v>
      </c>
      <c r="V84" s="33">
        <v>1.52016413252612E-2</v>
      </c>
      <c r="W84" s="33">
        <v>1.3576191355906399E-2</v>
      </c>
      <c r="X84" s="33">
        <v>1.3007939849821E-2</v>
      </c>
      <c r="Y84" s="33">
        <v>1.2719700161369101E-2</v>
      </c>
      <c r="Z84" s="33">
        <v>1.2407999038553299E-2</v>
      </c>
      <c r="AA84" s="33">
        <v>1.24836165520307E-2</v>
      </c>
      <c r="AB84" s="33">
        <v>1.2572342678021301E-2</v>
      </c>
      <c r="AC84" s="33">
        <v>1.2241972964697499E-2</v>
      </c>
      <c r="AD84" s="33">
        <v>1.3391158345825599E-2</v>
      </c>
      <c r="AE84" s="33">
        <v>1.2688563073775199E-2</v>
      </c>
    </row>
    <row r="85" spans="1:31">
      <c r="A85" s="29" t="s">
        <v>134</v>
      </c>
      <c r="B85" s="29" t="s">
        <v>73</v>
      </c>
      <c r="C85" s="33">
        <v>0</v>
      </c>
      <c r="D85" s="33">
        <v>0</v>
      </c>
      <c r="E85" s="33">
        <v>2.37964660709995E-2</v>
      </c>
      <c r="F85" s="33">
        <v>2.36873662480943E-2</v>
      </c>
      <c r="G85" s="33">
        <v>2.4293316997379598E-2</v>
      </c>
      <c r="H85" s="33">
        <v>2.4086149411106803E-2</v>
      </c>
      <c r="I85" s="33">
        <v>2.3971873781012596E-2</v>
      </c>
      <c r="J85" s="33">
        <v>2.3572919862148604E-2</v>
      </c>
      <c r="K85" s="33">
        <v>2.3454720797391398E-2</v>
      </c>
      <c r="L85" s="33">
        <v>2.35907418401839E-2</v>
      </c>
      <c r="M85" s="33">
        <v>2.4594832438242696E-2</v>
      </c>
      <c r="N85" s="33">
        <v>2.4773711381536102E-2</v>
      </c>
      <c r="O85" s="33">
        <v>2.4181371977904799E-2</v>
      </c>
      <c r="P85" s="33">
        <v>2.4518343490047102E-2</v>
      </c>
      <c r="Q85" s="33">
        <v>2.53750078632442E-2</v>
      </c>
      <c r="R85" s="33">
        <v>2.7155665645797397E-2</v>
      </c>
      <c r="S85" s="33">
        <v>2.7473040637782598E-2</v>
      </c>
      <c r="T85" s="33">
        <v>2.66589905734828E-2</v>
      </c>
      <c r="U85" s="33">
        <v>3.1042095845397803E-2</v>
      </c>
      <c r="V85" s="33">
        <v>2.9687393199422998E-2</v>
      </c>
      <c r="W85" s="33">
        <v>2.99799678602953E-2</v>
      </c>
      <c r="X85" s="33">
        <v>2.87902231428688E-2</v>
      </c>
      <c r="Y85" s="33">
        <v>2.78230915364748E-2</v>
      </c>
      <c r="Z85" s="33">
        <v>2.6836507931543799E-2</v>
      </c>
      <c r="AA85" s="33">
        <v>2.6674447272750999E-2</v>
      </c>
      <c r="AB85" s="33">
        <v>2.6370020600444799E-2</v>
      </c>
      <c r="AC85" s="33">
        <v>2.5646551792927599E-2</v>
      </c>
      <c r="AD85" s="33">
        <v>2.7332198160225002E-2</v>
      </c>
      <c r="AE85" s="33">
        <v>2.6448993966474398E-2</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6.3060946034717472E-2</v>
      </c>
      <c r="D87" s="35">
        <v>6.1448014829218113E-2</v>
      </c>
      <c r="E87" s="35">
        <v>7.8854230905019279E-2</v>
      </c>
      <c r="F87" s="35">
        <v>7.5209459467716414E-2</v>
      </c>
      <c r="G87" s="35">
        <v>7.176475137192162E-2</v>
      </c>
      <c r="H87" s="35">
        <v>6.8694686201280941E-2</v>
      </c>
      <c r="I87" s="35">
        <v>7.5888043672609012E-2</v>
      </c>
      <c r="J87" s="35">
        <v>8.8768234119449604E-2</v>
      </c>
      <c r="K87" s="35">
        <v>8.7196648324550874E-2</v>
      </c>
      <c r="L87" s="35">
        <v>8.5433782655454676E-2</v>
      </c>
      <c r="M87" s="35">
        <v>8.2318007624059109E-2</v>
      </c>
      <c r="N87" s="35">
        <v>3.2678409409200793</v>
      </c>
      <c r="O87" s="35">
        <v>3.1185868060617277</v>
      </c>
      <c r="P87" s="35">
        <v>3.0832313726903</v>
      </c>
      <c r="Q87" s="35">
        <v>16519.139474960259</v>
      </c>
      <c r="R87" s="35">
        <v>20481.299554051231</v>
      </c>
      <c r="S87" s="35">
        <v>19543.227010292983</v>
      </c>
      <c r="T87" s="35">
        <v>18648.121235178314</v>
      </c>
      <c r="U87" s="35">
        <v>17841.615376503058</v>
      </c>
      <c r="V87" s="35">
        <v>16976.837061502571</v>
      </c>
      <c r="W87" s="35">
        <v>16199.272558370707</v>
      </c>
      <c r="X87" s="35">
        <v>15457.32137330068</v>
      </c>
      <c r="Y87" s="35">
        <v>14788.811871358617</v>
      </c>
      <c r="Z87" s="35">
        <v>14072.002163648438</v>
      </c>
      <c r="AA87" s="35">
        <v>13427.483270478118</v>
      </c>
      <c r="AB87" s="35">
        <v>12812.464908776143</v>
      </c>
      <c r="AC87" s="35">
        <v>12258.342225285249</v>
      </c>
      <c r="AD87" s="35">
        <v>11664.17807880395</v>
      </c>
      <c r="AE87" s="35">
        <v>11129.940936049743</v>
      </c>
    </row>
  </sheetData>
  <sheetProtection algorithmName="SHA-512" hashValue="yeF4ZprtvhiEKUgVqJpUES+8NE6Gfgy1QSE7qRB75/a2MxjR7SWe2u46ORi3GBebbKy1SNTYccvZxV0ULLaz7w==" saltValue="MMjw+jaCahrZWoOd/ukPBg=="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57E188"/>
  </sheetPr>
  <dimension ref="A1:AE89"/>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149</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82</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122016.2728068352</v>
      </c>
      <c r="G6" s="33">
        <v>93955.8493678573</v>
      </c>
      <c r="H6" s="33">
        <v>20048.396589509448</v>
      </c>
      <c r="I6" s="33">
        <v>4476.0639075242416</v>
      </c>
      <c r="J6" s="33">
        <v>3.4596160117610003E-6</v>
      </c>
      <c r="K6" s="33">
        <v>22358.18898441202</v>
      </c>
      <c r="L6" s="33">
        <v>385.2362964908969</v>
      </c>
      <c r="M6" s="33">
        <v>2.7393747414095206E-2</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row>
    <row r="7" spans="1:31">
      <c r="A7" s="29" t="s">
        <v>40</v>
      </c>
      <c r="B7" s="29" t="s">
        <v>71</v>
      </c>
      <c r="C7" s="33">
        <v>0</v>
      </c>
      <c r="D7" s="33">
        <v>0</v>
      </c>
      <c r="E7" s="33">
        <v>0</v>
      </c>
      <c r="F7" s="33">
        <v>32215.045610229932</v>
      </c>
      <c r="G7" s="33">
        <v>8.9134796190359455E-5</v>
      </c>
      <c r="H7" s="33">
        <v>1175.2890467306893</v>
      </c>
      <c r="I7" s="33">
        <v>0</v>
      </c>
      <c r="J7" s="33">
        <v>0</v>
      </c>
      <c r="K7" s="33">
        <v>1.5794057227203575E-5</v>
      </c>
      <c r="L7" s="33">
        <v>2.7529703069040802E-5</v>
      </c>
      <c r="M7" s="33">
        <v>1.1901806206511101E-6</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row>
    <row r="8" spans="1:31">
      <c r="A8" s="29" t="s">
        <v>40</v>
      </c>
      <c r="B8" s="29" t="s">
        <v>20</v>
      </c>
      <c r="C8" s="33">
        <v>0</v>
      </c>
      <c r="D8" s="33">
        <v>0</v>
      </c>
      <c r="E8" s="33">
        <v>0</v>
      </c>
      <c r="F8" s="33">
        <v>0</v>
      </c>
      <c r="G8" s="33">
        <v>0</v>
      </c>
      <c r="H8" s="33">
        <v>0</v>
      </c>
      <c r="I8" s="33">
        <v>0</v>
      </c>
      <c r="J8" s="33">
        <v>0</v>
      </c>
      <c r="K8" s="33">
        <v>0</v>
      </c>
      <c r="L8" s="33">
        <v>0</v>
      </c>
      <c r="M8" s="33">
        <v>0</v>
      </c>
      <c r="N8" s="33">
        <v>0</v>
      </c>
      <c r="O8" s="33">
        <v>0</v>
      </c>
      <c r="P8" s="33">
        <v>0</v>
      </c>
      <c r="Q8" s="33">
        <v>0</v>
      </c>
      <c r="R8" s="33">
        <v>0</v>
      </c>
      <c r="S8" s="33">
        <v>0</v>
      </c>
      <c r="T8" s="33">
        <v>0</v>
      </c>
      <c r="U8" s="33">
        <v>0</v>
      </c>
      <c r="V8" s="33">
        <v>0</v>
      </c>
      <c r="W8" s="33">
        <v>0</v>
      </c>
      <c r="X8" s="33">
        <v>0</v>
      </c>
      <c r="Y8" s="33">
        <v>0</v>
      </c>
      <c r="Z8" s="33">
        <v>0</v>
      </c>
      <c r="AA8" s="33">
        <v>0</v>
      </c>
      <c r="AB8" s="33">
        <v>0</v>
      </c>
      <c r="AC8" s="33">
        <v>0</v>
      </c>
      <c r="AD8" s="33">
        <v>0</v>
      </c>
      <c r="AE8" s="33">
        <v>0</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0</v>
      </c>
      <c r="D10" s="33">
        <v>0</v>
      </c>
      <c r="E10" s="33">
        <v>0</v>
      </c>
      <c r="F10" s="33">
        <v>0</v>
      </c>
      <c r="G10" s="33">
        <v>0</v>
      </c>
      <c r="H10" s="33">
        <v>0</v>
      </c>
      <c r="I10" s="33">
        <v>0</v>
      </c>
      <c r="J10" s="33">
        <v>0</v>
      </c>
      <c r="K10" s="33">
        <v>0</v>
      </c>
      <c r="L10" s="33">
        <v>0</v>
      </c>
      <c r="M10" s="33">
        <v>0</v>
      </c>
      <c r="N10" s="33">
        <v>0</v>
      </c>
      <c r="O10" s="33">
        <v>0</v>
      </c>
      <c r="P10" s="33">
        <v>0</v>
      </c>
      <c r="Q10" s="33">
        <v>0</v>
      </c>
      <c r="R10" s="33">
        <v>0</v>
      </c>
      <c r="S10" s="33">
        <v>0</v>
      </c>
      <c r="T10" s="33">
        <v>0</v>
      </c>
      <c r="U10" s="33">
        <v>0</v>
      </c>
      <c r="V10" s="33">
        <v>0</v>
      </c>
      <c r="W10" s="33">
        <v>0</v>
      </c>
      <c r="X10" s="33">
        <v>0</v>
      </c>
      <c r="Y10" s="33">
        <v>0</v>
      </c>
      <c r="Z10" s="33">
        <v>0</v>
      </c>
      <c r="AA10" s="33">
        <v>0</v>
      </c>
      <c r="AB10" s="33">
        <v>0</v>
      </c>
      <c r="AC10" s="33">
        <v>0</v>
      </c>
      <c r="AD10" s="33">
        <v>0</v>
      </c>
      <c r="AE10" s="33">
        <v>0</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0</v>
      </c>
      <c r="D12" s="33">
        <v>0</v>
      </c>
      <c r="E12" s="33">
        <v>0</v>
      </c>
      <c r="F12" s="33">
        <v>0</v>
      </c>
      <c r="G12" s="33">
        <v>0</v>
      </c>
      <c r="H12" s="33">
        <v>0</v>
      </c>
      <c r="I12" s="33">
        <v>0</v>
      </c>
      <c r="J12" s="33">
        <v>0</v>
      </c>
      <c r="K12" s="33">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row>
    <row r="13" spans="1:31">
      <c r="A13" s="29" t="s">
        <v>40</v>
      </c>
      <c r="B13" s="29" t="s">
        <v>68</v>
      </c>
      <c r="C13" s="33">
        <v>0</v>
      </c>
      <c r="D13" s="33">
        <v>0</v>
      </c>
      <c r="E13" s="33">
        <v>0</v>
      </c>
      <c r="F13" s="33">
        <v>0</v>
      </c>
      <c r="G13" s="33">
        <v>0</v>
      </c>
      <c r="H13" s="33">
        <v>0</v>
      </c>
      <c r="I13" s="33">
        <v>0</v>
      </c>
      <c r="J13" s="33">
        <v>0</v>
      </c>
      <c r="K13" s="33">
        <v>0</v>
      </c>
      <c r="L13" s="33">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row>
    <row r="14" spans="1:31">
      <c r="A14" s="29" t="s">
        <v>40</v>
      </c>
      <c r="B14" s="29" t="s">
        <v>36</v>
      </c>
      <c r="C14" s="33">
        <v>0</v>
      </c>
      <c r="D14" s="33">
        <v>0</v>
      </c>
      <c r="E14" s="33">
        <v>0</v>
      </c>
      <c r="F14" s="33">
        <v>0</v>
      </c>
      <c r="G14" s="33">
        <v>0</v>
      </c>
      <c r="H14" s="33">
        <v>0</v>
      </c>
      <c r="I14" s="33">
        <v>0</v>
      </c>
      <c r="J14" s="33">
        <v>0</v>
      </c>
      <c r="K14" s="33">
        <v>0</v>
      </c>
      <c r="L14" s="33">
        <v>0</v>
      </c>
      <c r="M14" s="33">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row>
    <row r="15" spans="1:31">
      <c r="A15" s="29" t="s">
        <v>40</v>
      </c>
      <c r="B15" s="29" t="s">
        <v>73</v>
      </c>
      <c r="C15" s="33">
        <v>0</v>
      </c>
      <c r="D15" s="33">
        <v>0</v>
      </c>
      <c r="E15" s="33">
        <v>0</v>
      </c>
      <c r="F15" s="33">
        <v>0</v>
      </c>
      <c r="G15" s="33">
        <v>0</v>
      </c>
      <c r="H15" s="33">
        <v>0</v>
      </c>
      <c r="I15" s="33">
        <v>0</v>
      </c>
      <c r="J15" s="33">
        <v>0</v>
      </c>
      <c r="K15" s="33">
        <v>0</v>
      </c>
      <c r="L15" s="33">
        <v>0</v>
      </c>
      <c r="M15" s="33">
        <v>0</v>
      </c>
      <c r="N15" s="33">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0</v>
      </c>
      <c r="D17" s="35">
        <v>0</v>
      </c>
      <c r="E17" s="35">
        <v>0</v>
      </c>
      <c r="F17" s="35">
        <v>154231.31841706514</v>
      </c>
      <c r="G17" s="35">
        <v>93955.849456992102</v>
      </c>
      <c r="H17" s="35">
        <v>21223.685636240138</v>
      </c>
      <c r="I17" s="35">
        <v>4476.0639075242416</v>
      </c>
      <c r="J17" s="35">
        <v>3.4596160117610003E-6</v>
      </c>
      <c r="K17" s="35">
        <v>22358.189000206075</v>
      </c>
      <c r="L17" s="35">
        <v>385.23632402059997</v>
      </c>
      <c r="M17" s="35">
        <v>2.7394937594715858E-2</v>
      </c>
      <c r="N17" s="35">
        <v>0</v>
      </c>
      <c r="O17" s="35">
        <v>0</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31094.387437110436</v>
      </c>
      <c r="G20" s="33">
        <v>93955.649098327514</v>
      </c>
      <c r="H20" s="33">
        <v>10155.03510356162</v>
      </c>
      <c r="I20" s="33">
        <v>4476.0633748103864</v>
      </c>
      <c r="J20" s="33">
        <v>3.4596160117610003E-6</v>
      </c>
      <c r="K20" s="33">
        <v>22358.18898441202</v>
      </c>
      <c r="L20" s="33">
        <v>385.2362964908969</v>
      </c>
      <c r="M20" s="33">
        <v>2.7393747414095206E-2</v>
      </c>
      <c r="N20" s="33">
        <v>0</v>
      </c>
      <c r="O20" s="33">
        <v>0</v>
      </c>
      <c r="P20" s="33">
        <v>0</v>
      </c>
      <c r="Q20" s="33">
        <v>0</v>
      </c>
      <c r="R20" s="33">
        <v>0</v>
      </c>
      <c r="S20" s="33">
        <v>0</v>
      </c>
      <c r="T20" s="33">
        <v>0</v>
      </c>
      <c r="U20" s="33">
        <v>0</v>
      </c>
      <c r="V20" s="33">
        <v>0</v>
      </c>
      <c r="W20" s="33">
        <v>0</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0</v>
      </c>
      <c r="D22" s="33">
        <v>0</v>
      </c>
      <c r="E22" s="33">
        <v>0</v>
      </c>
      <c r="F22" s="33">
        <v>0</v>
      </c>
      <c r="G22" s="33">
        <v>0</v>
      </c>
      <c r="H22" s="33">
        <v>0</v>
      </c>
      <c r="I22" s="33">
        <v>0</v>
      </c>
      <c r="J22" s="33">
        <v>0</v>
      </c>
      <c r="K22" s="33">
        <v>0</v>
      </c>
      <c r="L22" s="33">
        <v>0</v>
      </c>
      <c r="M22" s="33">
        <v>0</v>
      </c>
      <c r="N22" s="33">
        <v>0</v>
      </c>
      <c r="O22" s="33">
        <v>0</v>
      </c>
      <c r="P22" s="33">
        <v>0</v>
      </c>
      <c r="Q22" s="33">
        <v>0</v>
      </c>
      <c r="R22" s="33">
        <v>0</v>
      </c>
      <c r="S22" s="33">
        <v>0</v>
      </c>
      <c r="T22" s="33">
        <v>0</v>
      </c>
      <c r="U22" s="33">
        <v>0</v>
      </c>
      <c r="V22" s="33">
        <v>0</v>
      </c>
      <c r="W22" s="33">
        <v>0</v>
      </c>
      <c r="X22" s="33">
        <v>0</v>
      </c>
      <c r="Y22" s="33">
        <v>0</v>
      </c>
      <c r="Z22" s="33">
        <v>0</v>
      </c>
      <c r="AA22" s="33">
        <v>0</v>
      </c>
      <c r="AB22" s="33">
        <v>0</v>
      </c>
      <c r="AC22" s="33">
        <v>0</v>
      </c>
      <c r="AD22" s="33">
        <v>0</v>
      </c>
      <c r="AE22" s="33">
        <v>0</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0</v>
      </c>
      <c r="D24" s="33">
        <v>0</v>
      </c>
      <c r="E24" s="33">
        <v>0</v>
      </c>
      <c r="F24" s="33">
        <v>0</v>
      </c>
      <c r="G24" s="33">
        <v>0</v>
      </c>
      <c r="H24" s="33">
        <v>0</v>
      </c>
      <c r="I24" s="33">
        <v>0</v>
      </c>
      <c r="J24" s="33">
        <v>0</v>
      </c>
      <c r="K24" s="33">
        <v>0</v>
      </c>
      <c r="L24" s="33">
        <v>0</v>
      </c>
      <c r="M24" s="33">
        <v>0</v>
      </c>
      <c r="N24" s="33">
        <v>0</v>
      </c>
      <c r="O24" s="33">
        <v>0</v>
      </c>
      <c r="P24" s="33">
        <v>0</v>
      </c>
      <c r="Q24" s="33">
        <v>0</v>
      </c>
      <c r="R24" s="33">
        <v>0</v>
      </c>
      <c r="S24" s="33">
        <v>0</v>
      </c>
      <c r="T24" s="33">
        <v>0</v>
      </c>
      <c r="U24" s="33">
        <v>0</v>
      </c>
      <c r="V24" s="33">
        <v>0</v>
      </c>
      <c r="W24" s="33">
        <v>0</v>
      </c>
      <c r="X24" s="33">
        <v>0</v>
      </c>
      <c r="Y24" s="33">
        <v>0</v>
      </c>
      <c r="Z24" s="33">
        <v>0</v>
      </c>
      <c r="AA24" s="33">
        <v>0</v>
      </c>
      <c r="AB24" s="33">
        <v>0</v>
      </c>
      <c r="AC24" s="33">
        <v>0</v>
      </c>
      <c r="AD24" s="33">
        <v>0</v>
      </c>
      <c r="AE24" s="33">
        <v>0</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row>
    <row r="27" spans="1:31">
      <c r="A27" s="29" t="s">
        <v>130</v>
      </c>
      <c r="B27" s="29" t="s">
        <v>68</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row>
    <row r="28" spans="1:31">
      <c r="A28" s="29" t="s">
        <v>130</v>
      </c>
      <c r="B28" s="29" t="s">
        <v>36</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row>
    <row r="29" spans="1:31">
      <c r="A29" s="29" t="s">
        <v>130</v>
      </c>
      <c r="B29" s="29" t="s">
        <v>73</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0</v>
      </c>
      <c r="D31" s="35">
        <v>0</v>
      </c>
      <c r="E31" s="35">
        <v>0</v>
      </c>
      <c r="F31" s="35">
        <v>31094.387437110436</v>
      </c>
      <c r="G31" s="35">
        <v>93955.649098327514</v>
      </c>
      <c r="H31" s="35">
        <v>10155.03510356162</v>
      </c>
      <c r="I31" s="35">
        <v>4476.0633748103864</v>
      </c>
      <c r="J31" s="35">
        <v>3.4596160117610003E-6</v>
      </c>
      <c r="K31" s="35">
        <v>22358.18898441202</v>
      </c>
      <c r="L31" s="35">
        <v>385.2362964908969</v>
      </c>
      <c r="M31" s="35">
        <v>2.7393747414095206E-2</v>
      </c>
      <c r="N31" s="35">
        <v>0</v>
      </c>
      <c r="O31" s="35">
        <v>0</v>
      </c>
      <c r="P31" s="35">
        <v>0</v>
      </c>
      <c r="Q31" s="35">
        <v>0</v>
      </c>
      <c r="R31" s="35">
        <v>0</v>
      </c>
      <c r="S31" s="35">
        <v>0</v>
      </c>
      <c r="T31" s="35">
        <v>0</v>
      </c>
      <c r="U31" s="35">
        <v>0</v>
      </c>
      <c r="V31" s="35">
        <v>0</v>
      </c>
      <c r="W31" s="35">
        <v>0</v>
      </c>
      <c r="X31" s="35">
        <v>0</v>
      </c>
      <c r="Y31" s="35">
        <v>0</v>
      </c>
      <c r="Z31" s="35">
        <v>0</v>
      </c>
      <c r="AA31" s="35">
        <v>0</v>
      </c>
      <c r="AB31" s="35">
        <v>0</v>
      </c>
      <c r="AC31" s="35">
        <v>0</v>
      </c>
      <c r="AD31" s="35">
        <v>0</v>
      </c>
      <c r="AE31" s="35">
        <v>0</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90921.885369724769</v>
      </c>
      <c r="G34" s="33">
        <v>0.20026952977793891</v>
      </c>
      <c r="H34" s="33">
        <v>9893.3614859478275</v>
      </c>
      <c r="I34" s="33">
        <v>5.3271385537379109E-4</v>
      </c>
      <c r="J34" s="33">
        <v>0</v>
      </c>
      <c r="K34" s="33">
        <v>0</v>
      </c>
      <c r="L34" s="33">
        <v>0</v>
      </c>
      <c r="M34" s="33">
        <v>0</v>
      </c>
      <c r="N34" s="33">
        <v>0</v>
      </c>
      <c r="O34" s="33">
        <v>0</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0</v>
      </c>
      <c r="D36" s="33">
        <v>0</v>
      </c>
      <c r="E36" s="33">
        <v>0</v>
      </c>
      <c r="F36" s="33">
        <v>0</v>
      </c>
      <c r="G36" s="33">
        <v>0</v>
      </c>
      <c r="H36" s="33">
        <v>0</v>
      </c>
      <c r="I36" s="33">
        <v>0</v>
      </c>
      <c r="J36" s="33">
        <v>0</v>
      </c>
      <c r="K36" s="33">
        <v>0</v>
      </c>
      <c r="L36" s="33">
        <v>0</v>
      </c>
      <c r="M36" s="33">
        <v>0</v>
      </c>
      <c r="N36" s="33">
        <v>0</v>
      </c>
      <c r="O36" s="33">
        <v>0</v>
      </c>
      <c r="P36" s="33">
        <v>0</v>
      </c>
      <c r="Q36" s="33">
        <v>0</v>
      </c>
      <c r="R36" s="33">
        <v>0</v>
      </c>
      <c r="S36" s="33">
        <v>0</v>
      </c>
      <c r="T36" s="33">
        <v>0</v>
      </c>
      <c r="U36" s="33">
        <v>0</v>
      </c>
      <c r="V36" s="33">
        <v>0</v>
      </c>
      <c r="W36" s="33">
        <v>0</v>
      </c>
      <c r="X36" s="33">
        <v>0</v>
      </c>
      <c r="Y36" s="33">
        <v>0</v>
      </c>
      <c r="Z36" s="33">
        <v>0</v>
      </c>
      <c r="AA36" s="33">
        <v>0</v>
      </c>
      <c r="AB36" s="33">
        <v>0</v>
      </c>
      <c r="AC36" s="33">
        <v>0</v>
      </c>
      <c r="AD36" s="33">
        <v>0</v>
      </c>
      <c r="AE36" s="33">
        <v>0</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0</v>
      </c>
      <c r="D38" s="33">
        <v>0</v>
      </c>
      <c r="E38" s="33">
        <v>0</v>
      </c>
      <c r="F38" s="33">
        <v>0</v>
      </c>
      <c r="G38" s="33">
        <v>0</v>
      </c>
      <c r="H38" s="33">
        <v>0</v>
      </c>
      <c r="I38" s="33">
        <v>0</v>
      </c>
      <c r="J38" s="33">
        <v>0</v>
      </c>
      <c r="K38" s="33">
        <v>0</v>
      </c>
      <c r="L38" s="33">
        <v>0</v>
      </c>
      <c r="M38" s="33">
        <v>0</v>
      </c>
      <c r="N38" s="33">
        <v>0</v>
      </c>
      <c r="O38" s="33">
        <v>0</v>
      </c>
      <c r="P38" s="33">
        <v>0</v>
      </c>
      <c r="Q38" s="33">
        <v>0</v>
      </c>
      <c r="R38" s="33">
        <v>0</v>
      </c>
      <c r="S38" s="33">
        <v>0</v>
      </c>
      <c r="T38" s="33">
        <v>0</v>
      </c>
      <c r="U38" s="33">
        <v>0</v>
      </c>
      <c r="V38" s="33">
        <v>0</v>
      </c>
      <c r="W38" s="33">
        <v>0</v>
      </c>
      <c r="X38" s="33">
        <v>0</v>
      </c>
      <c r="Y38" s="33">
        <v>0</v>
      </c>
      <c r="Z38" s="33">
        <v>0</v>
      </c>
      <c r="AA38" s="33">
        <v>0</v>
      </c>
      <c r="AB38" s="33">
        <v>0</v>
      </c>
      <c r="AC38" s="33">
        <v>0</v>
      </c>
      <c r="AD38" s="33">
        <v>0</v>
      </c>
      <c r="AE38" s="33">
        <v>0</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0</v>
      </c>
      <c r="D40" s="33">
        <v>0</v>
      </c>
      <c r="E40" s="33">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row>
    <row r="41" spans="1:31">
      <c r="A41" s="29" t="s">
        <v>131</v>
      </c>
      <c r="B41" s="29" t="s">
        <v>68</v>
      </c>
      <c r="C41" s="33">
        <v>0</v>
      </c>
      <c r="D41" s="33">
        <v>0</v>
      </c>
      <c r="E41" s="33">
        <v>0</v>
      </c>
      <c r="F41" s="33">
        <v>0</v>
      </c>
      <c r="G41" s="33">
        <v>0</v>
      </c>
      <c r="H41" s="33">
        <v>0</v>
      </c>
      <c r="I41" s="33">
        <v>0</v>
      </c>
      <c r="J41" s="33">
        <v>0</v>
      </c>
      <c r="K41" s="33">
        <v>0</v>
      </c>
      <c r="L41" s="33">
        <v>0</v>
      </c>
      <c r="M41" s="33">
        <v>0</v>
      </c>
      <c r="N41" s="33">
        <v>0</v>
      </c>
      <c r="O41" s="33">
        <v>0</v>
      </c>
      <c r="P41" s="33">
        <v>0</v>
      </c>
      <c r="Q41" s="33">
        <v>0</v>
      </c>
      <c r="R41" s="33">
        <v>0</v>
      </c>
      <c r="S41" s="33">
        <v>0</v>
      </c>
      <c r="T41" s="33">
        <v>0</v>
      </c>
      <c r="U41" s="33">
        <v>0</v>
      </c>
      <c r="V41" s="33">
        <v>0</v>
      </c>
      <c r="W41" s="33">
        <v>0</v>
      </c>
      <c r="X41" s="33">
        <v>0</v>
      </c>
      <c r="Y41" s="33">
        <v>0</v>
      </c>
      <c r="Z41" s="33">
        <v>0</v>
      </c>
      <c r="AA41" s="33">
        <v>0</v>
      </c>
      <c r="AB41" s="33">
        <v>0</v>
      </c>
      <c r="AC41" s="33">
        <v>0</v>
      </c>
      <c r="AD41" s="33">
        <v>0</v>
      </c>
      <c r="AE41" s="33">
        <v>0</v>
      </c>
    </row>
    <row r="42" spans="1:31">
      <c r="A42" s="29" t="s">
        <v>131</v>
      </c>
      <c r="B42" s="29" t="s">
        <v>36</v>
      </c>
      <c r="C42" s="33">
        <v>0</v>
      </c>
      <c r="D42" s="33">
        <v>0</v>
      </c>
      <c r="E42" s="33">
        <v>0</v>
      </c>
      <c r="F42" s="33">
        <v>0</v>
      </c>
      <c r="G42" s="33">
        <v>0</v>
      </c>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0</v>
      </c>
      <c r="AC42" s="33">
        <v>0</v>
      </c>
      <c r="AD42" s="33">
        <v>0</v>
      </c>
      <c r="AE42" s="33">
        <v>0</v>
      </c>
    </row>
    <row r="43" spans="1:31">
      <c r="A43" s="29" t="s">
        <v>131</v>
      </c>
      <c r="B43" s="29" t="s">
        <v>73</v>
      </c>
      <c r="C43" s="33">
        <v>0</v>
      </c>
      <c r="D43" s="33">
        <v>0</v>
      </c>
      <c r="E43" s="33">
        <v>0</v>
      </c>
      <c r="F43" s="33">
        <v>0</v>
      </c>
      <c r="G43" s="33">
        <v>0</v>
      </c>
      <c r="H43" s="33">
        <v>0</v>
      </c>
      <c r="I43" s="33">
        <v>0</v>
      </c>
      <c r="J43" s="33">
        <v>0</v>
      </c>
      <c r="K43" s="33">
        <v>0</v>
      </c>
      <c r="L43" s="33">
        <v>0</v>
      </c>
      <c r="M43" s="33">
        <v>0</v>
      </c>
      <c r="N43" s="33">
        <v>0</v>
      </c>
      <c r="O43" s="33">
        <v>0</v>
      </c>
      <c r="P43" s="33">
        <v>0</v>
      </c>
      <c r="Q43" s="33">
        <v>0</v>
      </c>
      <c r="R43" s="33">
        <v>0</v>
      </c>
      <c r="S43" s="33">
        <v>0</v>
      </c>
      <c r="T43" s="33">
        <v>0</v>
      </c>
      <c r="U43" s="33">
        <v>0</v>
      </c>
      <c r="V43" s="33">
        <v>0</v>
      </c>
      <c r="W43" s="33">
        <v>0</v>
      </c>
      <c r="X43" s="33">
        <v>0</v>
      </c>
      <c r="Y43" s="33">
        <v>0</v>
      </c>
      <c r="Z43" s="33">
        <v>0</v>
      </c>
      <c r="AA43" s="33">
        <v>0</v>
      </c>
      <c r="AB43" s="33">
        <v>0</v>
      </c>
      <c r="AC43" s="33">
        <v>0</v>
      </c>
      <c r="AD43" s="33">
        <v>0</v>
      </c>
      <c r="AE43" s="33">
        <v>0</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0</v>
      </c>
      <c r="D45" s="35">
        <v>0</v>
      </c>
      <c r="E45" s="35">
        <v>0</v>
      </c>
      <c r="F45" s="35">
        <v>90921.885369724769</v>
      </c>
      <c r="G45" s="35">
        <v>0.20026952977793891</v>
      </c>
      <c r="H45" s="35">
        <v>9893.3614859478275</v>
      </c>
      <c r="I45" s="35">
        <v>5.3271385537379109E-4</v>
      </c>
      <c r="J45" s="35">
        <v>0</v>
      </c>
      <c r="K45" s="35">
        <v>0</v>
      </c>
      <c r="L45" s="35">
        <v>0</v>
      </c>
      <c r="M45" s="35">
        <v>0</v>
      </c>
      <c r="N45" s="35">
        <v>0</v>
      </c>
      <c r="O45" s="35">
        <v>0</v>
      </c>
      <c r="P45" s="35">
        <v>0</v>
      </c>
      <c r="Q45" s="35">
        <v>0</v>
      </c>
      <c r="R45" s="35">
        <v>0</v>
      </c>
      <c r="S45" s="35">
        <v>0</v>
      </c>
      <c r="T45" s="35">
        <v>0</v>
      </c>
      <c r="U45" s="35">
        <v>0</v>
      </c>
      <c r="V45" s="35">
        <v>0</v>
      </c>
      <c r="W45" s="35">
        <v>0</v>
      </c>
      <c r="X45" s="35">
        <v>0</v>
      </c>
      <c r="Y45" s="35">
        <v>0</v>
      </c>
      <c r="Z45" s="35">
        <v>0</v>
      </c>
      <c r="AA45" s="35">
        <v>0</v>
      </c>
      <c r="AB45" s="35">
        <v>0</v>
      </c>
      <c r="AC45" s="35">
        <v>0</v>
      </c>
      <c r="AD45" s="35">
        <v>0</v>
      </c>
      <c r="AE45" s="35">
        <v>0</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32215.045610229932</v>
      </c>
      <c r="G49" s="33">
        <v>8.9134796190359455E-5</v>
      </c>
      <c r="H49" s="33">
        <v>1175.2890467306893</v>
      </c>
      <c r="I49" s="33">
        <v>0</v>
      </c>
      <c r="J49" s="33">
        <v>0</v>
      </c>
      <c r="K49" s="33">
        <v>1.5794057227203575E-5</v>
      </c>
      <c r="L49" s="33">
        <v>2.7529703069040802E-5</v>
      </c>
      <c r="M49" s="33">
        <v>1.1901806206511101E-6</v>
      </c>
      <c r="N49" s="33">
        <v>0</v>
      </c>
      <c r="O49" s="33">
        <v>0</v>
      </c>
      <c r="P49" s="33">
        <v>0</v>
      </c>
      <c r="Q49" s="33">
        <v>0</v>
      </c>
      <c r="R49" s="33">
        <v>0</v>
      </c>
      <c r="S49" s="33">
        <v>0</v>
      </c>
      <c r="T49" s="33">
        <v>0</v>
      </c>
      <c r="U49" s="33">
        <v>0</v>
      </c>
      <c r="V49" s="33">
        <v>0</v>
      </c>
      <c r="W49" s="33">
        <v>0</v>
      </c>
      <c r="X49" s="33">
        <v>0</v>
      </c>
      <c r="Y49" s="33">
        <v>0</v>
      </c>
      <c r="Z49" s="33">
        <v>0</v>
      </c>
      <c r="AA49" s="33">
        <v>0</v>
      </c>
      <c r="AB49" s="33">
        <v>0</v>
      </c>
      <c r="AC49" s="33">
        <v>0</v>
      </c>
      <c r="AD49" s="33">
        <v>0</v>
      </c>
      <c r="AE49" s="33">
        <v>0</v>
      </c>
    </row>
    <row r="50" spans="1:31">
      <c r="A50" s="29" t="s">
        <v>132</v>
      </c>
      <c r="B50" s="29" t="s">
        <v>20</v>
      </c>
      <c r="C50" s="33">
        <v>0</v>
      </c>
      <c r="D50" s="33">
        <v>0</v>
      </c>
      <c r="E50" s="33">
        <v>0</v>
      </c>
      <c r="F50" s="33">
        <v>0</v>
      </c>
      <c r="G50" s="33">
        <v>0</v>
      </c>
      <c r="H50" s="33">
        <v>0</v>
      </c>
      <c r="I50" s="33">
        <v>0</v>
      </c>
      <c r="J50" s="33">
        <v>0</v>
      </c>
      <c r="K50" s="33">
        <v>0</v>
      </c>
      <c r="L50" s="33">
        <v>0</v>
      </c>
      <c r="M50" s="33">
        <v>0</v>
      </c>
      <c r="N50" s="33">
        <v>0</v>
      </c>
      <c r="O50" s="33">
        <v>0</v>
      </c>
      <c r="P50" s="33">
        <v>0</v>
      </c>
      <c r="Q50" s="33">
        <v>0</v>
      </c>
      <c r="R50" s="33">
        <v>0</v>
      </c>
      <c r="S50" s="33">
        <v>0</v>
      </c>
      <c r="T50" s="33">
        <v>0</v>
      </c>
      <c r="U50" s="33">
        <v>0</v>
      </c>
      <c r="V50" s="33">
        <v>0</v>
      </c>
      <c r="W50" s="33">
        <v>0</v>
      </c>
      <c r="X50" s="33">
        <v>0</v>
      </c>
      <c r="Y50" s="33">
        <v>0</v>
      </c>
      <c r="Z50" s="33">
        <v>0</v>
      </c>
      <c r="AA50" s="33">
        <v>0</v>
      </c>
      <c r="AB50" s="33">
        <v>0</v>
      </c>
      <c r="AC50" s="33">
        <v>0</v>
      </c>
      <c r="AD50" s="33">
        <v>0</v>
      </c>
      <c r="AE50" s="33">
        <v>0</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0</v>
      </c>
      <c r="D52" s="33">
        <v>0</v>
      </c>
      <c r="E52" s="33">
        <v>0</v>
      </c>
      <c r="F52" s="33">
        <v>0</v>
      </c>
      <c r="G52" s="33">
        <v>0</v>
      </c>
      <c r="H52" s="33">
        <v>0</v>
      </c>
      <c r="I52" s="33">
        <v>0</v>
      </c>
      <c r="J52" s="33">
        <v>0</v>
      </c>
      <c r="K52" s="33">
        <v>0</v>
      </c>
      <c r="L52" s="33">
        <v>0</v>
      </c>
      <c r="M52" s="33">
        <v>0</v>
      </c>
      <c r="N52" s="33">
        <v>0</v>
      </c>
      <c r="O52" s="33">
        <v>0</v>
      </c>
      <c r="P52" s="33">
        <v>0</v>
      </c>
      <c r="Q52" s="33">
        <v>0</v>
      </c>
      <c r="R52" s="33">
        <v>0</v>
      </c>
      <c r="S52" s="33">
        <v>0</v>
      </c>
      <c r="T52" s="33">
        <v>0</v>
      </c>
      <c r="U52" s="33">
        <v>0</v>
      </c>
      <c r="V52" s="33">
        <v>0</v>
      </c>
      <c r="W52" s="33">
        <v>0</v>
      </c>
      <c r="X52" s="33">
        <v>0</v>
      </c>
      <c r="Y52" s="33">
        <v>0</v>
      </c>
      <c r="Z52" s="33">
        <v>0</v>
      </c>
      <c r="AA52" s="33">
        <v>0</v>
      </c>
      <c r="AB52" s="33">
        <v>0</v>
      </c>
      <c r="AC52" s="33">
        <v>0</v>
      </c>
      <c r="AD52" s="33">
        <v>0</v>
      </c>
      <c r="AE52" s="33">
        <v>0</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0</v>
      </c>
      <c r="D54" s="33">
        <v>0</v>
      </c>
      <c r="E54" s="33">
        <v>0</v>
      </c>
      <c r="F54" s="33">
        <v>0</v>
      </c>
      <c r="G54" s="33">
        <v>0</v>
      </c>
      <c r="H54" s="33">
        <v>0</v>
      </c>
      <c r="I54" s="33">
        <v>0</v>
      </c>
      <c r="J54" s="33">
        <v>0</v>
      </c>
      <c r="K54" s="33">
        <v>0</v>
      </c>
      <c r="L54" s="33">
        <v>0</v>
      </c>
      <c r="M54" s="33">
        <v>0</v>
      </c>
      <c r="N54" s="33">
        <v>0</v>
      </c>
      <c r="O54" s="33">
        <v>0</v>
      </c>
      <c r="P54" s="33">
        <v>0</v>
      </c>
      <c r="Q54" s="33">
        <v>0</v>
      </c>
      <c r="R54" s="33">
        <v>0</v>
      </c>
      <c r="S54" s="33">
        <v>0</v>
      </c>
      <c r="T54" s="33">
        <v>0</v>
      </c>
      <c r="U54" s="33">
        <v>0</v>
      </c>
      <c r="V54" s="33">
        <v>0</v>
      </c>
      <c r="W54" s="33">
        <v>0</v>
      </c>
      <c r="X54" s="33">
        <v>0</v>
      </c>
      <c r="Y54" s="33">
        <v>0</v>
      </c>
      <c r="Z54" s="33">
        <v>0</v>
      </c>
      <c r="AA54" s="33">
        <v>0</v>
      </c>
      <c r="AB54" s="33">
        <v>0</v>
      </c>
      <c r="AC54" s="33">
        <v>0</v>
      </c>
      <c r="AD54" s="33">
        <v>0</v>
      </c>
      <c r="AE54" s="33">
        <v>0</v>
      </c>
    </row>
    <row r="55" spans="1:31">
      <c r="A55" s="29" t="s">
        <v>132</v>
      </c>
      <c r="B55" s="29" t="s">
        <v>68</v>
      </c>
      <c r="C55" s="33">
        <v>0</v>
      </c>
      <c r="D55" s="33">
        <v>0</v>
      </c>
      <c r="E55" s="33">
        <v>0</v>
      </c>
      <c r="F55" s="33">
        <v>0</v>
      </c>
      <c r="G55" s="33">
        <v>0</v>
      </c>
      <c r="H55" s="33">
        <v>0</v>
      </c>
      <c r="I55" s="33">
        <v>0</v>
      </c>
      <c r="J55" s="33">
        <v>0</v>
      </c>
      <c r="K55" s="33">
        <v>0</v>
      </c>
      <c r="L55" s="33">
        <v>0</v>
      </c>
      <c r="M55" s="33">
        <v>0</v>
      </c>
      <c r="N55" s="33">
        <v>0</v>
      </c>
      <c r="O55" s="33">
        <v>0</v>
      </c>
      <c r="P55" s="33">
        <v>0</v>
      </c>
      <c r="Q55" s="33">
        <v>0</v>
      </c>
      <c r="R55" s="33">
        <v>0</v>
      </c>
      <c r="S55" s="33">
        <v>0</v>
      </c>
      <c r="T55" s="33">
        <v>0</v>
      </c>
      <c r="U55" s="33">
        <v>0</v>
      </c>
      <c r="V55" s="33">
        <v>0</v>
      </c>
      <c r="W55" s="33">
        <v>0</v>
      </c>
      <c r="X55" s="33">
        <v>0</v>
      </c>
      <c r="Y55" s="33">
        <v>0</v>
      </c>
      <c r="Z55" s="33">
        <v>0</v>
      </c>
      <c r="AA55" s="33">
        <v>0</v>
      </c>
      <c r="AB55" s="33">
        <v>0</v>
      </c>
      <c r="AC55" s="33">
        <v>0</v>
      </c>
      <c r="AD55" s="33">
        <v>0</v>
      </c>
      <c r="AE55" s="33">
        <v>0</v>
      </c>
    </row>
    <row r="56" spans="1:31">
      <c r="A56" s="29" t="s">
        <v>132</v>
      </c>
      <c r="B56" s="29" t="s">
        <v>36</v>
      </c>
      <c r="C56" s="33">
        <v>0</v>
      </c>
      <c r="D56" s="33">
        <v>0</v>
      </c>
      <c r="E56" s="33">
        <v>0</v>
      </c>
      <c r="F56" s="33">
        <v>0</v>
      </c>
      <c r="G56" s="33">
        <v>0</v>
      </c>
      <c r="H56" s="33">
        <v>0</v>
      </c>
      <c r="I56" s="33">
        <v>0</v>
      </c>
      <c r="J56" s="33">
        <v>0</v>
      </c>
      <c r="K56" s="33">
        <v>0</v>
      </c>
      <c r="L56" s="33">
        <v>0</v>
      </c>
      <c r="M56" s="33">
        <v>0</v>
      </c>
      <c r="N56" s="33">
        <v>0</v>
      </c>
      <c r="O56" s="33">
        <v>0</v>
      </c>
      <c r="P56" s="33">
        <v>0</v>
      </c>
      <c r="Q56" s="33">
        <v>0</v>
      </c>
      <c r="R56" s="33">
        <v>0</v>
      </c>
      <c r="S56" s="33">
        <v>0</v>
      </c>
      <c r="T56" s="33">
        <v>0</v>
      </c>
      <c r="U56" s="33">
        <v>0</v>
      </c>
      <c r="V56" s="33">
        <v>0</v>
      </c>
      <c r="W56" s="33">
        <v>0</v>
      </c>
      <c r="X56" s="33">
        <v>0</v>
      </c>
      <c r="Y56" s="33">
        <v>0</v>
      </c>
      <c r="Z56" s="33">
        <v>0</v>
      </c>
      <c r="AA56" s="33">
        <v>0</v>
      </c>
      <c r="AB56" s="33">
        <v>0</v>
      </c>
      <c r="AC56" s="33">
        <v>0</v>
      </c>
      <c r="AD56" s="33">
        <v>0</v>
      </c>
      <c r="AE56" s="33">
        <v>0</v>
      </c>
    </row>
    <row r="57" spans="1:31">
      <c r="A57" s="29" t="s">
        <v>132</v>
      </c>
      <c r="B57" s="29" t="s">
        <v>73</v>
      </c>
      <c r="C57" s="33">
        <v>0</v>
      </c>
      <c r="D57" s="33">
        <v>0</v>
      </c>
      <c r="E57" s="33">
        <v>0</v>
      </c>
      <c r="F57" s="33">
        <v>0</v>
      </c>
      <c r="G57" s="33">
        <v>0</v>
      </c>
      <c r="H57" s="33">
        <v>0</v>
      </c>
      <c r="I57" s="33">
        <v>0</v>
      </c>
      <c r="J57" s="33">
        <v>0</v>
      </c>
      <c r="K57" s="33">
        <v>0</v>
      </c>
      <c r="L57" s="33">
        <v>0</v>
      </c>
      <c r="M57" s="33">
        <v>0</v>
      </c>
      <c r="N57" s="33">
        <v>0</v>
      </c>
      <c r="O57" s="33">
        <v>0</v>
      </c>
      <c r="P57" s="33">
        <v>0</v>
      </c>
      <c r="Q57" s="33">
        <v>0</v>
      </c>
      <c r="R57" s="33">
        <v>0</v>
      </c>
      <c r="S57" s="33">
        <v>0</v>
      </c>
      <c r="T57" s="33">
        <v>0</v>
      </c>
      <c r="U57" s="33">
        <v>0</v>
      </c>
      <c r="V57" s="33">
        <v>0</v>
      </c>
      <c r="W57" s="33">
        <v>0</v>
      </c>
      <c r="X57" s="33">
        <v>0</v>
      </c>
      <c r="Y57" s="33">
        <v>0</v>
      </c>
      <c r="Z57" s="33">
        <v>0</v>
      </c>
      <c r="AA57" s="33">
        <v>0</v>
      </c>
      <c r="AB57" s="33">
        <v>0</v>
      </c>
      <c r="AC57" s="33">
        <v>0</v>
      </c>
      <c r="AD57" s="33">
        <v>0</v>
      </c>
      <c r="AE57" s="33">
        <v>0</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0</v>
      </c>
      <c r="D59" s="35">
        <v>0</v>
      </c>
      <c r="E59" s="35">
        <v>0</v>
      </c>
      <c r="F59" s="35">
        <v>32215.045610229932</v>
      </c>
      <c r="G59" s="35">
        <v>8.9134796190359455E-5</v>
      </c>
      <c r="H59" s="35">
        <v>1175.2890467306893</v>
      </c>
      <c r="I59" s="35">
        <v>0</v>
      </c>
      <c r="J59" s="35">
        <v>0</v>
      </c>
      <c r="K59" s="35">
        <v>1.5794057227203575E-5</v>
      </c>
      <c r="L59" s="35">
        <v>2.7529703069040802E-5</v>
      </c>
      <c r="M59" s="35">
        <v>1.1901806206511101E-6</v>
      </c>
      <c r="N59" s="35">
        <v>0</v>
      </c>
      <c r="O59" s="35">
        <v>0</v>
      </c>
      <c r="P59" s="35">
        <v>0</v>
      </c>
      <c r="Q59" s="35">
        <v>0</v>
      </c>
      <c r="R59" s="35">
        <v>0</v>
      </c>
      <c r="S59" s="35">
        <v>0</v>
      </c>
      <c r="T59" s="35">
        <v>0</v>
      </c>
      <c r="U59" s="35">
        <v>0</v>
      </c>
      <c r="V59" s="35">
        <v>0</v>
      </c>
      <c r="W59" s="35">
        <v>0</v>
      </c>
      <c r="X59" s="35">
        <v>0</v>
      </c>
      <c r="Y59" s="35">
        <v>0</v>
      </c>
      <c r="Z59" s="35">
        <v>0</v>
      </c>
      <c r="AA59" s="35">
        <v>0</v>
      </c>
      <c r="AB59" s="35">
        <v>0</v>
      </c>
      <c r="AC59" s="35">
        <v>0</v>
      </c>
      <c r="AD59" s="35">
        <v>0</v>
      </c>
      <c r="AE59" s="35">
        <v>0</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0</v>
      </c>
      <c r="D64" s="33">
        <v>0</v>
      </c>
      <c r="E64" s="33">
        <v>0</v>
      </c>
      <c r="F64" s="33">
        <v>0</v>
      </c>
      <c r="G64" s="33">
        <v>0</v>
      </c>
      <c r="H64" s="33">
        <v>0</v>
      </c>
      <c r="I64" s="33">
        <v>0</v>
      </c>
      <c r="J64" s="33">
        <v>0</v>
      </c>
      <c r="K64" s="33">
        <v>0</v>
      </c>
      <c r="L64" s="33">
        <v>0</v>
      </c>
      <c r="M64" s="33">
        <v>0</v>
      </c>
      <c r="N64" s="33">
        <v>0</v>
      </c>
      <c r="O64" s="33">
        <v>0</v>
      </c>
      <c r="P64" s="33">
        <v>0</v>
      </c>
      <c r="Q64" s="33">
        <v>0</v>
      </c>
      <c r="R64" s="33">
        <v>0</v>
      </c>
      <c r="S64" s="33">
        <v>0</v>
      </c>
      <c r="T64" s="33">
        <v>0</v>
      </c>
      <c r="U64" s="33">
        <v>0</v>
      </c>
      <c r="V64" s="33">
        <v>0</v>
      </c>
      <c r="W64" s="33">
        <v>0</v>
      </c>
      <c r="X64" s="33">
        <v>0</v>
      </c>
      <c r="Y64" s="33">
        <v>0</v>
      </c>
      <c r="Z64" s="33">
        <v>0</v>
      </c>
      <c r="AA64" s="33">
        <v>0</v>
      </c>
      <c r="AB64" s="33">
        <v>0</v>
      </c>
      <c r="AC64" s="33">
        <v>0</v>
      </c>
      <c r="AD64" s="33">
        <v>0</v>
      </c>
      <c r="AE64" s="33">
        <v>0</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0</v>
      </c>
      <c r="D66" s="33">
        <v>0</v>
      </c>
      <c r="E66" s="33">
        <v>0</v>
      </c>
      <c r="F66" s="33">
        <v>0</v>
      </c>
      <c r="G66" s="33">
        <v>0</v>
      </c>
      <c r="H66" s="33">
        <v>0</v>
      </c>
      <c r="I66" s="33">
        <v>0</v>
      </c>
      <c r="J66" s="33">
        <v>0</v>
      </c>
      <c r="K66" s="33">
        <v>0</v>
      </c>
      <c r="L66" s="33">
        <v>0</v>
      </c>
      <c r="M66" s="33">
        <v>0</v>
      </c>
      <c r="N66" s="33">
        <v>0</v>
      </c>
      <c r="O66" s="33">
        <v>0</v>
      </c>
      <c r="P66" s="33">
        <v>0</v>
      </c>
      <c r="Q66" s="33">
        <v>0</v>
      </c>
      <c r="R66" s="33">
        <v>0</v>
      </c>
      <c r="S66" s="33">
        <v>0</v>
      </c>
      <c r="T66" s="33">
        <v>0</v>
      </c>
      <c r="U66" s="33">
        <v>0</v>
      </c>
      <c r="V66" s="33">
        <v>0</v>
      </c>
      <c r="W66" s="33">
        <v>0</v>
      </c>
      <c r="X66" s="33">
        <v>0</v>
      </c>
      <c r="Y66" s="33">
        <v>0</v>
      </c>
      <c r="Z66" s="33">
        <v>0</v>
      </c>
      <c r="AA66" s="33">
        <v>0</v>
      </c>
      <c r="AB66" s="33">
        <v>0</v>
      </c>
      <c r="AC66" s="33">
        <v>0</v>
      </c>
      <c r="AD66" s="33">
        <v>0</v>
      </c>
      <c r="AE66" s="33">
        <v>0</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0</v>
      </c>
      <c r="D68" s="33">
        <v>0</v>
      </c>
      <c r="E68" s="33">
        <v>0</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c r="W68" s="33">
        <v>0</v>
      </c>
      <c r="X68" s="33">
        <v>0</v>
      </c>
      <c r="Y68" s="33">
        <v>0</v>
      </c>
      <c r="Z68" s="33">
        <v>0</v>
      </c>
      <c r="AA68" s="33">
        <v>0</v>
      </c>
      <c r="AB68" s="33">
        <v>0</v>
      </c>
      <c r="AC68" s="33">
        <v>0</v>
      </c>
      <c r="AD68" s="33">
        <v>0</v>
      </c>
      <c r="AE68" s="33">
        <v>0</v>
      </c>
    </row>
    <row r="69" spans="1:31">
      <c r="A69" s="29" t="s">
        <v>133</v>
      </c>
      <c r="B69" s="29" t="s">
        <v>68</v>
      </c>
      <c r="C69" s="33">
        <v>0</v>
      </c>
      <c r="D69" s="33">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c r="AA69" s="33">
        <v>0</v>
      </c>
      <c r="AB69" s="33">
        <v>0</v>
      </c>
      <c r="AC69" s="33">
        <v>0</v>
      </c>
      <c r="AD69" s="33">
        <v>0</v>
      </c>
      <c r="AE69" s="33">
        <v>0</v>
      </c>
    </row>
    <row r="70" spans="1:31">
      <c r="A70" s="29" t="s">
        <v>133</v>
      </c>
      <c r="B70" s="29" t="s">
        <v>36</v>
      </c>
      <c r="C70" s="33">
        <v>0</v>
      </c>
      <c r="D70" s="33">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c r="AA70" s="33">
        <v>0</v>
      </c>
      <c r="AB70" s="33">
        <v>0</v>
      </c>
      <c r="AC70" s="33">
        <v>0</v>
      </c>
      <c r="AD70" s="33">
        <v>0</v>
      </c>
      <c r="AE70" s="33">
        <v>0</v>
      </c>
    </row>
    <row r="71" spans="1:3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0</v>
      </c>
      <c r="AC71" s="33">
        <v>0</v>
      </c>
      <c r="AD71" s="33">
        <v>0</v>
      </c>
      <c r="AE71" s="33">
        <v>0</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0</v>
      </c>
      <c r="D73" s="35">
        <v>0</v>
      </c>
      <c r="E73" s="35">
        <v>0</v>
      </c>
      <c r="F73" s="35">
        <v>0</v>
      </c>
      <c r="G73" s="35">
        <v>0</v>
      </c>
      <c r="H73" s="35">
        <v>0</v>
      </c>
      <c r="I73" s="35">
        <v>0</v>
      </c>
      <c r="J73" s="35">
        <v>0</v>
      </c>
      <c r="K73" s="35">
        <v>0</v>
      </c>
      <c r="L73" s="35">
        <v>0</v>
      </c>
      <c r="M73" s="35">
        <v>0</v>
      </c>
      <c r="N73" s="35">
        <v>0</v>
      </c>
      <c r="O73" s="35">
        <v>0</v>
      </c>
      <c r="P73" s="35">
        <v>0</v>
      </c>
      <c r="Q73" s="35">
        <v>0</v>
      </c>
      <c r="R73" s="35">
        <v>0</v>
      </c>
      <c r="S73" s="35">
        <v>0</v>
      </c>
      <c r="T73" s="35">
        <v>0</v>
      </c>
      <c r="U73" s="35">
        <v>0</v>
      </c>
      <c r="V73" s="35">
        <v>0</v>
      </c>
      <c r="W73" s="35">
        <v>0</v>
      </c>
      <c r="X73" s="35">
        <v>0</v>
      </c>
      <c r="Y73" s="35">
        <v>0</v>
      </c>
      <c r="Z73" s="35">
        <v>0</v>
      </c>
      <c r="AA73" s="35">
        <v>0</v>
      </c>
      <c r="AB73" s="35">
        <v>0</v>
      </c>
      <c r="AC73" s="35">
        <v>0</v>
      </c>
      <c r="AD73" s="35">
        <v>0</v>
      </c>
      <c r="AE73" s="35">
        <v>0</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0</v>
      </c>
      <c r="D78" s="33">
        <v>0</v>
      </c>
      <c r="E78" s="33">
        <v>0</v>
      </c>
      <c r="F78" s="33">
        <v>0</v>
      </c>
      <c r="G78" s="33">
        <v>0</v>
      </c>
      <c r="H78" s="33">
        <v>0</v>
      </c>
      <c r="I78" s="33">
        <v>0</v>
      </c>
      <c r="J78" s="33">
        <v>0</v>
      </c>
      <c r="K78" s="33">
        <v>0</v>
      </c>
      <c r="L78" s="33">
        <v>0</v>
      </c>
      <c r="M78" s="33">
        <v>0</v>
      </c>
      <c r="N78" s="33">
        <v>0</v>
      </c>
      <c r="O78" s="33">
        <v>0</v>
      </c>
      <c r="P78" s="33">
        <v>0</v>
      </c>
      <c r="Q78" s="33">
        <v>0</v>
      </c>
      <c r="R78" s="33">
        <v>0</v>
      </c>
      <c r="S78" s="33">
        <v>0</v>
      </c>
      <c r="T78" s="33">
        <v>0</v>
      </c>
      <c r="U78" s="33">
        <v>0</v>
      </c>
      <c r="V78" s="33">
        <v>0</v>
      </c>
      <c r="W78" s="33">
        <v>0</v>
      </c>
      <c r="X78" s="33">
        <v>0</v>
      </c>
      <c r="Y78" s="33">
        <v>0</v>
      </c>
      <c r="Z78" s="33">
        <v>0</v>
      </c>
      <c r="AA78" s="33">
        <v>0</v>
      </c>
      <c r="AB78" s="33">
        <v>0</v>
      </c>
      <c r="AC78" s="33">
        <v>0</v>
      </c>
      <c r="AD78" s="33">
        <v>0</v>
      </c>
      <c r="AE78" s="33">
        <v>0</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0</v>
      </c>
      <c r="D80" s="33">
        <v>0</v>
      </c>
      <c r="E80" s="33">
        <v>0</v>
      </c>
      <c r="F80" s="33">
        <v>0</v>
      </c>
      <c r="G80" s="33">
        <v>0</v>
      </c>
      <c r="H80" s="33">
        <v>0</v>
      </c>
      <c r="I80" s="33">
        <v>0</v>
      </c>
      <c r="J80" s="33">
        <v>0</v>
      </c>
      <c r="K80" s="33">
        <v>0</v>
      </c>
      <c r="L80" s="33">
        <v>0</v>
      </c>
      <c r="M80" s="33">
        <v>0</v>
      </c>
      <c r="N80" s="33">
        <v>0</v>
      </c>
      <c r="O80" s="33">
        <v>0</v>
      </c>
      <c r="P80" s="33">
        <v>0</v>
      </c>
      <c r="Q80" s="33">
        <v>0</v>
      </c>
      <c r="R80" s="33">
        <v>0</v>
      </c>
      <c r="S80" s="33">
        <v>0</v>
      </c>
      <c r="T80" s="33">
        <v>0</v>
      </c>
      <c r="U80" s="33">
        <v>0</v>
      </c>
      <c r="V80" s="33">
        <v>0</v>
      </c>
      <c r="W80" s="33">
        <v>0</v>
      </c>
      <c r="X80" s="33">
        <v>0</v>
      </c>
      <c r="Y80" s="33">
        <v>0</v>
      </c>
      <c r="Z80" s="33">
        <v>0</v>
      </c>
      <c r="AA80" s="33">
        <v>0</v>
      </c>
      <c r="AB80" s="33">
        <v>0</v>
      </c>
      <c r="AC80" s="33">
        <v>0</v>
      </c>
      <c r="AD80" s="33">
        <v>0</v>
      </c>
      <c r="AE80" s="33">
        <v>0</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0</v>
      </c>
      <c r="D82" s="33">
        <v>0</v>
      </c>
      <c r="E82" s="33">
        <v>0</v>
      </c>
      <c r="F82" s="33">
        <v>0</v>
      </c>
      <c r="G82" s="33">
        <v>0</v>
      </c>
      <c r="H82" s="33">
        <v>0</v>
      </c>
      <c r="I82" s="33">
        <v>0</v>
      </c>
      <c r="J82" s="33">
        <v>0</v>
      </c>
      <c r="K82" s="33">
        <v>0</v>
      </c>
      <c r="L82" s="33">
        <v>0</v>
      </c>
      <c r="M82" s="33">
        <v>0</v>
      </c>
      <c r="N82" s="33">
        <v>0</v>
      </c>
      <c r="O82" s="33">
        <v>0</v>
      </c>
      <c r="P82" s="33">
        <v>0</v>
      </c>
      <c r="Q82" s="33">
        <v>0</v>
      </c>
      <c r="R82" s="33">
        <v>0</v>
      </c>
      <c r="S82" s="33">
        <v>0</v>
      </c>
      <c r="T82" s="33">
        <v>0</v>
      </c>
      <c r="U82" s="33">
        <v>0</v>
      </c>
      <c r="V82" s="33">
        <v>0</v>
      </c>
      <c r="W82" s="33">
        <v>0</v>
      </c>
      <c r="X82" s="33">
        <v>0</v>
      </c>
      <c r="Y82" s="33">
        <v>0</v>
      </c>
      <c r="Z82" s="33">
        <v>0</v>
      </c>
      <c r="AA82" s="33">
        <v>0</v>
      </c>
      <c r="AB82" s="33">
        <v>0</v>
      </c>
      <c r="AC82" s="33">
        <v>0</v>
      </c>
      <c r="AD82" s="33">
        <v>0</v>
      </c>
      <c r="AE82" s="33">
        <v>0</v>
      </c>
    </row>
    <row r="83" spans="1:3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0</v>
      </c>
      <c r="AD83" s="33">
        <v>0</v>
      </c>
      <c r="AE83" s="33">
        <v>0</v>
      </c>
    </row>
    <row r="84" spans="1:3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1:31">
      <c r="A85" s="29" t="s">
        <v>134</v>
      </c>
      <c r="B85" s="29" t="s">
        <v>73</v>
      </c>
      <c r="C85" s="33">
        <v>0</v>
      </c>
      <c r="D85" s="33">
        <v>0</v>
      </c>
      <c r="E85" s="33">
        <v>0</v>
      </c>
      <c r="F85" s="33">
        <v>0</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0</v>
      </c>
      <c r="D87" s="35">
        <v>0</v>
      </c>
      <c r="E87" s="35">
        <v>0</v>
      </c>
      <c r="F87" s="35">
        <v>0</v>
      </c>
      <c r="G87" s="35">
        <v>0</v>
      </c>
      <c r="H87" s="35">
        <v>0</v>
      </c>
      <c r="I87" s="35">
        <v>0</v>
      </c>
      <c r="J87" s="35">
        <v>0</v>
      </c>
      <c r="K87" s="35">
        <v>0</v>
      </c>
      <c r="L87" s="35">
        <v>0</v>
      </c>
      <c r="M87" s="35">
        <v>0</v>
      </c>
      <c r="N87" s="35">
        <v>0</v>
      </c>
      <c r="O87" s="35">
        <v>0</v>
      </c>
      <c r="P87" s="35">
        <v>0</v>
      </c>
      <c r="Q87" s="35">
        <v>0</v>
      </c>
      <c r="R87" s="35">
        <v>0</v>
      </c>
      <c r="S87" s="35">
        <v>0</v>
      </c>
      <c r="T87" s="35">
        <v>0</v>
      </c>
      <c r="U87" s="35">
        <v>0</v>
      </c>
      <c r="V87" s="35">
        <v>0</v>
      </c>
      <c r="W87" s="35">
        <v>0</v>
      </c>
      <c r="X87" s="35">
        <v>0</v>
      </c>
      <c r="Y87" s="35">
        <v>0</v>
      </c>
      <c r="Z87" s="35">
        <v>0</v>
      </c>
      <c r="AA87" s="35">
        <v>0</v>
      </c>
      <c r="AB87" s="35">
        <v>0</v>
      </c>
      <c r="AC87" s="35">
        <v>0</v>
      </c>
      <c r="AD87" s="35">
        <v>0</v>
      </c>
      <c r="AE87" s="35">
        <v>0</v>
      </c>
    </row>
    <row r="89" spans="1:31" collapsed="1"/>
  </sheetData>
  <sheetProtection algorithmName="SHA-512" hashValue="3dfFvuAm5C01/qGW06R2BEm6votKXR4YWFxhWHxnkYz33yxTsYoUC/vchxjFRMCjTAri3vPsS3Xr1y1ip6U4vg==" saltValue="72hhvoFb+YPrMBQVXVloFg=="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57E188"/>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150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151</v>
      </c>
      <c r="B2" s="18" t="s">
        <v>152</v>
      </c>
    </row>
    <row r="3" spans="1:31">
      <c r="B3" s="18"/>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74</v>
      </c>
      <c r="C6" s="33">
        <v>6.0901692649956689E-3</v>
      </c>
      <c r="D6" s="33">
        <v>4278.3376045537279</v>
      </c>
      <c r="E6" s="33">
        <v>14086.700347792234</v>
      </c>
      <c r="F6" s="33">
        <v>23132.386210705772</v>
      </c>
      <c r="G6" s="33">
        <v>31180.038204179582</v>
      </c>
      <c r="H6" s="33">
        <v>38916.68261322019</v>
      </c>
      <c r="I6" s="33">
        <v>46001.960413790148</v>
      </c>
      <c r="J6" s="33">
        <v>52115.630911639615</v>
      </c>
      <c r="K6" s="33">
        <v>115199.9370401644</v>
      </c>
      <c r="L6" s="33">
        <v>109923.60401508758</v>
      </c>
      <c r="M6" s="33">
        <v>105169.54741416573</v>
      </c>
      <c r="N6" s="33">
        <v>100072.00686637855</v>
      </c>
      <c r="O6" s="33">
        <v>95488.556150748351</v>
      </c>
      <c r="P6" s="33">
        <v>91115.034487225887</v>
      </c>
      <c r="Q6" s="33">
        <v>87696.684606008668</v>
      </c>
      <c r="R6" s="33">
        <v>84777.363827388108</v>
      </c>
      <c r="S6" s="33">
        <v>85117.125946298183</v>
      </c>
      <c r="T6" s="33">
        <v>83052.739518853981</v>
      </c>
      <c r="U6" s="33">
        <v>88037.587343691586</v>
      </c>
      <c r="V6" s="33">
        <v>85061.926857766666</v>
      </c>
      <c r="W6" s="33">
        <v>89565.111883759484</v>
      </c>
      <c r="X6" s="33">
        <v>97634.101802253019</v>
      </c>
      <c r="Y6" s="33">
        <v>93411.550728002956</v>
      </c>
      <c r="Z6" s="33">
        <v>88883.917196964321</v>
      </c>
      <c r="AA6" s="33">
        <v>86904.721420533257</v>
      </c>
      <c r="AB6" s="33">
        <v>91604.865792336757</v>
      </c>
      <c r="AC6" s="33">
        <v>89653.237774376466</v>
      </c>
      <c r="AD6" s="33">
        <v>96651.394225023279</v>
      </c>
      <c r="AE6" s="33">
        <v>95362.354026371147</v>
      </c>
    </row>
    <row r="7" spans="1:31">
      <c r="A7" s="29" t="s">
        <v>131</v>
      </c>
      <c r="B7" s="29" t="s">
        <v>74</v>
      </c>
      <c r="C7" s="33">
        <v>6.0820143424240615E-3</v>
      </c>
      <c r="D7" s="33">
        <v>6.3999702223255231E-3</v>
      </c>
      <c r="E7" s="33">
        <v>6.8356685914734228E-3</v>
      </c>
      <c r="F7" s="33">
        <v>7.7196695421926486E-3</v>
      </c>
      <c r="G7" s="33">
        <v>7.4304044371927445E-3</v>
      </c>
      <c r="H7" s="33">
        <v>7.3607184129482082E-3</v>
      </c>
      <c r="I7" s="33">
        <v>1.2581219110299545E-2</v>
      </c>
      <c r="J7" s="33">
        <v>2.0308624519824084E-2</v>
      </c>
      <c r="K7" s="33">
        <v>2.7325118847567182E-2</v>
      </c>
      <c r="L7" s="33">
        <v>2.612397136014729E-2</v>
      </c>
      <c r="M7" s="33">
        <v>2.5050579683972778E-2</v>
      </c>
      <c r="N7" s="33">
        <v>2.4079394627332815E-2</v>
      </c>
      <c r="O7" s="33">
        <v>2.3729887837443599E-2</v>
      </c>
      <c r="P7" s="33">
        <v>4.0532805364489756E-2</v>
      </c>
      <c r="Q7" s="33">
        <v>2394.4123134950514</v>
      </c>
      <c r="R7" s="33">
        <v>2278.3561159183873</v>
      </c>
      <c r="S7" s="33">
        <v>31056.051379787801</v>
      </c>
      <c r="T7" s="33">
        <v>29633.636966231101</v>
      </c>
      <c r="U7" s="33">
        <v>28352.019809929472</v>
      </c>
      <c r="V7" s="33">
        <v>27667.925761063401</v>
      </c>
      <c r="W7" s="33">
        <v>30243.944712904202</v>
      </c>
      <c r="X7" s="33">
        <v>44187.093982606122</v>
      </c>
      <c r="Y7" s="33">
        <v>42276.061738183169</v>
      </c>
      <c r="Z7" s="33">
        <v>60978.229243987247</v>
      </c>
      <c r="AA7" s="33">
        <v>67508.475817811181</v>
      </c>
      <c r="AB7" s="33">
        <v>97510.170516896294</v>
      </c>
      <c r="AC7" s="33">
        <v>93292.979245965296</v>
      </c>
      <c r="AD7" s="33">
        <v>88771.092899410854</v>
      </c>
      <c r="AE7" s="33">
        <v>100095.40446592255</v>
      </c>
    </row>
    <row r="8" spans="1:31">
      <c r="A8" s="29" t="s">
        <v>132</v>
      </c>
      <c r="B8" s="29" t="s">
        <v>74</v>
      </c>
      <c r="C8" s="33">
        <v>1.2009477775301882E-3</v>
      </c>
      <c r="D8" s="33">
        <v>1.1622071829308408E-3</v>
      </c>
      <c r="E8" s="33">
        <v>1.1119431946003304E-3</v>
      </c>
      <c r="F8" s="33">
        <v>1.0580475971984152E-3</v>
      </c>
      <c r="G8" s="33">
        <v>1.0112322977239116E-3</v>
      </c>
      <c r="H8" s="33">
        <v>9.6491631423789841E-4</v>
      </c>
      <c r="I8" s="33">
        <v>9.2512463391072333E-4</v>
      </c>
      <c r="J8" s="33">
        <v>8.8028408354990327E-4</v>
      </c>
      <c r="K8" s="33">
        <v>8.4575333815441157E-4</v>
      </c>
      <c r="L8" s="33">
        <v>8.0962114253122213E-4</v>
      </c>
      <c r="M8" s="33">
        <v>7.7914415221480159E-4</v>
      </c>
      <c r="N8" s="33">
        <v>7.4877472750180198E-4</v>
      </c>
      <c r="O8" s="33">
        <v>7.2062263852816803E-4</v>
      </c>
      <c r="P8" s="33">
        <v>6.9595077702282182E-4</v>
      </c>
      <c r="Q8" s="33">
        <v>6.8070760838302344E-4</v>
      </c>
      <c r="R8" s="33">
        <v>6.6993259806033751E-4</v>
      </c>
      <c r="S8" s="33">
        <v>5649.3193994917301</v>
      </c>
      <c r="T8" s="33">
        <v>6631.3083783835664</v>
      </c>
      <c r="U8" s="33">
        <v>6344.5127147294106</v>
      </c>
      <c r="V8" s="33">
        <v>6036.9958499870345</v>
      </c>
      <c r="W8" s="33">
        <v>5760.4922344553333</v>
      </c>
      <c r="X8" s="33">
        <v>5496.6529432209436</v>
      </c>
      <c r="Y8" s="33">
        <v>7964.1572207234076</v>
      </c>
      <c r="Z8" s="33">
        <v>7578.1365993250356</v>
      </c>
      <c r="AA8" s="33">
        <v>7433.9126323018363</v>
      </c>
      <c r="AB8" s="33">
        <v>11416.709061510917</v>
      </c>
      <c r="AC8" s="33">
        <v>11851.984892452931</v>
      </c>
      <c r="AD8" s="33">
        <v>13939.847798780327</v>
      </c>
      <c r="AE8" s="33">
        <v>17093.650429398185</v>
      </c>
    </row>
    <row r="9" spans="1:31">
      <c r="A9" s="29" t="s">
        <v>133</v>
      </c>
      <c r="B9" s="29" t="s">
        <v>74</v>
      </c>
      <c r="C9" s="33">
        <v>6.1501381306465373E-3</v>
      </c>
      <c r="D9" s="33">
        <v>6.2473528970889095E-3</v>
      </c>
      <c r="E9" s="33">
        <v>7.0104501014136983E-3</v>
      </c>
      <c r="F9" s="33">
        <v>6.7733648296897488E-3</v>
      </c>
      <c r="G9" s="33">
        <v>6.4717578703246247E-3</v>
      </c>
      <c r="H9" s="33">
        <v>6.2207950391076367E-3</v>
      </c>
      <c r="I9" s="33">
        <v>6.2788277251533504E-3</v>
      </c>
      <c r="J9" s="33">
        <v>7.4475181031759003E-3</v>
      </c>
      <c r="K9" s="33">
        <v>7.2954290162297961E-3</v>
      </c>
      <c r="L9" s="33">
        <v>7.2918368610993102E-3</v>
      </c>
      <c r="M9" s="33">
        <v>7.2536166724300856E-3</v>
      </c>
      <c r="N9" s="33">
        <v>1.3816551769257701E-2</v>
      </c>
      <c r="O9" s="33">
        <v>1.3448832851681847E-2</v>
      </c>
      <c r="P9" s="33">
        <v>1.3652963013349079E-2</v>
      </c>
      <c r="Q9" s="33">
        <v>1312.5188151233333</v>
      </c>
      <c r="R9" s="33">
        <v>1248.9395537214809</v>
      </c>
      <c r="S9" s="33">
        <v>8217.9086884604694</v>
      </c>
      <c r="T9" s="33">
        <v>10965.218336058724</v>
      </c>
      <c r="U9" s="33">
        <v>11500.071220072985</v>
      </c>
      <c r="V9" s="33">
        <v>10942.665918801838</v>
      </c>
      <c r="W9" s="33">
        <v>10441.475297611718</v>
      </c>
      <c r="X9" s="33">
        <v>9963.2421829245086</v>
      </c>
      <c r="Y9" s="33">
        <v>9532.3482959114954</v>
      </c>
      <c r="Z9" s="33">
        <v>9070.3181240702324</v>
      </c>
      <c r="AA9" s="33">
        <v>8970.6287666014432</v>
      </c>
      <c r="AB9" s="33">
        <v>17000.666627670107</v>
      </c>
      <c r="AC9" s="33">
        <v>17849.994613760555</v>
      </c>
      <c r="AD9" s="33">
        <v>20334.291185965485</v>
      </c>
      <c r="AE9" s="33">
        <v>19402.967616935141</v>
      </c>
    </row>
    <row r="10" spans="1:31">
      <c r="A10" s="29" t="s">
        <v>134</v>
      </c>
      <c r="B10" s="29" t="s">
        <v>74</v>
      </c>
      <c r="C10" s="33">
        <v>5.1251130199221502E-5</v>
      </c>
      <c r="D10" s="33">
        <v>5.2319524740674901E-5</v>
      </c>
      <c r="E10" s="33">
        <v>6.1520358736138797E-5</v>
      </c>
      <c r="F10" s="33">
        <v>5.8538482950967799E-5</v>
      </c>
      <c r="G10" s="33">
        <v>5.5857331037845699E-5</v>
      </c>
      <c r="H10" s="33">
        <v>5.5129814824577101E-5</v>
      </c>
      <c r="I10" s="33">
        <v>6.0272879292517698E-5</v>
      </c>
      <c r="J10" s="33">
        <v>6.7585302167700391E-5</v>
      </c>
      <c r="K10" s="33">
        <v>7.8142634397887912E-5</v>
      </c>
      <c r="L10" s="33">
        <v>7.6177403229680602E-5</v>
      </c>
      <c r="M10" s="33">
        <v>7.2882827044624284E-5</v>
      </c>
      <c r="N10" s="33">
        <v>8.0630928730646809E-5</v>
      </c>
      <c r="O10" s="33">
        <v>8.5764437619000405E-5</v>
      </c>
      <c r="P10" s="33">
        <v>9.0025494286624603E-5</v>
      </c>
      <c r="Q10" s="33">
        <v>9.8781106778873695E-5</v>
      </c>
      <c r="R10" s="33">
        <v>1.147685436889698E-4</v>
      </c>
      <c r="S10" s="33">
        <v>1.317422548486625E-4</v>
      </c>
      <c r="T10" s="33">
        <v>1.3305068440836858E-4</v>
      </c>
      <c r="U10" s="33">
        <v>1.4451898458673571E-4</v>
      </c>
      <c r="V10" s="33">
        <v>1.546805739103028E-4</v>
      </c>
      <c r="W10" s="33">
        <v>1.5241494655316118E-4</v>
      </c>
      <c r="X10" s="33">
        <v>1.7533835236654573E-4</v>
      </c>
      <c r="Y10" s="33">
        <v>1.6907309848370429E-4</v>
      </c>
      <c r="Z10" s="33">
        <v>1.681844962228073E-4</v>
      </c>
      <c r="AA10" s="33">
        <v>1.685855468811709E-4</v>
      </c>
      <c r="AB10" s="33">
        <v>1.8074329634413879E-4</v>
      </c>
      <c r="AC10" s="33">
        <v>2.0158329680577481E-4</v>
      </c>
      <c r="AD10" s="33">
        <v>2.2118542482586062E-4</v>
      </c>
      <c r="AE10" s="33">
        <v>2.23491177934778E-4</v>
      </c>
    </row>
    <row r="11" spans="1:31">
      <c r="A11" s="23" t="s">
        <v>40</v>
      </c>
      <c r="B11" s="23" t="s">
        <v>153</v>
      </c>
      <c r="C11" s="35">
        <v>1.9574520645795679E-2</v>
      </c>
      <c r="D11" s="35">
        <v>4278.3514664035556</v>
      </c>
      <c r="E11" s="35">
        <v>14086.71536737448</v>
      </c>
      <c r="F11" s="35">
        <v>23132.401820326224</v>
      </c>
      <c r="G11" s="35">
        <v>31180.053173431515</v>
      </c>
      <c r="H11" s="35">
        <v>38916.697214779764</v>
      </c>
      <c r="I11" s="35">
        <v>46001.9802592345</v>
      </c>
      <c r="J11" s="35">
        <v>52115.659615651617</v>
      </c>
      <c r="K11" s="35">
        <v>115199.97258460824</v>
      </c>
      <c r="L11" s="35">
        <v>109923.63831669434</v>
      </c>
      <c r="M11" s="35">
        <v>105169.58057038907</v>
      </c>
      <c r="N11" s="35">
        <v>100072.0455917306</v>
      </c>
      <c r="O11" s="35">
        <v>95488.59413585611</v>
      </c>
      <c r="P11" s="35">
        <v>91115.089458970528</v>
      </c>
      <c r="Q11" s="35">
        <v>91403.616514115769</v>
      </c>
      <c r="R11" s="35">
        <v>88304.660281729128</v>
      </c>
      <c r="S11" s="35">
        <v>130040.40554578042</v>
      </c>
      <c r="T11" s="35">
        <v>130282.90333257805</v>
      </c>
      <c r="U11" s="35">
        <v>134234.19123294242</v>
      </c>
      <c r="V11" s="35">
        <v>129709.51454229953</v>
      </c>
      <c r="W11" s="35">
        <v>136011.02428114571</v>
      </c>
      <c r="X11" s="35">
        <v>157281.09108634293</v>
      </c>
      <c r="Y11" s="35">
        <v>153184.1181518941</v>
      </c>
      <c r="Z11" s="35">
        <v>166510.60133253131</v>
      </c>
      <c r="AA11" s="35">
        <v>170817.73880583324</v>
      </c>
      <c r="AB11" s="35">
        <v>217532.41217915737</v>
      </c>
      <c r="AC11" s="35">
        <v>212648.19672813854</v>
      </c>
      <c r="AD11" s="35">
        <v>219696.6263303654</v>
      </c>
      <c r="AE11" s="35">
        <v>231954.37676211819</v>
      </c>
    </row>
  </sheetData>
  <sheetProtection algorithmName="SHA-512" hashValue="IioSFVaIjvKtgltadTP1pVMaT5uFQi0yVGjrq1vbJ+J/31GBnwJGQ2dPJDzJxTmkyFgm0CRcYr3m2wUegzMGXg==" saltValue="ZIFpw4pL9TKrJFVDFVP3zg=="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57E188"/>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154</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67</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67</v>
      </c>
      <c r="C6" s="33">
        <v>1.4864718899999969E-2</v>
      </c>
      <c r="D6" s="33">
        <v>1.4832549699999989E-2</v>
      </c>
      <c r="E6" s="33">
        <v>8.9106858117000005</v>
      </c>
      <c r="F6" s="33">
        <v>920.50139569600003</v>
      </c>
      <c r="G6" s="33">
        <v>1.508737489999999E-2</v>
      </c>
      <c r="H6" s="33">
        <v>1.5029605499999999E-2</v>
      </c>
      <c r="I6" s="33">
        <v>1.5021739100000001E-2</v>
      </c>
      <c r="J6" s="33">
        <v>8.2976903499999999</v>
      </c>
      <c r="K6" s="33">
        <v>1.4978600900000003E-2</v>
      </c>
      <c r="L6" s="33">
        <v>1.4967066999999969E-2</v>
      </c>
      <c r="M6" s="33">
        <v>1.5009591699999981E-2</v>
      </c>
      <c r="N6" s="33">
        <v>11754.8529704183</v>
      </c>
      <c r="O6" s="33">
        <v>16.2923821678</v>
      </c>
      <c r="P6" s="33">
        <v>1.561564669999998E-2</v>
      </c>
      <c r="Q6" s="33">
        <v>1038.6119660684999</v>
      </c>
      <c r="R6" s="33">
        <v>55.925154621199994</v>
      </c>
      <c r="S6" s="33">
        <v>26393.557040000003</v>
      </c>
      <c r="T6" s="33">
        <v>16.877979679499898</v>
      </c>
      <c r="U6" s="33">
        <v>15712.925299976499</v>
      </c>
      <c r="V6" s="33">
        <v>1032.234837643</v>
      </c>
      <c r="W6" s="33">
        <v>28685.456824883</v>
      </c>
      <c r="X6" s="33">
        <v>1.632189509999999E-2</v>
      </c>
      <c r="Y6" s="33">
        <v>3058.1289941769996</v>
      </c>
      <c r="Z6" s="33">
        <v>16853.085113218698</v>
      </c>
      <c r="AA6" s="33">
        <v>10100.7135658428</v>
      </c>
      <c r="AB6" s="33">
        <v>2721.0656969727997</v>
      </c>
      <c r="AC6" s="33">
        <v>102.66342671549999</v>
      </c>
      <c r="AD6" s="33">
        <v>1366.8594810373002</v>
      </c>
      <c r="AE6" s="33">
        <v>1.6425148499999969E-2</v>
      </c>
    </row>
    <row r="7" spans="1:31">
      <c r="A7" s="29" t="s">
        <v>131</v>
      </c>
      <c r="B7" s="29" t="s">
        <v>67</v>
      </c>
      <c r="C7" s="33">
        <v>1.48413027E-2</v>
      </c>
      <c r="D7" s="33">
        <v>1.4815626200000001E-2</v>
      </c>
      <c r="E7" s="33">
        <v>1.487854789999999E-2</v>
      </c>
      <c r="F7" s="33">
        <v>1.5018575400000001E-2</v>
      </c>
      <c r="G7" s="33">
        <v>1.5050976400000001E-2</v>
      </c>
      <c r="H7" s="33">
        <v>1.5020768499999981E-2</v>
      </c>
      <c r="I7" s="33">
        <v>1.5006449599999978E-2</v>
      </c>
      <c r="J7" s="33">
        <v>86.701728672999906</v>
      </c>
      <c r="K7" s="33">
        <v>1.4980317299999992E-2</v>
      </c>
      <c r="L7" s="33">
        <v>1.4974055499999989E-2</v>
      </c>
      <c r="M7" s="33">
        <v>1.504390999999998E-2</v>
      </c>
      <c r="N7" s="33">
        <v>744.83022815859999</v>
      </c>
      <c r="O7" s="33">
        <v>20713.883120000002</v>
      </c>
      <c r="P7" s="33">
        <v>465.84671562159997</v>
      </c>
      <c r="Q7" s="33">
        <v>2603.9119450345001</v>
      </c>
      <c r="R7" s="33">
        <v>1434.4211684485001</v>
      </c>
      <c r="S7" s="33">
        <v>59763.576179999996</v>
      </c>
      <c r="T7" s="33">
        <v>668.84828175760003</v>
      </c>
      <c r="U7" s="33">
        <v>11618.5312079015</v>
      </c>
      <c r="V7" s="33">
        <v>8546.7194009327995</v>
      </c>
      <c r="W7" s="33">
        <v>5643.0169658612003</v>
      </c>
      <c r="X7" s="33">
        <v>9258.4221131953982</v>
      </c>
      <c r="Y7" s="33">
        <v>7664.7145380020002</v>
      </c>
      <c r="Z7" s="33">
        <v>13055.8533822476</v>
      </c>
      <c r="AA7" s="33">
        <v>5153.0646642155998</v>
      </c>
      <c r="AB7" s="33">
        <v>66719.441000000006</v>
      </c>
      <c r="AC7" s="33">
        <v>2909.7000762985999</v>
      </c>
      <c r="AD7" s="33">
        <v>5577.3442038666008</v>
      </c>
      <c r="AE7" s="33">
        <v>21958.278531929998</v>
      </c>
    </row>
    <row r="8" spans="1:31">
      <c r="A8" s="29" t="s">
        <v>132</v>
      </c>
      <c r="B8" s="29" t="s">
        <v>67</v>
      </c>
      <c r="C8" s="33">
        <v>1.463021839999999E-2</v>
      </c>
      <c r="D8" s="33">
        <v>1.455178419999999E-2</v>
      </c>
      <c r="E8" s="33">
        <v>1.466704389999998E-2</v>
      </c>
      <c r="F8" s="33">
        <v>1.4767029000000001E-2</v>
      </c>
      <c r="G8" s="33">
        <v>1.4812594799999999E-2</v>
      </c>
      <c r="H8" s="33">
        <v>1.4727066999999979E-2</v>
      </c>
      <c r="I8" s="33">
        <v>1.479924319999998E-2</v>
      </c>
      <c r="J8" s="33">
        <v>1.48038627E-2</v>
      </c>
      <c r="K8" s="33">
        <v>1.4734825199999989E-2</v>
      </c>
      <c r="L8" s="33">
        <v>1.4724350800000001E-2</v>
      </c>
      <c r="M8" s="33">
        <v>1.4792291799999999E-2</v>
      </c>
      <c r="N8" s="33">
        <v>1564.4869402107001</v>
      </c>
      <c r="O8" s="33">
        <v>1.5240569499999992E-2</v>
      </c>
      <c r="P8" s="33">
        <v>1.5347261899999971E-2</v>
      </c>
      <c r="Q8" s="33">
        <v>1088.7676683233999</v>
      </c>
      <c r="R8" s="33">
        <v>1.529258369999999E-2</v>
      </c>
      <c r="S8" s="33">
        <v>10898.6324955686</v>
      </c>
      <c r="T8" s="33">
        <v>1.5599098299999989E-2</v>
      </c>
      <c r="U8" s="33">
        <v>8378.0048305258006</v>
      </c>
      <c r="V8" s="33">
        <v>247.10269354939999</v>
      </c>
      <c r="W8" s="33">
        <v>16823.889860974301</v>
      </c>
      <c r="X8" s="33">
        <v>1.5832739899999958E-2</v>
      </c>
      <c r="Y8" s="33">
        <v>1433.9300325723</v>
      </c>
      <c r="Z8" s="33">
        <v>11231.7635356193</v>
      </c>
      <c r="AA8" s="33">
        <v>1592.9965209393999</v>
      </c>
      <c r="AB8" s="33">
        <v>1636.0866851766</v>
      </c>
      <c r="AC8" s="33">
        <v>111.68987135060001</v>
      </c>
      <c r="AD8" s="33">
        <v>1437.6999276339002</v>
      </c>
      <c r="AE8" s="33">
        <v>674.93465556959995</v>
      </c>
    </row>
    <row r="9" spans="1:31">
      <c r="A9" s="29" t="s">
        <v>133</v>
      </c>
      <c r="B9" s="29" t="s">
        <v>67</v>
      </c>
      <c r="C9" s="33">
        <v>1.4861694400000002E-2</v>
      </c>
      <c r="D9" s="33">
        <v>1.47386263E-2</v>
      </c>
      <c r="E9" s="33">
        <v>1.5154356000000001E-2</v>
      </c>
      <c r="F9" s="33">
        <v>1.495799429999998E-2</v>
      </c>
      <c r="G9" s="33">
        <v>1.5024889899999999E-2</v>
      </c>
      <c r="H9" s="33">
        <v>1.4905602099999991E-2</v>
      </c>
      <c r="I9" s="33">
        <v>1.4962625500000002E-2</v>
      </c>
      <c r="J9" s="33">
        <v>1.4984470100000001E-2</v>
      </c>
      <c r="K9" s="33">
        <v>1.489914769999999E-2</v>
      </c>
      <c r="L9" s="33">
        <v>1.4887890599999979E-2</v>
      </c>
      <c r="M9" s="33">
        <v>1.5000396099999987E-2</v>
      </c>
      <c r="N9" s="33">
        <v>1721.6782261279998</v>
      </c>
      <c r="O9" s="33">
        <v>1.5457340299999992E-2</v>
      </c>
      <c r="P9" s="33">
        <v>1.554521039999998E-2</v>
      </c>
      <c r="Q9" s="33">
        <v>1238.9341856266999</v>
      </c>
      <c r="R9" s="33">
        <v>1063.4873550385</v>
      </c>
      <c r="S9" s="33">
        <v>5904.6648352073007</v>
      </c>
      <c r="T9" s="33">
        <v>11.121655911100001</v>
      </c>
      <c r="U9" s="33">
        <v>4874.8102918004997</v>
      </c>
      <c r="V9" s="33">
        <v>257.39652109220003</v>
      </c>
      <c r="W9" s="33">
        <v>5932.2529859426995</v>
      </c>
      <c r="X9" s="33">
        <v>1.5940208099999999E-2</v>
      </c>
      <c r="Y9" s="33">
        <v>1659.6807682773001</v>
      </c>
      <c r="Z9" s="33">
        <v>4745.4097303656999</v>
      </c>
      <c r="AA9" s="33">
        <v>4471.9305682439999</v>
      </c>
      <c r="AB9" s="33">
        <v>1619.2491407252</v>
      </c>
      <c r="AC9" s="33">
        <v>51.945377538599999</v>
      </c>
      <c r="AD9" s="33">
        <v>1263.1695542169</v>
      </c>
      <c r="AE9" s="33">
        <v>1.6155485899999999E-2</v>
      </c>
    </row>
    <row r="10" spans="1:31">
      <c r="A10" s="29" t="s">
        <v>134</v>
      </c>
      <c r="B10" s="29" t="s">
        <v>67</v>
      </c>
      <c r="C10" s="33">
        <v>1.225288709999999E-2</v>
      </c>
      <c r="D10" s="33">
        <v>1.2209868999999991E-2</v>
      </c>
      <c r="E10" s="33">
        <v>1.229975499999999E-2</v>
      </c>
      <c r="F10" s="33">
        <v>1.2273291399999988E-2</v>
      </c>
      <c r="G10" s="33">
        <v>1.226619079999999E-2</v>
      </c>
      <c r="H10" s="33">
        <v>1.2277688599999991E-2</v>
      </c>
      <c r="I10" s="33">
        <v>1.2326442400000002E-2</v>
      </c>
      <c r="J10" s="33">
        <v>1.23091752E-2</v>
      </c>
      <c r="K10" s="33">
        <v>1.232452999999999E-2</v>
      </c>
      <c r="L10" s="33">
        <v>1.2325817799999982E-2</v>
      </c>
      <c r="M10" s="33">
        <v>1.2320356000000001E-2</v>
      </c>
      <c r="N10" s="33">
        <v>93.873576584500015</v>
      </c>
      <c r="O10" s="33">
        <v>1.236529669999999E-2</v>
      </c>
      <c r="P10" s="33">
        <v>1.237335989999999E-2</v>
      </c>
      <c r="Q10" s="33">
        <v>1.2396529799999967E-2</v>
      </c>
      <c r="R10" s="33">
        <v>1.2365909099999997E-2</v>
      </c>
      <c r="S10" s="33">
        <v>1.2362607399999991E-2</v>
      </c>
      <c r="T10" s="33">
        <v>1.2415021900000002E-2</v>
      </c>
      <c r="U10" s="33">
        <v>1062.0649270555</v>
      </c>
      <c r="V10" s="33">
        <v>1.2320296699999981E-2</v>
      </c>
      <c r="W10" s="33">
        <v>570.11713123660002</v>
      </c>
      <c r="X10" s="33">
        <v>1.2441167799999998E-2</v>
      </c>
      <c r="Y10" s="33">
        <v>1.2238774500000001E-2</v>
      </c>
      <c r="Z10" s="33">
        <v>22.677572761900002</v>
      </c>
      <c r="AA10" s="33">
        <v>21.876065581100004</v>
      </c>
      <c r="AB10" s="33">
        <v>1.2250706299999999E-2</v>
      </c>
      <c r="AC10" s="33">
        <v>1.2319100899999999E-2</v>
      </c>
      <c r="AD10" s="33">
        <v>49.545475349699991</v>
      </c>
      <c r="AE10" s="33">
        <v>1.20542657E-2</v>
      </c>
    </row>
    <row r="11" spans="1:31">
      <c r="A11" s="23" t="s">
        <v>40</v>
      </c>
      <c r="B11" s="23" t="s">
        <v>153</v>
      </c>
      <c r="C11" s="35">
        <v>7.1450821499999942E-2</v>
      </c>
      <c r="D11" s="35">
        <v>7.1148455399999977E-2</v>
      </c>
      <c r="E11" s="35">
        <v>8.9676855145000012</v>
      </c>
      <c r="F11" s="35">
        <v>920.55841258609996</v>
      </c>
      <c r="G11" s="35">
        <v>7.224202679999997E-2</v>
      </c>
      <c r="H11" s="35">
        <v>7.1960731699999947E-2</v>
      </c>
      <c r="I11" s="35">
        <v>7.2116499799999956E-2</v>
      </c>
      <c r="J11" s="35">
        <v>95.041516530999914</v>
      </c>
      <c r="K11" s="35">
        <v>7.1917421099999962E-2</v>
      </c>
      <c r="L11" s="35">
        <v>7.1879181699999919E-2</v>
      </c>
      <c r="M11" s="35">
        <v>7.2166545599999951E-2</v>
      </c>
      <c r="N11" s="35">
        <v>15879.7219415001</v>
      </c>
      <c r="O11" s="35">
        <v>20730.218565374307</v>
      </c>
      <c r="P11" s="35">
        <v>465.9055971004999</v>
      </c>
      <c r="Q11" s="35">
        <v>5970.2381615828999</v>
      </c>
      <c r="R11" s="35">
        <v>2553.8613366009999</v>
      </c>
      <c r="S11" s="35">
        <v>102960.4429133833</v>
      </c>
      <c r="T11" s="35">
        <v>696.87593146839981</v>
      </c>
      <c r="U11" s="35">
        <v>41646.336557259805</v>
      </c>
      <c r="V11" s="35">
        <v>10083.465773514099</v>
      </c>
      <c r="W11" s="35">
        <v>57654.733768897808</v>
      </c>
      <c r="X11" s="35">
        <v>9258.4826492063003</v>
      </c>
      <c r="Y11" s="35">
        <v>13816.466571803099</v>
      </c>
      <c r="Z11" s="35">
        <v>45908.789334213194</v>
      </c>
      <c r="AA11" s="35">
        <v>21340.581384822897</v>
      </c>
      <c r="AB11" s="35">
        <v>72695.854773580912</v>
      </c>
      <c r="AC11" s="35">
        <v>3176.0110710042004</v>
      </c>
      <c r="AD11" s="35">
        <v>9694.6186421044004</v>
      </c>
      <c r="AE11" s="35">
        <v>22633.257822399697</v>
      </c>
    </row>
  </sheetData>
  <sheetProtection algorithmName="SHA-512" hashValue="N4Jv18DTvoOuBta/TCm/3Whr0n7UaUvvzg3uBYYfaLRcs3YA+MQOazwHbmf2W8tmd3Ix9xaYsxyauq9Y0QDQ/g==" saltValue="hfF7/D8SLmLvzSekx9H6PQ==" spinCount="100000"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57E188"/>
  </sheetPr>
  <dimension ref="A1:AE11"/>
  <sheetViews>
    <sheetView zoomScale="85" zoomScaleNormal="85" workbookViewId="0"/>
  </sheetViews>
  <sheetFormatPr defaultColWidth="9.140625" defaultRowHeight="15"/>
  <cols>
    <col min="1" max="1" width="16" style="28" customWidth="1"/>
    <col min="2" max="2" width="30.5703125" style="28" customWidth="1"/>
    <col min="3" max="31" width="9.42578125" style="28" customWidth="1"/>
    <col min="32" max="16384" width="9.140625" style="28"/>
  </cols>
  <sheetData>
    <row r="1" spans="1:31" ht="23.25" customHeight="1">
      <c r="A1" s="27" t="s">
        <v>155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75</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75</v>
      </c>
      <c r="C6" s="33">
        <v>0</v>
      </c>
      <c r="D6" s="33">
        <v>0</v>
      </c>
      <c r="E6" s="33">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7.9412406618925204E-7</v>
      </c>
      <c r="Z6" s="33">
        <v>7.5563307926982303E-7</v>
      </c>
      <c r="AA6" s="33">
        <v>7.2102393031391999E-7</v>
      </c>
      <c r="AB6" s="33">
        <v>2.2599848448951699E-6</v>
      </c>
      <c r="AC6" s="33">
        <v>6.8229475328203798E-6</v>
      </c>
      <c r="AD6" s="33">
        <v>1.47318879104212E-5</v>
      </c>
      <c r="AE6" s="33">
        <v>1.4057144947095601E-5</v>
      </c>
    </row>
    <row r="7" spans="1:31">
      <c r="A7" s="29" t="s">
        <v>131</v>
      </c>
      <c r="B7" s="29" t="s">
        <v>75</v>
      </c>
      <c r="C7" s="33">
        <v>0</v>
      </c>
      <c r="D7" s="33">
        <v>0</v>
      </c>
      <c r="E7" s="33">
        <v>0</v>
      </c>
      <c r="F7" s="33">
        <v>1.4619485333018999E-5</v>
      </c>
      <c r="G7" s="33">
        <v>1.9753305691854E-5</v>
      </c>
      <c r="H7" s="33">
        <v>2.0334199996140399E-5</v>
      </c>
      <c r="I7" s="33">
        <v>2.0898030026037201E-5</v>
      </c>
      <c r="J7" s="33">
        <v>2.15947146478132E-5</v>
      </c>
      <c r="K7" s="33">
        <v>2.2543611413318199E-5</v>
      </c>
      <c r="L7" s="33">
        <v>2.31696841072704E-5</v>
      </c>
      <c r="M7" s="33">
        <v>2.3944968262277099E-5</v>
      </c>
      <c r="N7" s="33">
        <v>2.50554860631674E-5</v>
      </c>
      <c r="O7" s="33">
        <v>2.6794536234969102E-5</v>
      </c>
      <c r="P7" s="33">
        <v>2.8197111149986599E-5</v>
      </c>
      <c r="Q7" s="33">
        <v>3.0412699911400799E-5</v>
      </c>
      <c r="R7" s="33">
        <v>3.2360374342913203E-5</v>
      </c>
      <c r="S7" s="33">
        <v>3.4903173963393496E-5</v>
      </c>
      <c r="T7" s="33">
        <v>3.6386199542344901E-5</v>
      </c>
      <c r="U7" s="33">
        <v>3.8595299817404402E-5</v>
      </c>
      <c r="V7" s="33">
        <v>3.95795952047848E-5</v>
      </c>
      <c r="W7" s="33">
        <v>4.0917614080088199E-5</v>
      </c>
      <c r="X7" s="33">
        <v>4.1719064036741999E-5</v>
      </c>
      <c r="Y7" s="33">
        <v>4.3413846400129603E-5</v>
      </c>
      <c r="Z7" s="33">
        <v>4.7054073518772098E-5</v>
      </c>
      <c r="AA7" s="33">
        <v>5.05656213881008E-5</v>
      </c>
      <c r="AB7" s="33">
        <v>5.1995309671828402E-5</v>
      </c>
      <c r="AC7" s="33">
        <v>5.37466747547692E-5</v>
      </c>
      <c r="AD7" s="33">
        <v>5.5355285912440195E-5</v>
      </c>
      <c r="AE7" s="33">
        <v>5.9302595030494098E-5</v>
      </c>
    </row>
    <row r="8" spans="1:31">
      <c r="A8" s="29" t="s">
        <v>132</v>
      </c>
      <c r="B8" s="29" t="s">
        <v>75</v>
      </c>
      <c r="C8" s="33">
        <v>0</v>
      </c>
      <c r="D8" s="33">
        <v>0</v>
      </c>
      <c r="E8" s="33">
        <v>2.5675564600541701E-6</v>
      </c>
      <c r="F8" s="33">
        <v>4249.5032158306994</v>
      </c>
      <c r="G8" s="33">
        <v>4054.8694851877099</v>
      </c>
      <c r="H8" s="33">
        <v>3869.1502758511797</v>
      </c>
      <c r="I8" s="33">
        <v>3726.3547343247001</v>
      </c>
      <c r="J8" s="33">
        <v>4012.0096954006904</v>
      </c>
      <c r="K8" s="33">
        <v>3828.2535361559103</v>
      </c>
      <c r="L8" s="33">
        <v>3894.4033550659201</v>
      </c>
      <c r="M8" s="33">
        <v>5441.5026693354102</v>
      </c>
      <c r="N8" s="33">
        <v>5523.4802441347701</v>
      </c>
      <c r="O8" s="33">
        <v>5270.4964184071196</v>
      </c>
      <c r="P8" s="33">
        <v>5029.0996379581193</v>
      </c>
      <c r="Q8" s="33">
        <v>4811.5974536115</v>
      </c>
      <c r="R8" s="33">
        <v>4578.3805817431603</v>
      </c>
      <c r="S8" s="33">
        <v>4368.6838736106101</v>
      </c>
      <c r="T8" s="33">
        <v>4168.5914853333597</v>
      </c>
      <c r="U8" s="33">
        <v>3988.3051896656002</v>
      </c>
      <c r="V8" s="33">
        <v>3794.9930773322599</v>
      </c>
      <c r="W8" s="33">
        <v>3621.1766018092303</v>
      </c>
      <c r="X8" s="33">
        <v>3455.32118636623</v>
      </c>
      <c r="Y8" s="33">
        <v>3305.8829253745498</v>
      </c>
      <c r="Z8" s="33">
        <v>3145.64764370992</v>
      </c>
      <c r="AA8" s="33">
        <v>3001.5721827730604</v>
      </c>
      <c r="AB8" s="33">
        <v>2864.0955996236803</v>
      </c>
      <c r="AC8" s="33">
        <v>2740.22711047746</v>
      </c>
      <c r="AD8" s="33">
        <v>3179.2877288684003</v>
      </c>
      <c r="AE8" s="33">
        <v>3033.6716905190301</v>
      </c>
    </row>
    <row r="9" spans="1:31">
      <c r="A9" s="29" t="s">
        <v>133</v>
      </c>
      <c r="B9" s="29" t="s">
        <v>75</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134</v>
      </c>
      <c r="B10" s="29" t="s">
        <v>75</v>
      </c>
      <c r="C10" s="33">
        <v>1321.6541764873</v>
      </c>
      <c r="D10" s="33">
        <v>1809.1187605461</v>
      </c>
      <c r="E10" s="33">
        <v>1579.926929815</v>
      </c>
      <c r="F10" s="33">
        <v>930.47934481549999</v>
      </c>
      <c r="G10" s="33">
        <v>801.04633705050014</v>
      </c>
      <c r="H10" s="33">
        <v>1097.818768459</v>
      </c>
      <c r="I10" s="33">
        <v>1026.2000079664999</v>
      </c>
      <c r="J10" s="33">
        <v>786.88428194099993</v>
      </c>
      <c r="K10" s="33">
        <v>909.47995281200008</v>
      </c>
      <c r="L10" s="33">
        <v>875.2512231459001</v>
      </c>
      <c r="M10" s="33">
        <v>809.08124501099996</v>
      </c>
      <c r="N10" s="33">
        <v>519.79054148300008</v>
      </c>
      <c r="O10" s="33">
        <v>470.01528374049997</v>
      </c>
      <c r="P10" s="33">
        <v>493.20408599499996</v>
      </c>
      <c r="Q10" s="33">
        <v>829.51692830880006</v>
      </c>
      <c r="R10" s="33">
        <v>930.04907437999998</v>
      </c>
      <c r="S10" s="33">
        <v>856.51347358999999</v>
      </c>
      <c r="T10" s="33">
        <v>842.99121716000002</v>
      </c>
      <c r="U10" s="33">
        <v>944.75207460000001</v>
      </c>
      <c r="V10" s="33">
        <v>816.81982163999999</v>
      </c>
      <c r="W10" s="33">
        <v>916.00169121999988</v>
      </c>
      <c r="X10" s="33">
        <v>631.72762269999998</v>
      </c>
      <c r="Y10" s="33">
        <v>681.62009871000009</v>
      </c>
      <c r="Z10" s="33">
        <v>731.97700619099999</v>
      </c>
      <c r="AA10" s="33">
        <v>622.63876864619999</v>
      </c>
      <c r="AB10" s="33">
        <v>637.08284904999994</v>
      </c>
      <c r="AC10" s="33">
        <v>585.2472276016</v>
      </c>
      <c r="AD10" s="33">
        <v>532.72752544700006</v>
      </c>
      <c r="AE10" s="33">
        <v>504.93116441519993</v>
      </c>
    </row>
    <row r="11" spans="1:31">
      <c r="A11" s="23" t="s">
        <v>40</v>
      </c>
      <c r="B11" s="23" t="s">
        <v>153</v>
      </c>
      <c r="C11" s="35">
        <v>1321.6541764873</v>
      </c>
      <c r="D11" s="35">
        <v>1809.1187605461</v>
      </c>
      <c r="E11" s="35">
        <v>1579.9269323825565</v>
      </c>
      <c r="F11" s="35">
        <v>5179.9825752656843</v>
      </c>
      <c r="G11" s="35">
        <v>4855.9158419915157</v>
      </c>
      <c r="H11" s="35">
        <v>4966.9690646443796</v>
      </c>
      <c r="I11" s="35">
        <v>4752.5547631892296</v>
      </c>
      <c r="J11" s="35">
        <v>4798.8939989364053</v>
      </c>
      <c r="K11" s="35">
        <v>4737.733511511522</v>
      </c>
      <c r="L11" s="35">
        <v>4769.6546013815041</v>
      </c>
      <c r="M11" s="35">
        <v>6250.5839382913782</v>
      </c>
      <c r="N11" s="35">
        <v>6043.2708106732562</v>
      </c>
      <c r="O11" s="35">
        <v>5740.511728942156</v>
      </c>
      <c r="P11" s="35">
        <v>5522.303752150231</v>
      </c>
      <c r="Q11" s="35">
        <v>5641.1144123329996</v>
      </c>
      <c r="R11" s="35">
        <v>5508.4296884835348</v>
      </c>
      <c r="S11" s="35">
        <v>5225.1973821037845</v>
      </c>
      <c r="T11" s="35">
        <v>5011.5827388795587</v>
      </c>
      <c r="U11" s="35">
        <v>4933.0573028608997</v>
      </c>
      <c r="V11" s="35">
        <v>4611.812938551855</v>
      </c>
      <c r="W11" s="35">
        <v>4537.1783339468438</v>
      </c>
      <c r="X11" s="35">
        <v>4087.0488507852942</v>
      </c>
      <c r="Y11" s="35">
        <v>3987.5030682925203</v>
      </c>
      <c r="Z11" s="35">
        <v>3877.6246977106266</v>
      </c>
      <c r="AA11" s="35">
        <v>3624.2110027059057</v>
      </c>
      <c r="AB11" s="35">
        <v>3501.1785029289745</v>
      </c>
      <c r="AC11" s="35">
        <v>3325.4743986486824</v>
      </c>
      <c r="AD11" s="35">
        <v>3712.0153244025742</v>
      </c>
      <c r="AE11" s="35">
        <v>3538.6029282939699</v>
      </c>
    </row>
  </sheetData>
  <sheetProtection algorithmName="SHA-512" hashValue="irgvvrGceWQC1I4FrfjH9cT7+MHZ0v5D7LfSj1XBwKX739PKSeAHS4uXK/v9I2vb/D4yeLbik86cD1xS0Ytp6g==" saltValue="l5HY+33jMsn2EHmj2USA9A==" spinCount="100000"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57E188"/>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156</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79</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79</v>
      </c>
      <c r="C6" s="33">
        <v>4.4538025608600147E-4</v>
      </c>
      <c r="D6" s="33">
        <v>480.01973383433733</v>
      </c>
      <c r="E6" s="33">
        <v>1580.496516519275</v>
      </c>
      <c r="F6" s="33">
        <v>2595.4030556394632</v>
      </c>
      <c r="G6" s="33">
        <v>3498.3322339555798</v>
      </c>
      <c r="H6" s="33">
        <v>4366.3668065378761</v>
      </c>
      <c r="I6" s="33">
        <v>5161.319670800015</v>
      </c>
      <c r="J6" s="33">
        <v>5847.2602513494967</v>
      </c>
      <c r="K6" s="33">
        <v>14412.450416597596</v>
      </c>
      <c r="L6" s="33">
        <v>13752.338182075982</v>
      </c>
      <c r="M6" s="33">
        <v>13157.566982534116</v>
      </c>
      <c r="N6" s="33">
        <v>12519.823146007462</v>
      </c>
      <c r="O6" s="33">
        <v>11946.396130861518</v>
      </c>
      <c r="P6" s="33">
        <v>11399.232949844696</v>
      </c>
      <c r="Q6" s="33">
        <v>10983.758131991503</v>
      </c>
      <c r="R6" s="33">
        <v>10649.006965151753</v>
      </c>
      <c r="S6" s="33">
        <v>10990.768527626366</v>
      </c>
      <c r="T6" s="33">
        <v>10759.641952267702</v>
      </c>
      <c r="U6" s="33">
        <v>11256.596274751446</v>
      </c>
      <c r="V6" s="33">
        <v>10902.7102588507</v>
      </c>
      <c r="W6" s="33">
        <v>11399.767632183566</v>
      </c>
      <c r="X6" s="33">
        <v>13273.122120897056</v>
      </c>
      <c r="Y6" s="33">
        <v>12699.076419534093</v>
      </c>
      <c r="Z6" s="33">
        <v>12083.555493731346</v>
      </c>
      <c r="AA6" s="33">
        <v>11780.370943843796</v>
      </c>
      <c r="AB6" s="33">
        <v>12584.96143344206</v>
      </c>
      <c r="AC6" s="33">
        <v>12540.463688114594</v>
      </c>
      <c r="AD6" s="33">
        <v>13173.807738182966</v>
      </c>
      <c r="AE6" s="33">
        <v>12950.191107628316</v>
      </c>
    </row>
    <row r="7" spans="1:31">
      <c r="A7" s="29" t="s">
        <v>131</v>
      </c>
      <c r="B7" s="29" t="s">
        <v>79</v>
      </c>
      <c r="C7" s="33">
        <v>1.7365408986577723E-3</v>
      </c>
      <c r="D7" s="33">
        <v>1.7971216912957618E-3</v>
      </c>
      <c r="E7" s="33">
        <v>1.8029972282666284E-3</v>
      </c>
      <c r="F7" s="33">
        <v>549.21142764520312</v>
      </c>
      <c r="G7" s="33">
        <v>1121.7722553925639</v>
      </c>
      <c r="H7" s="33">
        <v>1116.2639321964273</v>
      </c>
      <c r="I7" s="33">
        <v>1280.3251883958978</v>
      </c>
      <c r="J7" s="33">
        <v>1361.8037162605106</v>
      </c>
      <c r="K7" s="33">
        <v>2174.7986492283017</v>
      </c>
      <c r="L7" s="33">
        <v>2075.1895532953713</v>
      </c>
      <c r="M7" s="33">
        <v>1985.440238578766</v>
      </c>
      <c r="N7" s="33">
        <v>1889.2064803386952</v>
      </c>
      <c r="O7" s="33">
        <v>1802.6779884702723</v>
      </c>
      <c r="P7" s="33">
        <v>1720.1142488057053</v>
      </c>
      <c r="Q7" s="33">
        <v>1872.7812993353748</v>
      </c>
      <c r="R7" s="33">
        <v>1782.0082818741653</v>
      </c>
      <c r="S7" s="33">
        <v>2852.4694395283809</v>
      </c>
      <c r="T7" s="33">
        <v>2721.8219909829991</v>
      </c>
      <c r="U7" s="33">
        <v>2604.1066457011502</v>
      </c>
      <c r="V7" s="33">
        <v>2512.7408518262469</v>
      </c>
      <c r="W7" s="33">
        <v>2924.4042539633183</v>
      </c>
      <c r="X7" s="33">
        <v>4891.3486171214381</v>
      </c>
      <c r="Y7" s="33">
        <v>4679.8040981707609</v>
      </c>
      <c r="Z7" s="33">
        <v>4989.3901519416104</v>
      </c>
      <c r="AA7" s="33">
        <v>5078.489479126988</v>
      </c>
      <c r="AB7" s="33">
        <v>6261.7109821633758</v>
      </c>
      <c r="AC7" s="33">
        <v>5990.8999190508966</v>
      </c>
      <c r="AD7" s="33">
        <v>5700.5225633574355</v>
      </c>
      <c r="AE7" s="33">
        <v>6770.1970649682853</v>
      </c>
    </row>
    <row r="8" spans="1:31">
      <c r="A8" s="29" t="s">
        <v>132</v>
      </c>
      <c r="B8" s="29" t="s">
        <v>79</v>
      </c>
      <c r="C8" s="33">
        <v>6.6735462778593966E-4</v>
      </c>
      <c r="D8" s="33">
        <v>6.6746292083707615E-4</v>
      </c>
      <c r="E8" s="33">
        <v>6.8240745238166045E-4</v>
      </c>
      <c r="F8" s="33">
        <v>9.0027023635603511E-4</v>
      </c>
      <c r="G8" s="33">
        <v>8.6101011069987629E-4</v>
      </c>
      <c r="H8" s="33">
        <v>8.2556427159348055E-4</v>
      </c>
      <c r="I8" s="33">
        <v>8.8480897567598516E-4</v>
      </c>
      <c r="J8" s="33">
        <v>9.6434571567664926E-4</v>
      </c>
      <c r="K8" s="33">
        <v>9.4045764994387477E-4</v>
      </c>
      <c r="L8" s="33">
        <v>9.5248702101203685E-4</v>
      </c>
      <c r="M8" s="33">
        <v>9.9123746367110418E-4</v>
      </c>
      <c r="N8" s="33">
        <v>389.31156726185083</v>
      </c>
      <c r="O8" s="33">
        <v>963.56413831835562</v>
      </c>
      <c r="P8" s="33">
        <v>919.43278584631253</v>
      </c>
      <c r="Q8" s="33">
        <v>879.67103430562122</v>
      </c>
      <c r="R8" s="33">
        <v>1554.4837005106579</v>
      </c>
      <c r="S8" s="33">
        <v>3898.0551316869987</v>
      </c>
      <c r="T8" s="33">
        <v>4112.0392449528199</v>
      </c>
      <c r="U8" s="33">
        <v>3934.1989250353918</v>
      </c>
      <c r="V8" s="33">
        <v>3743.5216200233881</v>
      </c>
      <c r="W8" s="33">
        <v>4645.9003424231514</v>
      </c>
      <c r="X8" s="33">
        <v>4433.1111427614096</v>
      </c>
      <c r="Y8" s="33">
        <v>5097.2132844346497</v>
      </c>
      <c r="Z8" s="33">
        <v>4850.1526861127668</v>
      </c>
      <c r="AA8" s="33">
        <v>5259.5721152329816</v>
      </c>
      <c r="AB8" s="33">
        <v>5843.2996262651141</v>
      </c>
      <c r="AC8" s="33">
        <v>6426.7790829698033</v>
      </c>
      <c r="AD8" s="33">
        <v>6632.8493099958596</v>
      </c>
      <c r="AE8" s="33">
        <v>6874.8636816468706</v>
      </c>
    </row>
    <row r="9" spans="1:31">
      <c r="A9" s="29" t="s">
        <v>133</v>
      </c>
      <c r="B9" s="29" t="s">
        <v>79</v>
      </c>
      <c r="C9" s="33">
        <v>1.3268623819826209E-3</v>
      </c>
      <c r="D9" s="33">
        <v>1.3689840213151456E-3</v>
      </c>
      <c r="E9" s="33">
        <v>1.6108547767553424E-3</v>
      </c>
      <c r="F9" s="33">
        <v>1.5664226335373296E-3</v>
      </c>
      <c r="G9" s="33">
        <v>1.4981312640774045E-3</v>
      </c>
      <c r="H9" s="33">
        <v>1.4382137851507517E-3</v>
      </c>
      <c r="I9" s="33">
        <v>1.4753765747410287E-3</v>
      </c>
      <c r="J9" s="33">
        <v>1.6602545894266756E-3</v>
      </c>
      <c r="K9" s="33">
        <v>1.6194049772735898E-3</v>
      </c>
      <c r="L9" s="33">
        <v>1.6438132843804242E-3</v>
      </c>
      <c r="M9" s="33">
        <v>1.7007504608985645E-3</v>
      </c>
      <c r="N9" s="33">
        <v>769.54387117742237</v>
      </c>
      <c r="O9" s="33">
        <v>734.29765688292753</v>
      </c>
      <c r="P9" s="33">
        <v>700.66596139249373</v>
      </c>
      <c r="Q9" s="33">
        <v>1746.2792177689503</v>
      </c>
      <c r="R9" s="33">
        <v>1745.0601446260684</v>
      </c>
      <c r="S9" s="33">
        <v>2463.8164265645419</v>
      </c>
      <c r="T9" s="33">
        <v>2827.6224585461841</v>
      </c>
      <c r="U9" s="33">
        <v>2859.3095823011886</v>
      </c>
      <c r="V9" s="33">
        <v>2720.7196232800775</v>
      </c>
      <c r="W9" s="33">
        <v>2602.9499163352589</v>
      </c>
      <c r="X9" s="33">
        <v>2775.4347065933052</v>
      </c>
      <c r="Y9" s="33">
        <v>2764.9785172400711</v>
      </c>
      <c r="Z9" s="33">
        <v>2630.960748791987</v>
      </c>
      <c r="AA9" s="33">
        <v>2726.5735469765036</v>
      </c>
      <c r="AB9" s="33">
        <v>2974.1948242461344</v>
      </c>
      <c r="AC9" s="33">
        <v>2966.6714263963272</v>
      </c>
      <c r="AD9" s="33">
        <v>3145.4233363332551</v>
      </c>
      <c r="AE9" s="33">
        <v>3001.3595176209933</v>
      </c>
    </row>
    <row r="10" spans="1:31">
      <c r="A10" s="29" t="s">
        <v>134</v>
      </c>
      <c r="B10" s="29" t="s">
        <v>79</v>
      </c>
      <c r="C10" s="33">
        <v>6.425445092515321E-4</v>
      </c>
      <c r="D10" s="33">
        <v>6.4011887489533452E-4</v>
      </c>
      <c r="E10" s="33">
        <v>8.8005411688526071E-4</v>
      </c>
      <c r="F10" s="33">
        <v>8.4121067630153008E-4</v>
      </c>
      <c r="G10" s="33">
        <v>8.0355373239572537E-4</v>
      </c>
      <c r="H10" s="33">
        <v>7.7095239059166414E-4</v>
      </c>
      <c r="I10" s="33">
        <v>8.6589153392879672E-4</v>
      </c>
      <c r="J10" s="33">
        <v>1.0273414678135314E-3</v>
      </c>
      <c r="K10" s="33">
        <v>1.0201202822095563E-3</v>
      </c>
      <c r="L10" s="33">
        <v>1.0074714850085459E-3</v>
      </c>
      <c r="M10" s="33">
        <v>9.7205943370947702E-4</v>
      </c>
      <c r="N10" s="33">
        <v>4.1974517591225446E-2</v>
      </c>
      <c r="O10" s="33">
        <v>4.0060407888955693E-2</v>
      </c>
      <c r="P10" s="33">
        <v>3.9614388133964479E-2</v>
      </c>
      <c r="Q10" s="33">
        <v>212.9877297984049</v>
      </c>
      <c r="R10" s="33">
        <v>264.74584908865074</v>
      </c>
      <c r="S10" s="33">
        <v>252.62013749622164</v>
      </c>
      <c r="T10" s="33">
        <v>241.04987854282524</v>
      </c>
      <c r="U10" s="33">
        <v>230.62478176788767</v>
      </c>
      <c r="V10" s="33">
        <v>219.44646149276235</v>
      </c>
      <c r="W10" s="33">
        <v>209.39548488461998</v>
      </c>
      <c r="X10" s="33">
        <v>199.80485662100264</v>
      </c>
      <c r="Y10" s="33">
        <v>191.16355087478462</v>
      </c>
      <c r="Z10" s="33">
        <v>181.89790514079814</v>
      </c>
      <c r="AA10" s="33">
        <v>173.56670654034488</v>
      </c>
      <c r="AB10" s="33">
        <v>165.61709174114802</v>
      </c>
      <c r="AC10" s="33">
        <v>158.45436973590535</v>
      </c>
      <c r="AD10" s="33">
        <v>150.7741325874635</v>
      </c>
      <c r="AE10" s="33">
        <v>143.86844886003203</v>
      </c>
    </row>
    <row r="11" spans="1:31">
      <c r="A11" s="23" t="s">
        <v>40</v>
      </c>
      <c r="B11" s="23" t="s">
        <v>153</v>
      </c>
      <c r="C11" s="35">
        <v>4.8186826737638671E-3</v>
      </c>
      <c r="D11" s="35">
        <v>480.02420752184571</v>
      </c>
      <c r="E11" s="35">
        <v>1580.5014928328492</v>
      </c>
      <c r="F11" s="35">
        <v>3144.6177911882123</v>
      </c>
      <c r="G11" s="35">
        <v>4620.1076520432507</v>
      </c>
      <c r="H11" s="35">
        <v>5482.6337734647504</v>
      </c>
      <c r="I11" s="35">
        <v>6441.6480852729965</v>
      </c>
      <c r="J11" s="35">
        <v>7209.0676195517808</v>
      </c>
      <c r="K11" s="35">
        <v>16587.252645808807</v>
      </c>
      <c r="L11" s="35">
        <v>15827.531339143143</v>
      </c>
      <c r="M11" s="35">
        <v>15143.01088516024</v>
      </c>
      <c r="N11" s="35">
        <v>15567.927039303022</v>
      </c>
      <c r="O11" s="35">
        <v>15446.975974940962</v>
      </c>
      <c r="P11" s="35">
        <v>14739.48556027734</v>
      </c>
      <c r="Q11" s="35">
        <v>15695.477413199855</v>
      </c>
      <c r="R11" s="35">
        <v>15995.304941251296</v>
      </c>
      <c r="S11" s="35">
        <v>20457.729662902508</v>
      </c>
      <c r="T11" s="35">
        <v>20662.175525292532</v>
      </c>
      <c r="U11" s="35">
        <v>20884.836209557066</v>
      </c>
      <c r="V11" s="35">
        <v>20099.138815473176</v>
      </c>
      <c r="W11" s="35">
        <v>21782.417629789914</v>
      </c>
      <c r="X11" s="35">
        <v>25572.821443994213</v>
      </c>
      <c r="Y11" s="35">
        <v>25432.235870254357</v>
      </c>
      <c r="Z11" s="35">
        <v>24735.956985718509</v>
      </c>
      <c r="AA11" s="35">
        <v>25018.572791720613</v>
      </c>
      <c r="AB11" s="35">
        <v>27829.783957857831</v>
      </c>
      <c r="AC11" s="35">
        <v>28083.268486267523</v>
      </c>
      <c r="AD11" s="35">
        <v>28803.377080456976</v>
      </c>
      <c r="AE11" s="35">
        <v>29740.4798207245</v>
      </c>
    </row>
  </sheetData>
  <sheetProtection algorithmName="SHA-512" hashValue="7YSgYaznFwnKXKFw3xm55Pupob73MN7/nWDyOx7vAnjJw/ki+edtxfexzZukHF7sw+kSOAI1KviMEblsJiSqRA==" saltValue="uVXoaXQNUCFciSAwTJqw1g==" spinCount="100000"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C000"/>
  </sheetPr>
  <dimension ref="A1:AE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16384" width="9.140625" style="13"/>
  </cols>
  <sheetData>
    <row r="1" spans="1:31" s="28" customFormat="1" ht="23.25" customHeight="1">
      <c r="A1" s="27" t="s">
        <v>157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s="28" customFormat="1"/>
    <row r="3" spans="1:31" s="28" customFormat="1"/>
    <row r="4" spans="1:31">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0">
        <v>0.56231965341207713</v>
      </c>
      <c r="D6" s="30">
        <v>0.51041029921424219</v>
      </c>
      <c r="E6" s="30">
        <v>0.55973848628579315</v>
      </c>
      <c r="F6" s="30">
        <v>0.65780100447627698</v>
      </c>
      <c r="G6" s="30">
        <v>0.70617526597233271</v>
      </c>
      <c r="H6" s="30">
        <v>0.69264872054004656</v>
      </c>
      <c r="I6" s="30">
        <v>0.64713116360477851</v>
      </c>
      <c r="J6" s="30">
        <v>0.7120444457331172</v>
      </c>
      <c r="K6" s="30">
        <v>0.67433291718903621</v>
      </c>
      <c r="L6" s="30">
        <v>0.65888883343325944</v>
      </c>
      <c r="M6" s="30">
        <v>0.62685376523405634</v>
      </c>
      <c r="N6" s="30">
        <v>0.65163376327286071</v>
      </c>
      <c r="O6" s="30">
        <v>0.71386709911255253</v>
      </c>
      <c r="P6" s="30">
        <v>0.67294305083810679</v>
      </c>
      <c r="Q6" s="30">
        <v>0.65990029209158174</v>
      </c>
      <c r="R6" s="30">
        <v>0.69029146679518183</v>
      </c>
      <c r="S6" s="30">
        <v>0.71931586710117867</v>
      </c>
      <c r="T6" s="30">
        <v>0.73461121498092896</v>
      </c>
      <c r="U6" s="30">
        <v>0.70559043681030287</v>
      </c>
      <c r="V6" s="30">
        <v>0.65909037022336669</v>
      </c>
      <c r="W6" s="30">
        <v>0.64321777453402207</v>
      </c>
      <c r="X6" s="30">
        <v>0.70298182425306532</v>
      </c>
      <c r="Y6" s="30">
        <v>0.64687109754519101</v>
      </c>
      <c r="Z6" s="30">
        <v>0.64552245587442358</v>
      </c>
      <c r="AA6" s="30">
        <v>0.63693275328924714</v>
      </c>
      <c r="AB6" s="30">
        <v>0.62204678611138098</v>
      </c>
      <c r="AC6" s="30">
        <v>0.60882361394475204</v>
      </c>
      <c r="AD6" s="30">
        <v>0.60305574446495458</v>
      </c>
      <c r="AE6" s="30">
        <v>0.54458533037555179</v>
      </c>
    </row>
    <row r="7" spans="1:31">
      <c r="A7" s="29" t="s">
        <v>40</v>
      </c>
      <c r="B7" s="29" t="s">
        <v>71</v>
      </c>
      <c r="C7" s="30">
        <v>0.71348974509299223</v>
      </c>
      <c r="D7" s="30">
        <v>0.67606428918694772</v>
      </c>
      <c r="E7" s="30">
        <v>0.68461116433589775</v>
      </c>
      <c r="F7" s="30">
        <v>0.69212482459264424</v>
      </c>
      <c r="G7" s="30">
        <v>0.73122741549557946</v>
      </c>
      <c r="H7" s="30">
        <v>0.75074368123917234</v>
      </c>
      <c r="I7" s="30">
        <v>0.73762417468408803</v>
      </c>
      <c r="J7" s="30">
        <v>0.73134994091119165</v>
      </c>
      <c r="K7" s="30">
        <v>0.71659692504026873</v>
      </c>
      <c r="L7" s="30">
        <v>0.74779636440338726</v>
      </c>
      <c r="M7" s="30">
        <v>0.74001867718822179</v>
      </c>
      <c r="N7" s="30">
        <v>0.719914718508189</v>
      </c>
      <c r="O7" s="30">
        <v>0.73890804350203698</v>
      </c>
      <c r="P7" s="30">
        <v>0.73210071295764634</v>
      </c>
      <c r="Q7" s="30">
        <v>0.75543687282968308</v>
      </c>
      <c r="R7" s="30">
        <v>0.71162074139392439</v>
      </c>
      <c r="S7" s="30">
        <v>0.67346986848221368</v>
      </c>
      <c r="T7" s="30">
        <v>0.6941955780220378</v>
      </c>
      <c r="U7" s="30">
        <v>0.61079276036967156</v>
      </c>
      <c r="V7" s="30">
        <v>0.65372629740518962</v>
      </c>
      <c r="W7" s="30">
        <v>0.71459691233970413</v>
      </c>
      <c r="X7" s="30">
        <v>0.69571870984059281</v>
      </c>
      <c r="Y7" s="30">
        <v>0.66768259713449818</v>
      </c>
      <c r="Z7" s="30">
        <v>0.68302192532742745</v>
      </c>
      <c r="AA7" s="30">
        <v>0.65887698233669645</v>
      </c>
      <c r="AB7" s="30">
        <v>0.66884861783282745</v>
      </c>
      <c r="AC7" s="30">
        <v>0.68269724488225336</v>
      </c>
      <c r="AD7" s="30" t="s">
        <v>169</v>
      </c>
      <c r="AE7" s="30" t="s">
        <v>169</v>
      </c>
    </row>
    <row r="8" spans="1:31">
      <c r="A8" s="29" t="s">
        <v>40</v>
      </c>
      <c r="B8" s="29" t="s">
        <v>20</v>
      </c>
      <c r="C8" s="30">
        <v>8.4171478783122436E-2</v>
      </c>
      <c r="D8" s="30">
        <v>8.4171478785504655E-2</v>
      </c>
      <c r="E8" s="30">
        <v>7.571757567641417E-2</v>
      </c>
      <c r="F8" s="30">
        <v>7.7613889320139864E-2</v>
      </c>
      <c r="G8" s="30">
        <v>7.0406286726730341E-2</v>
      </c>
      <c r="H8" s="30">
        <v>7.0919344875489745E-2</v>
      </c>
      <c r="I8" s="30">
        <v>6.8688380004360061E-2</v>
      </c>
      <c r="J8" s="30">
        <v>7.7752618240665275E-2</v>
      </c>
      <c r="K8" s="30">
        <v>6.9419149502201155E-2</v>
      </c>
      <c r="L8" s="30">
        <v>7.0854409958116565E-2</v>
      </c>
      <c r="M8" s="30">
        <v>7.3958040308764073E-2</v>
      </c>
      <c r="N8" s="30">
        <v>0.13797559051131153</v>
      </c>
      <c r="O8" s="30">
        <v>0.15051210916501351</v>
      </c>
      <c r="P8" s="30">
        <v>0.18841776587887743</v>
      </c>
      <c r="Q8" s="30">
        <v>0.13065545196691694</v>
      </c>
      <c r="R8" s="30">
        <v>0.14303323105110113</v>
      </c>
      <c r="S8" s="30">
        <v>0.27238811168874455</v>
      </c>
      <c r="T8" s="30">
        <v>0.28512684090206075</v>
      </c>
      <c r="U8" s="30">
        <v>0.25756197066929026</v>
      </c>
      <c r="V8" s="30">
        <v>0.27730587626923769</v>
      </c>
      <c r="W8" s="30">
        <v>0.28411394601785855</v>
      </c>
      <c r="X8" s="30">
        <v>0.32685034877375113</v>
      </c>
      <c r="Y8" s="30">
        <v>0.28206641709224561</v>
      </c>
      <c r="Z8" s="30">
        <v>0.29189395443427563</v>
      </c>
      <c r="AA8" s="30">
        <v>0.30766055048862756</v>
      </c>
      <c r="AB8" s="30">
        <v>0.28260000042675437</v>
      </c>
      <c r="AC8" s="30">
        <v>0.28337427324209968</v>
      </c>
      <c r="AD8" s="30">
        <v>0.28260000529135848</v>
      </c>
      <c r="AE8" s="30">
        <v>0.28260000474947566</v>
      </c>
    </row>
    <row r="9" spans="1:31">
      <c r="A9" s="29" t="s">
        <v>40</v>
      </c>
      <c r="B9" s="29" t="s">
        <v>32</v>
      </c>
      <c r="C9" s="30">
        <v>5.7840325177501518E-2</v>
      </c>
      <c r="D9" s="30">
        <v>5.9000180553356041E-2</v>
      </c>
      <c r="E9" s="30">
        <v>6.0344555932773776E-2</v>
      </c>
      <c r="F9" s="30">
        <v>1.3951986334362693E-2</v>
      </c>
      <c r="G9" s="30">
        <v>1.31356007997466E-2</v>
      </c>
      <c r="H9" s="30">
        <v>1.382645803639769E-2</v>
      </c>
      <c r="I9" s="30">
        <v>1.3194339169767992E-2</v>
      </c>
      <c r="J9" s="30">
        <v>1.3748486453136937E-2</v>
      </c>
      <c r="K9" s="30">
        <v>1.2767912466677208E-2</v>
      </c>
      <c r="L9" s="30">
        <v>1.2934478902723876E-2</v>
      </c>
      <c r="M9" s="30">
        <v>1.2857866707247869E-2</v>
      </c>
      <c r="N9" s="30">
        <v>1.3909533283184191E-2</v>
      </c>
      <c r="O9" s="30">
        <v>1.3270411189854022E-2</v>
      </c>
      <c r="P9" s="30">
        <v>1.4138957129094404E-2</v>
      </c>
      <c r="Q9" s="30">
        <v>1.8770347978044659E-2</v>
      </c>
      <c r="R9" s="30">
        <v>1.6681045536998795E-2</v>
      </c>
      <c r="S9" s="30">
        <v>3.6487302769437673E-2</v>
      </c>
      <c r="T9" s="30">
        <v>3.5947702039156815E-2</v>
      </c>
      <c r="U9" s="30">
        <v>0.21789268047401608</v>
      </c>
      <c r="V9" s="30">
        <v>0.25938122417916937</v>
      </c>
      <c r="W9" s="30">
        <v>0.26735668080017394</v>
      </c>
      <c r="X9" s="30">
        <v>0.32814350945857795</v>
      </c>
      <c r="Y9" s="30">
        <v>0.3179283539899978</v>
      </c>
      <c r="Z9" s="30">
        <v>0.24613932376603609</v>
      </c>
      <c r="AA9" s="30">
        <v>0.34036094803218092</v>
      </c>
      <c r="AB9" s="30" t="s">
        <v>169</v>
      </c>
      <c r="AC9" s="30" t="s">
        <v>169</v>
      </c>
      <c r="AD9" s="30" t="s">
        <v>169</v>
      </c>
      <c r="AE9" s="30" t="s">
        <v>169</v>
      </c>
    </row>
    <row r="10" spans="1:31">
      <c r="A10" s="29" t="s">
        <v>40</v>
      </c>
      <c r="B10" s="29" t="s">
        <v>66</v>
      </c>
      <c r="C10" s="30">
        <v>9.0572618171343372E-4</v>
      </c>
      <c r="D10" s="30">
        <v>4.1081010683976659E-4</v>
      </c>
      <c r="E10" s="30">
        <v>2.0364862280041686E-3</v>
      </c>
      <c r="F10" s="30">
        <v>1.573867481090106E-3</v>
      </c>
      <c r="G10" s="30">
        <v>6.2366527714517749E-4</v>
      </c>
      <c r="H10" s="30">
        <v>1.0088056003486785E-3</v>
      </c>
      <c r="I10" s="30">
        <v>3.5908358846081507E-4</v>
      </c>
      <c r="J10" s="30">
        <v>1.2271384279268049E-3</v>
      </c>
      <c r="K10" s="30">
        <v>1.2878032702711507E-4</v>
      </c>
      <c r="L10" s="30">
        <v>3.3757623112463811E-4</v>
      </c>
      <c r="M10" s="30">
        <v>3.7442269945193362E-4</v>
      </c>
      <c r="N10" s="30">
        <v>5.6981036271470846E-3</v>
      </c>
      <c r="O10" s="30">
        <v>3.1997669265450418E-3</v>
      </c>
      <c r="P10" s="30">
        <v>4.9261351749408802E-3</v>
      </c>
      <c r="Q10" s="30">
        <v>5.0100901357868714E-3</v>
      </c>
      <c r="R10" s="30">
        <v>5.7216436508201567E-3</v>
      </c>
      <c r="S10" s="30">
        <v>1.9512842627813654E-2</v>
      </c>
      <c r="T10" s="30">
        <v>1.5297664758037023E-2</v>
      </c>
      <c r="U10" s="30">
        <v>4.6147732046838454E-2</v>
      </c>
      <c r="V10" s="30">
        <v>6.312580319288888E-2</v>
      </c>
      <c r="W10" s="30">
        <v>4.165123985464466E-2</v>
      </c>
      <c r="X10" s="30">
        <v>6.047986026548826E-2</v>
      </c>
      <c r="Y10" s="30">
        <v>0.11233216299852825</v>
      </c>
      <c r="Z10" s="30">
        <v>6.1223323653838528E-2</v>
      </c>
      <c r="AA10" s="30">
        <v>7.4422820606528592E-2</v>
      </c>
      <c r="AB10" s="30">
        <v>0.10992985168990062</v>
      </c>
      <c r="AC10" s="30">
        <v>0.1391844804526578</v>
      </c>
      <c r="AD10" s="30">
        <v>0.16479272388615171</v>
      </c>
      <c r="AE10" s="30">
        <v>0.18539432238090464</v>
      </c>
    </row>
    <row r="11" spans="1:31">
      <c r="A11" s="29" t="s">
        <v>40</v>
      </c>
      <c r="B11" s="29" t="s">
        <v>65</v>
      </c>
      <c r="C11" s="30">
        <v>0.20321280352123913</v>
      </c>
      <c r="D11" s="30">
        <v>0.19674238326259524</v>
      </c>
      <c r="E11" s="30">
        <v>0.19210596251916481</v>
      </c>
      <c r="F11" s="30">
        <v>0.24354371646841386</v>
      </c>
      <c r="G11" s="30">
        <v>0.25824434867504431</v>
      </c>
      <c r="H11" s="30">
        <v>0.23675940663717743</v>
      </c>
      <c r="I11" s="30">
        <v>0.23362133249843989</v>
      </c>
      <c r="J11" s="30">
        <v>0.27900667349724673</v>
      </c>
      <c r="K11" s="30">
        <v>0.2248255177319895</v>
      </c>
      <c r="L11" s="30">
        <v>0.20952780540583915</v>
      </c>
      <c r="M11" s="30">
        <v>0.21443736139038885</v>
      </c>
      <c r="N11" s="30">
        <v>0.23868372337621022</v>
      </c>
      <c r="O11" s="30">
        <v>0.24836200945619955</v>
      </c>
      <c r="P11" s="30">
        <v>0.25869617363035341</v>
      </c>
      <c r="Q11" s="30">
        <v>0.24141796829527457</v>
      </c>
      <c r="R11" s="30">
        <v>0.22779417321087869</v>
      </c>
      <c r="S11" s="30">
        <v>0.26308760130244019</v>
      </c>
      <c r="T11" s="30">
        <v>0.23504864263323733</v>
      </c>
      <c r="U11" s="30">
        <v>0.21605559388404458</v>
      </c>
      <c r="V11" s="30">
        <v>0.22375786656669899</v>
      </c>
      <c r="W11" s="30">
        <v>0.19685219135999374</v>
      </c>
      <c r="X11" s="30">
        <v>0.22665097876121426</v>
      </c>
      <c r="Y11" s="30">
        <v>0.23683288321730264</v>
      </c>
      <c r="Z11" s="30">
        <v>0.21765458608059579</v>
      </c>
      <c r="AA11" s="30">
        <v>0.23013657096379936</v>
      </c>
      <c r="AB11" s="30">
        <v>0.25979007513162278</v>
      </c>
      <c r="AC11" s="30">
        <v>0.22946544136760255</v>
      </c>
      <c r="AD11" s="30">
        <v>0.21629205106533442</v>
      </c>
      <c r="AE11" s="30">
        <v>0.2167380230154676</v>
      </c>
    </row>
    <row r="12" spans="1:31">
      <c r="A12" s="29" t="s">
        <v>40</v>
      </c>
      <c r="B12" s="29" t="s">
        <v>69</v>
      </c>
      <c r="C12" s="30">
        <v>0.34173152781452709</v>
      </c>
      <c r="D12" s="30">
        <v>0.35785380456062932</v>
      </c>
      <c r="E12" s="30">
        <v>0.32686980828223372</v>
      </c>
      <c r="F12" s="30">
        <v>0.3333877545878508</v>
      </c>
      <c r="G12" s="30">
        <v>0.35901093051836719</v>
      </c>
      <c r="H12" s="30">
        <v>0.37464419444879038</v>
      </c>
      <c r="I12" s="30">
        <v>0.38598385778183092</v>
      </c>
      <c r="J12" s="30">
        <v>0.35374084424449265</v>
      </c>
      <c r="K12" s="30">
        <v>0.33574600827190298</v>
      </c>
      <c r="L12" s="30">
        <v>0.34681369091088582</v>
      </c>
      <c r="M12" s="30">
        <v>0.36290967334374502</v>
      </c>
      <c r="N12" s="30">
        <v>0.34662186886979346</v>
      </c>
      <c r="O12" s="30">
        <v>0.33783750968950627</v>
      </c>
      <c r="P12" s="30">
        <v>0.35775277351030527</v>
      </c>
      <c r="Q12" s="30">
        <v>0.37116741887806642</v>
      </c>
      <c r="R12" s="30">
        <v>0.38059993942360498</v>
      </c>
      <c r="S12" s="30">
        <v>0.3666738200430143</v>
      </c>
      <c r="T12" s="30">
        <v>0.3606382530300527</v>
      </c>
      <c r="U12" s="30">
        <v>0.36563949646684551</v>
      </c>
      <c r="V12" s="30">
        <v>0.37310803576457741</v>
      </c>
      <c r="W12" s="30">
        <v>0.35259555151128602</v>
      </c>
      <c r="X12" s="30">
        <v>0.32634349182507699</v>
      </c>
      <c r="Y12" s="30">
        <v>0.3507760032974005</v>
      </c>
      <c r="Z12" s="30">
        <v>0.36827721867281044</v>
      </c>
      <c r="AA12" s="30">
        <v>0.37660629096610293</v>
      </c>
      <c r="AB12" s="30">
        <v>0.36080733057485281</v>
      </c>
      <c r="AC12" s="30">
        <v>0.35144618441247849</v>
      </c>
      <c r="AD12" s="30">
        <v>0.34885190536637728</v>
      </c>
      <c r="AE12" s="30">
        <v>0.34490160210937043</v>
      </c>
    </row>
    <row r="13" spans="1:31">
      <c r="A13" s="29" t="s">
        <v>40</v>
      </c>
      <c r="B13" s="29" t="s">
        <v>68</v>
      </c>
      <c r="C13" s="30">
        <v>0.29560344907550301</v>
      </c>
      <c r="D13" s="30">
        <v>0.29160298548791419</v>
      </c>
      <c r="E13" s="30">
        <v>0.2965755685276138</v>
      </c>
      <c r="F13" s="30">
        <v>0.28436549840820247</v>
      </c>
      <c r="G13" s="30">
        <v>0.2784915286525661</v>
      </c>
      <c r="H13" s="30">
        <v>0.29481375686539857</v>
      </c>
      <c r="I13" s="30">
        <v>0.29881695828347138</v>
      </c>
      <c r="J13" s="30">
        <v>0.26401204002291512</v>
      </c>
      <c r="K13" s="30">
        <v>0.2749956823023153</v>
      </c>
      <c r="L13" s="30">
        <v>0.28798391632215481</v>
      </c>
      <c r="M13" s="30">
        <v>0.29298973988481086</v>
      </c>
      <c r="N13" s="30">
        <v>0.29300793765874344</v>
      </c>
      <c r="O13" s="30">
        <v>0.28255390709978428</v>
      </c>
      <c r="P13" s="30">
        <v>0.2754382199260102</v>
      </c>
      <c r="Q13" s="30">
        <v>0.29381149420088898</v>
      </c>
      <c r="R13" s="30">
        <v>0.29468051465400413</v>
      </c>
      <c r="S13" s="30">
        <v>0.2616417990634145</v>
      </c>
      <c r="T13" s="30">
        <v>0.27397558454749221</v>
      </c>
      <c r="U13" s="30">
        <v>0.28695541008058484</v>
      </c>
      <c r="V13" s="30">
        <v>0.2907527609620042</v>
      </c>
      <c r="W13" s="30">
        <v>0.29129242635930652</v>
      </c>
      <c r="X13" s="30">
        <v>0.27723498827917703</v>
      </c>
      <c r="Y13" s="30">
        <v>0.27041317565175166</v>
      </c>
      <c r="Z13" s="30">
        <v>0.28621029001180548</v>
      </c>
      <c r="AA13" s="30">
        <v>0.28466522534271255</v>
      </c>
      <c r="AB13" s="30">
        <v>0.25266205703752875</v>
      </c>
      <c r="AC13" s="30">
        <v>0.2596624050809993</v>
      </c>
      <c r="AD13" s="30">
        <v>0.26672058147153266</v>
      </c>
      <c r="AE13" s="30">
        <v>0.2699172821848928</v>
      </c>
    </row>
    <row r="14" spans="1:31">
      <c r="A14" s="29" t="s">
        <v>40</v>
      </c>
      <c r="B14" s="29" t="s">
        <v>36</v>
      </c>
      <c r="C14" s="30">
        <v>9.4972697769808281E-2</v>
      </c>
      <c r="D14" s="30">
        <v>5.9121844320358684E-2</v>
      </c>
      <c r="E14" s="30">
        <v>5.9380059577445153E-2</v>
      </c>
      <c r="F14" s="30">
        <v>6.6480231038300058E-2</v>
      </c>
      <c r="G14" s="30">
        <v>6.6367145812669101E-2</v>
      </c>
      <c r="H14" s="30">
        <v>6.7217245791845806E-2</v>
      </c>
      <c r="I14" s="30">
        <v>6.0929893442372172E-2</v>
      </c>
      <c r="J14" s="30">
        <v>5.6466493322756384E-2</v>
      </c>
      <c r="K14" s="30">
        <v>5.0553524772410922E-2</v>
      </c>
      <c r="L14" s="30">
        <v>5.4210652546714887E-2</v>
      </c>
      <c r="M14" s="30">
        <v>5.3385001765885239E-2</v>
      </c>
      <c r="N14" s="30">
        <v>5.8006824488189841E-2</v>
      </c>
      <c r="O14" s="30">
        <v>5.6475960081409197E-2</v>
      </c>
      <c r="P14" s="30">
        <v>5.2795202154232446E-2</v>
      </c>
      <c r="Q14" s="30">
        <v>5.58630755584179E-2</v>
      </c>
      <c r="R14" s="30">
        <v>5.742143341558173E-2</v>
      </c>
      <c r="S14" s="30">
        <v>0.10534218173894272</v>
      </c>
      <c r="T14" s="30">
        <v>0.10404299011315853</v>
      </c>
      <c r="U14" s="30">
        <v>0.10734474519005126</v>
      </c>
      <c r="V14" s="30">
        <v>0.10451520684903927</v>
      </c>
      <c r="W14" s="30">
        <v>0.12864749460514757</v>
      </c>
      <c r="X14" s="30">
        <v>0.14113708949814477</v>
      </c>
      <c r="Y14" s="30">
        <v>0.13940589307432716</v>
      </c>
      <c r="Z14" s="30">
        <v>0.14355165591769456</v>
      </c>
      <c r="AA14" s="30">
        <v>0.14210008028958407</v>
      </c>
      <c r="AB14" s="30">
        <v>0.13543853535455211</v>
      </c>
      <c r="AC14" s="30">
        <v>0.13663416186304819</v>
      </c>
      <c r="AD14" s="30">
        <v>0.13670932186697007</v>
      </c>
      <c r="AE14" s="30">
        <v>0.13691432413499677</v>
      </c>
    </row>
    <row r="15" spans="1:31">
      <c r="A15" s="29" t="s">
        <v>40</v>
      </c>
      <c r="B15" s="29" t="s">
        <v>73</v>
      </c>
      <c r="C15" s="30">
        <v>7.0017130757088902E-3</v>
      </c>
      <c r="D15" s="30">
        <v>1.8465244658661693E-2</v>
      </c>
      <c r="E15" s="30">
        <v>2.8535114850794293E-2</v>
      </c>
      <c r="F15" s="30">
        <v>0.20384780313160708</v>
      </c>
      <c r="G15" s="30">
        <v>0.19844036045695365</v>
      </c>
      <c r="H15" s="30">
        <v>0.21147611900114077</v>
      </c>
      <c r="I15" s="30">
        <v>0.19033540012383909</v>
      </c>
      <c r="J15" s="30">
        <v>0.20926903211888154</v>
      </c>
      <c r="K15" s="30">
        <v>0.20754517614433846</v>
      </c>
      <c r="L15" s="30">
        <v>0.22864318059219871</v>
      </c>
      <c r="M15" s="30">
        <v>0.22420666647717216</v>
      </c>
      <c r="N15" s="30">
        <v>0.25692369137430959</v>
      </c>
      <c r="O15" s="30">
        <v>0.23975743507626782</v>
      </c>
      <c r="P15" s="30">
        <v>0.23311958287248755</v>
      </c>
      <c r="Q15" s="30">
        <v>0.25153284965056166</v>
      </c>
      <c r="R15" s="30">
        <v>0.25276527596861065</v>
      </c>
      <c r="S15" s="30">
        <v>0.24152322375226495</v>
      </c>
      <c r="T15" s="30">
        <v>0.23623778632402287</v>
      </c>
      <c r="U15" s="30">
        <v>0.25190676207356</v>
      </c>
      <c r="V15" s="30">
        <v>0.23626520504321172</v>
      </c>
      <c r="W15" s="30">
        <v>0.24106673550215654</v>
      </c>
      <c r="X15" s="30">
        <v>0.25058252968021971</v>
      </c>
      <c r="Y15" s="30">
        <v>0.23951434532811744</v>
      </c>
      <c r="Z15" s="30">
        <v>0.25821929354956757</v>
      </c>
      <c r="AA15" s="30">
        <v>0.25438370437793589</v>
      </c>
      <c r="AB15" s="30">
        <v>0.23916866969262673</v>
      </c>
      <c r="AC15" s="30">
        <v>0.23455686129587583</v>
      </c>
      <c r="AD15" s="30">
        <v>0.24988700149852622</v>
      </c>
      <c r="AE15" s="30">
        <v>0.24512400002277798</v>
      </c>
    </row>
    <row r="16" spans="1:31">
      <c r="A16" s="29" t="s">
        <v>40</v>
      </c>
      <c r="B16" s="29" t="s">
        <v>56</v>
      </c>
      <c r="C16" s="30">
        <v>7.707895293251428E-2</v>
      </c>
      <c r="D16" s="30">
        <v>8.9337952366214154E-2</v>
      </c>
      <c r="E16" s="30">
        <v>8.2700808399855413E-2</v>
      </c>
      <c r="F16" s="30">
        <v>9.5227032654082444E-2</v>
      </c>
      <c r="G16" s="30">
        <v>9.8539813195049883E-2</v>
      </c>
      <c r="H16" s="30">
        <v>9.6801704765793792E-2</v>
      </c>
      <c r="I16" s="30">
        <v>8.8746474718863641E-2</v>
      </c>
      <c r="J16" s="30">
        <v>8.3950523564741031E-2</v>
      </c>
      <c r="K16" s="30">
        <v>7.5998058856415876E-2</v>
      </c>
      <c r="L16" s="30">
        <v>7.6298083624797161E-2</v>
      </c>
      <c r="M16" s="30">
        <v>7.6060189050236135E-2</v>
      </c>
      <c r="N16" s="30">
        <v>7.9704010320130331E-2</v>
      </c>
      <c r="O16" s="30">
        <v>7.7824090308250549E-2</v>
      </c>
      <c r="P16" s="30">
        <v>7.4499163129059714E-2</v>
      </c>
      <c r="Q16" s="30">
        <v>7.4674324764970976E-2</v>
      </c>
      <c r="R16" s="30">
        <v>7.5029922177826822E-2</v>
      </c>
      <c r="S16" s="30">
        <v>6.7452972179079945E-2</v>
      </c>
      <c r="T16" s="30">
        <v>6.4906527419238719E-2</v>
      </c>
      <c r="U16" s="30">
        <v>6.4340678497415441E-2</v>
      </c>
      <c r="V16" s="30">
        <v>6.1606081579176769E-2</v>
      </c>
      <c r="W16" s="30">
        <v>6.0092219509066014E-2</v>
      </c>
      <c r="X16" s="30">
        <v>5.9748918028431651E-2</v>
      </c>
      <c r="Y16" s="30">
        <v>5.6684659006495573E-2</v>
      </c>
      <c r="Z16" s="30">
        <v>5.8696365114736471E-2</v>
      </c>
      <c r="AA16" s="30">
        <v>5.6964058085695837E-2</v>
      </c>
      <c r="AB16" s="30">
        <v>5.2442497902985996E-2</v>
      </c>
      <c r="AC16" s="30">
        <v>5.2620818283207367E-2</v>
      </c>
      <c r="AD16" s="30">
        <v>5.1123924211962865E-2</v>
      </c>
      <c r="AE16" s="30">
        <v>4.7240794299181321E-2</v>
      </c>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0">
        <v>0.51383715374393535</v>
      </c>
      <c r="D20" s="30">
        <v>0.45824082140343736</v>
      </c>
      <c r="E20" s="30">
        <v>0.50842323231488673</v>
      </c>
      <c r="F20" s="30">
        <v>0.60973796375535938</v>
      </c>
      <c r="G20" s="30">
        <v>0.68961119084800926</v>
      </c>
      <c r="H20" s="30">
        <v>0.6652807191096064</v>
      </c>
      <c r="I20" s="30">
        <v>0.62547999284090949</v>
      </c>
      <c r="J20" s="30">
        <v>0.68673011765474801</v>
      </c>
      <c r="K20" s="30">
        <v>0.65010797087625838</v>
      </c>
      <c r="L20" s="30">
        <v>0.65000224689807595</v>
      </c>
      <c r="M20" s="30">
        <v>0.59577349101701038</v>
      </c>
      <c r="N20" s="30">
        <v>0.56596005723535914</v>
      </c>
      <c r="O20" s="30">
        <v>0.70500003251490373</v>
      </c>
      <c r="P20" s="30">
        <v>0.63522706365835113</v>
      </c>
      <c r="Q20" s="30">
        <v>0.54178797564687975</v>
      </c>
      <c r="R20" s="30">
        <v>0.68181139861322504</v>
      </c>
      <c r="S20" s="30">
        <v>0.70499999999999918</v>
      </c>
      <c r="T20" s="30">
        <v>0.70500000000000018</v>
      </c>
      <c r="U20" s="30">
        <v>0.70345275663791651</v>
      </c>
      <c r="V20" s="30">
        <v>0.5739056823947235</v>
      </c>
      <c r="W20" s="30">
        <v>0.5415372230678166</v>
      </c>
      <c r="X20" s="30" t="s">
        <v>169</v>
      </c>
      <c r="Y20" s="30" t="s">
        <v>169</v>
      </c>
      <c r="Z20" s="30" t="s">
        <v>169</v>
      </c>
      <c r="AA20" s="30" t="s">
        <v>169</v>
      </c>
      <c r="AB20" s="30" t="s">
        <v>169</v>
      </c>
      <c r="AC20" s="30" t="s">
        <v>169</v>
      </c>
      <c r="AD20" s="30" t="s">
        <v>169</v>
      </c>
      <c r="AE20" s="30" t="s">
        <v>169</v>
      </c>
    </row>
    <row r="21" spans="1:31" s="28" customFormat="1">
      <c r="A21" s="29" t="s">
        <v>130</v>
      </c>
      <c r="B21" s="29" t="s">
        <v>71</v>
      </c>
      <c r="C21" s="30" t="s">
        <v>169</v>
      </c>
      <c r="D21" s="30" t="s">
        <v>169</v>
      </c>
      <c r="E21" s="30" t="s">
        <v>169</v>
      </c>
      <c r="F21" s="30" t="s">
        <v>169</v>
      </c>
      <c r="G21" s="30" t="s">
        <v>169</v>
      </c>
      <c r="H21" s="30" t="s">
        <v>169</v>
      </c>
      <c r="I21" s="30" t="s">
        <v>169</v>
      </c>
      <c r="J21" s="30" t="s">
        <v>169</v>
      </c>
      <c r="K21" s="30" t="s">
        <v>169</v>
      </c>
      <c r="L21" s="30" t="s">
        <v>169</v>
      </c>
      <c r="M21" s="30" t="s">
        <v>169</v>
      </c>
      <c r="N21" s="30" t="s">
        <v>169</v>
      </c>
      <c r="O21" s="30" t="s">
        <v>169</v>
      </c>
      <c r="P21" s="30" t="s">
        <v>169</v>
      </c>
      <c r="Q21" s="30" t="s">
        <v>169</v>
      </c>
      <c r="R21" s="30" t="s">
        <v>169</v>
      </c>
      <c r="S21" s="30" t="s">
        <v>169</v>
      </c>
      <c r="T21" s="30" t="s">
        <v>169</v>
      </c>
      <c r="U21" s="30" t="s">
        <v>169</v>
      </c>
      <c r="V21" s="30" t="s">
        <v>169</v>
      </c>
      <c r="W21" s="30" t="s">
        <v>169</v>
      </c>
      <c r="X21" s="30" t="s">
        <v>169</v>
      </c>
      <c r="Y21" s="30" t="s">
        <v>169</v>
      </c>
      <c r="Z21" s="30" t="s">
        <v>169</v>
      </c>
      <c r="AA21" s="30" t="s">
        <v>169</v>
      </c>
      <c r="AB21" s="30" t="s">
        <v>169</v>
      </c>
      <c r="AC21" s="30" t="s">
        <v>169</v>
      </c>
      <c r="AD21" s="30" t="s">
        <v>169</v>
      </c>
      <c r="AE21" s="30" t="s">
        <v>169</v>
      </c>
    </row>
    <row r="22" spans="1:31" s="28" customFormat="1">
      <c r="A22" s="29" t="s">
        <v>130</v>
      </c>
      <c r="B22" s="29" t="s">
        <v>20</v>
      </c>
      <c r="C22" s="30">
        <v>6.1459205844080394E-3</v>
      </c>
      <c r="D22" s="30">
        <v>6.1459205918322074E-3</v>
      </c>
      <c r="E22" s="30">
        <v>1.8495861598438794E-2</v>
      </c>
      <c r="F22" s="30">
        <v>1.1717002871266759E-2</v>
      </c>
      <c r="G22" s="30">
        <v>1.1608960104099411E-2</v>
      </c>
      <c r="H22" s="30">
        <v>1.1608960102261132E-2</v>
      </c>
      <c r="I22" s="30">
        <v>1.1640765582849662E-2</v>
      </c>
      <c r="J22" s="30">
        <v>1.1644869276793425E-2</v>
      </c>
      <c r="K22" s="30">
        <v>1.1608960121992125E-2</v>
      </c>
      <c r="L22" s="30">
        <v>1.1608960130875687E-2</v>
      </c>
      <c r="M22" s="30">
        <v>1.1640765627789967E-2</v>
      </c>
      <c r="N22" s="30">
        <v>5.4912828046024209E-2</v>
      </c>
      <c r="O22" s="30">
        <v>5.7521964034259312E-2</v>
      </c>
      <c r="P22" s="30">
        <v>0.1417050557182355</v>
      </c>
      <c r="Q22" s="30">
        <v>6.395425882949464E-2</v>
      </c>
      <c r="R22" s="30">
        <v>6.6107038226531578E-2</v>
      </c>
      <c r="S22" s="30">
        <v>0.21123574099544545</v>
      </c>
      <c r="T22" s="30">
        <v>0.26326016586630974</v>
      </c>
      <c r="U22" s="30">
        <v>0.24152434948241369</v>
      </c>
      <c r="V22" s="30">
        <v>0.25330873381664387</v>
      </c>
      <c r="W22" s="30">
        <v>0.23701522774430864</v>
      </c>
      <c r="X22" s="30">
        <v>0.30231027401491412</v>
      </c>
      <c r="Y22" s="30">
        <v>4.1837226274453907E-3</v>
      </c>
      <c r="Z22" s="30" t="s">
        <v>169</v>
      </c>
      <c r="AA22" s="30" t="s">
        <v>169</v>
      </c>
      <c r="AB22" s="30" t="s">
        <v>169</v>
      </c>
      <c r="AC22" s="30" t="s">
        <v>169</v>
      </c>
      <c r="AD22" s="30" t="s">
        <v>169</v>
      </c>
      <c r="AE22" s="30" t="s">
        <v>169</v>
      </c>
    </row>
    <row r="23" spans="1:31" s="28" customFormat="1">
      <c r="A23" s="29" t="s">
        <v>130</v>
      </c>
      <c r="B23" s="29" t="s">
        <v>32</v>
      </c>
      <c r="C23" s="30" t="s">
        <v>169</v>
      </c>
      <c r="D23" s="30" t="s">
        <v>169</v>
      </c>
      <c r="E23" s="30" t="s">
        <v>169</v>
      </c>
      <c r="F23" s="30" t="s">
        <v>169</v>
      </c>
      <c r="G23" s="30" t="s">
        <v>169</v>
      </c>
      <c r="H23" s="30" t="s">
        <v>169</v>
      </c>
      <c r="I23" s="30" t="s">
        <v>169</v>
      </c>
      <c r="J23" s="30" t="s">
        <v>169</v>
      </c>
      <c r="K23" s="30" t="s">
        <v>169</v>
      </c>
      <c r="L23" s="30" t="s">
        <v>169</v>
      </c>
      <c r="M23" s="30" t="s">
        <v>169</v>
      </c>
      <c r="N23" s="30" t="s">
        <v>169</v>
      </c>
      <c r="O23" s="30" t="s">
        <v>169</v>
      </c>
      <c r="P23" s="30" t="s">
        <v>169</v>
      </c>
      <c r="Q23" s="30" t="s">
        <v>169</v>
      </c>
      <c r="R23" s="30" t="s">
        <v>169</v>
      </c>
      <c r="S23" s="30" t="s">
        <v>169</v>
      </c>
      <c r="T23" s="30" t="s">
        <v>169</v>
      </c>
      <c r="U23" s="30" t="s">
        <v>169</v>
      </c>
      <c r="V23" s="30" t="s">
        <v>169</v>
      </c>
      <c r="W23" s="30" t="s">
        <v>169</v>
      </c>
      <c r="X23" s="30" t="s">
        <v>169</v>
      </c>
      <c r="Y23" s="30" t="s">
        <v>169</v>
      </c>
      <c r="Z23" s="30" t="s">
        <v>169</v>
      </c>
      <c r="AA23" s="30" t="s">
        <v>169</v>
      </c>
      <c r="AB23" s="30" t="s">
        <v>169</v>
      </c>
      <c r="AC23" s="30" t="s">
        <v>169</v>
      </c>
      <c r="AD23" s="30" t="s">
        <v>169</v>
      </c>
      <c r="AE23" s="30" t="s">
        <v>169</v>
      </c>
    </row>
    <row r="24" spans="1:31" s="28" customFormat="1">
      <c r="A24" s="29" t="s">
        <v>130</v>
      </c>
      <c r="B24" s="29" t="s">
        <v>66</v>
      </c>
      <c r="C24" s="30">
        <v>1.4320052959204818E-5</v>
      </c>
      <c r="D24" s="30">
        <v>8.4942813934879045E-11</v>
      </c>
      <c r="E24" s="30">
        <v>1.1904113407182025E-3</v>
      </c>
      <c r="F24" s="30">
        <v>3.7130450681608935E-3</v>
      </c>
      <c r="G24" s="30">
        <v>1.0010654959028331E-3</v>
      </c>
      <c r="H24" s="30">
        <v>1.4900712573554362E-3</v>
      </c>
      <c r="I24" s="30">
        <v>5.4210484055649101E-4</v>
      </c>
      <c r="J24" s="30">
        <v>9.2514693983913323E-4</v>
      </c>
      <c r="K24" s="30">
        <v>1.1836119459739237E-10</v>
      </c>
      <c r="L24" s="30">
        <v>5.3133845646168726E-5</v>
      </c>
      <c r="M24" s="30">
        <v>1.305052330418326E-10</v>
      </c>
      <c r="N24" s="30">
        <v>2.2523393444692972E-3</v>
      </c>
      <c r="O24" s="30">
        <v>1.5527224110649628E-3</v>
      </c>
      <c r="P24" s="30">
        <v>1.6802594506101511E-3</v>
      </c>
      <c r="Q24" s="30">
        <v>4.4685235171717328E-3</v>
      </c>
      <c r="R24" s="30">
        <v>2.7876165659275584E-3</v>
      </c>
      <c r="S24" s="30">
        <v>1.0598277754841019E-2</v>
      </c>
      <c r="T24" s="30">
        <v>6.2404105235556824E-3</v>
      </c>
      <c r="U24" s="30">
        <v>4.5499341116560524E-2</v>
      </c>
      <c r="V24" s="30">
        <v>7.7186032151001047E-2</v>
      </c>
      <c r="W24" s="30">
        <v>3.5845416954445083E-2</v>
      </c>
      <c r="X24" s="30">
        <v>4.6210207928781048E-2</v>
      </c>
      <c r="Y24" s="30">
        <v>0.14444649945216956</v>
      </c>
      <c r="Z24" s="30">
        <v>5.9653741100429182E-2</v>
      </c>
      <c r="AA24" s="30">
        <v>6.6836297982184337E-2</v>
      </c>
      <c r="AB24" s="30">
        <v>9.8309313436768755E-2</v>
      </c>
      <c r="AC24" s="30">
        <v>0.16089376582435994</v>
      </c>
      <c r="AD24" s="30">
        <v>0.20327851685830137</v>
      </c>
      <c r="AE24" s="30">
        <v>0.23223387237268611</v>
      </c>
    </row>
    <row r="25" spans="1:31" s="28" customFormat="1">
      <c r="A25" s="29" t="s">
        <v>130</v>
      </c>
      <c r="B25" s="29" t="s">
        <v>65</v>
      </c>
      <c r="C25" s="30">
        <v>8.8245801648075037E-2</v>
      </c>
      <c r="D25" s="30">
        <v>9.2772838513376268E-2</v>
      </c>
      <c r="E25" s="30">
        <v>8.5309982512387056E-2</v>
      </c>
      <c r="F25" s="30">
        <v>0.1218564637926923</v>
      </c>
      <c r="G25" s="30">
        <v>0.12376684640046635</v>
      </c>
      <c r="H25" s="30">
        <v>0.11417618549234695</v>
      </c>
      <c r="I25" s="30">
        <v>0.10923159715782124</v>
      </c>
      <c r="J25" s="30">
        <v>0.14897115824523283</v>
      </c>
      <c r="K25" s="30">
        <v>0.1222582037218586</v>
      </c>
      <c r="L25" s="30">
        <v>0.10756759933935686</v>
      </c>
      <c r="M25" s="30">
        <v>0.10763225687360342</v>
      </c>
      <c r="N25" s="30">
        <v>0.11620345424516215</v>
      </c>
      <c r="O25" s="30">
        <v>0.13418685116981524</v>
      </c>
      <c r="P25" s="30">
        <v>0.14231139746341293</v>
      </c>
      <c r="Q25" s="30">
        <v>0.14243826431025494</v>
      </c>
      <c r="R25" s="30">
        <v>0.13612386193617898</v>
      </c>
      <c r="S25" s="30">
        <v>0.16967606184255848</v>
      </c>
      <c r="T25" s="30">
        <v>0.13474821807406615</v>
      </c>
      <c r="U25" s="30">
        <v>0.1349793291998975</v>
      </c>
      <c r="V25" s="30">
        <v>0.11886501686936396</v>
      </c>
      <c r="W25" s="30">
        <v>0.11408213304717234</v>
      </c>
      <c r="X25" s="30">
        <v>0.14116065750775006</v>
      </c>
      <c r="Y25" s="30">
        <v>0.14728139865575016</v>
      </c>
      <c r="Z25" s="30">
        <v>0.14923583989118822</v>
      </c>
      <c r="AA25" s="30">
        <v>0.14885559978979537</v>
      </c>
      <c r="AB25" s="30">
        <v>0.1805551484239068</v>
      </c>
      <c r="AC25" s="30">
        <v>0.1484232483682644</v>
      </c>
      <c r="AD25" s="30">
        <v>0.14492282663416445</v>
      </c>
      <c r="AE25" s="30">
        <v>0.1337352750766187</v>
      </c>
    </row>
    <row r="26" spans="1:31" s="28" customFormat="1">
      <c r="A26" s="29" t="s">
        <v>130</v>
      </c>
      <c r="B26" s="29" t="s">
        <v>69</v>
      </c>
      <c r="C26" s="30">
        <v>0.32141605273806961</v>
      </c>
      <c r="D26" s="30">
        <v>0.36697405601570898</v>
      </c>
      <c r="E26" s="30">
        <v>0.35211404056776741</v>
      </c>
      <c r="F26" s="30">
        <v>0.34545320235263732</v>
      </c>
      <c r="G26" s="30">
        <v>0.3760250157100164</v>
      </c>
      <c r="H26" s="30">
        <v>0.38668790133735409</v>
      </c>
      <c r="I26" s="30">
        <v>0.38363547789448565</v>
      </c>
      <c r="J26" s="30">
        <v>0.34053507649091935</v>
      </c>
      <c r="K26" s="30">
        <v>0.30817781230178765</v>
      </c>
      <c r="L26" s="30">
        <v>0.33099085123410793</v>
      </c>
      <c r="M26" s="30">
        <v>0.34579812263539805</v>
      </c>
      <c r="N26" s="30">
        <v>0.34113929854277386</v>
      </c>
      <c r="O26" s="30">
        <v>0.3317097219448315</v>
      </c>
      <c r="P26" s="30">
        <v>0.35265209734967817</v>
      </c>
      <c r="Q26" s="30">
        <v>0.36869622060339763</v>
      </c>
      <c r="R26" s="30">
        <v>0.36874365846761015</v>
      </c>
      <c r="S26" s="30">
        <v>0.33535907908498497</v>
      </c>
      <c r="T26" s="30">
        <v>0.30593305124140346</v>
      </c>
      <c r="U26" s="30">
        <v>0.32781457028151439</v>
      </c>
      <c r="V26" s="30">
        <v>0.33838254860455635</v>
      </c>
      <c r="W26" s="30">
        <v>0.3390308007208131</v>
      </c>
      <c r="X26" s="30">
        <v>0.31951477368215853</v>
      </c>
      <c r="Y26" s="30">
        <v>0.34106218699887586</v>
      </c>
      <c r="Z26" s="30">
        <v>0.35744581865495556</v>
      </c>
      <c r="AA26" s="30">
        <v>0.35804027082531525</v>
      </c>
      <c r="AB26" s="30">
        <v>0.32148978185395666</v>
      </c>
      <c r="AC26" s="30">
        <v>0.29642788099326522</v>
      </c>
      <c r="AD26" s="30">
        <v>0.31254883083508428</v>
      </c>
      <c r="AE26" s="30">
        <v>0.3156306707959749</v>
      </c>
    </row>
    <row r="27" spans="1:31" s="28" customFormat="1">
      <c r="A27" s="29" t="s">
        <v>130</v>
      </c>
      <c r="B27" s="29" t="s">
        <v>68</v>
      </c>
      <c r="C27" s="30">
        <v>0.28629391365839429</v>
      </c>
      <c r="D27" s="30">
        <v>0.28533028776897601</v>
      </c>
      <c r="E27" s="30">
        <v>0.28723723409347518</v>
      </c>
      <c r="F27" s="30">
        <v>0.27653118621757583</v>
      </c>
      <c r="G27" s="30">
        <v>0.26316254661389993</v>
      </c>
      <c r="H27" s="30">
        <v>0.28478263254196934</v>
      </c>
      <c r="I27" s="30">
        <v>0.2879844974071516</v>
      </c>
      <c r="J27" s="30">
        <v>0.26135995114951915</v>
      </c>
      <c r="K27" s="30">
        <v>0.26975947104148906</v>
      </c>
      <c r="L27" s="30">
        <v>0.28507489589031398</v>
      </c>
      <c r="M27" s="30">
        <v>0.29137707103073196</v>
      </c>
      <c r="N27" s="30">
        <v>0.28777019398539655</v>
      </c>
      <c r="O27" s="30">
        <v>0.27896856795398228</v>
      </c>
      <c r="P27" s="30">
        <v>0.26825125166734015</v>
      </c>
      <c r="Q27" s="30">
        <v>0.2891591777927201</v>
      </c>
      <c r="R27" s="30">
        <v>0.28894180977951817</v>
      </c>
      <c r="S27" s="30">
        <v>0.26008081423622142</v>
      </c>
      <c r="T27" s="30">
        <v>0.26883015347115236</v>
      </c>
      <c r="U27" s="30">
        <v>0.28389041676733806</v>
      </c>
      <c r="V27" s="30">
        <v>0.2882282414467976</v>
      </c>
      <c r="W27" s="30">
        <v>0.28692977551052634</v>
      </c>
      <c r="X27" s="30">
        <v>0.27685785447751354</v>
      </c>
      <c r="Y27" s="30">
        <v>0.26754423042437098</v>
      </c>
      <c r="Z27" s="30">
        <v>0.28586304775127125</v>
      </c>
      <c r="AA27" s="30">
        <v>0.28629232450394704</v>
      </c>
      <c r="AB27" s="30">
        <v>0.25699662168144538</v>
      </c>
      <c r="AC27" s="30">
        <v>0.26088816885025468</v>
      </c>
      <c r="AD27" s="30">
        <v>0.27364941990755348</v>
      </c>
      <c r="AE27" s="30">
        <v>0.27485274002678334</v>
      </c>
    </row>
    <row r="28" spans="1:31" s="28" customFormat="1">
      <c r="A28" s="29" t="s">
        <v>130</v>
      </c>
      <c r="B28" s="29" t="s">
        <v>36</v>
      </c>
      <c r="C28" s="30" t="s">
        <v>169</v>
      </c>
      <c r="D28" s="30" t="s">
        <v>169</v>
      </c>
      <c r="E28" s="30" t="s">
        <v>169</v>
      </c>
      <c r="F28" s="30" t="s">
        <v>169</v>
      </c>
      <c r="G28" s="30" t="s">
        <v>169</v>
      </c>
      <c r="H28" s="30" t="s">
        <v>169</v>
      </c>
      <c r="I28" s="30" t="s">
        <v>169</v>
      </c>
      <c r="J28" s="30" t="s">
        <v>169</v>
      </c>
      <c r="K28" s="30" t="s">
        <v>169</v>
      </c>
      <c r="L28" s="30" t="s">
        <v>169</v>
      </c>
      <c r="M28" s="30" t="s">
        <v>169</v>
      </c>
      <c r="N28" s="30" t="s">
        <v>169</v>
      </c>
      <c r="O28" s="30" t="s">
        <v>169</v>
      </c>
      <c r="P28" s="30" t="s">
        <v>169</v>
      </c>
      <c r="Q28" s="30" t="s">
        <v>169</v>
      </c>
      <c r="R28" s="30" t="s">
        <v>169</v>
      </c>
      <c r="S28" s="30" t="s">
        <v>169</v>
      </c>
      <c r="T28" s="30" t="s">
        <v>169</v>
      </c>
      <c r="U28" s="30" t="s">
        <v>169</v>
      </c>
      <c r="V28" s="30" t="s">
        <v>169</v>
      </c>
      <c r="W28" s="30">
        <v>0.14603437003433664</v>
      </c>
      <c r="X28" s="30">
        <v>0.14578849382144154</v>
      </c>
      <c r="Y28" s="30">
        <v>0.14036570073046806</v>
      </c>
      <c r="Z28" s="30">
        <v>0.14839437321097823</v>
      </c>
      <c r="AA28" s="30">
        <v>0.14629689191557804</v>
      </c>
      <c r="AB28" s="30">
        <v>0.14321174850914586</v>
      </c>
      <c r="AC28" s="30">
        <v>0.14002912653048161</v>
      </c>
      <c r="AD28" s="30">
        <v>0.14435764714733287</v>
      </c>
      <c r="AE28" s="30">
        <v>0.14132737751697874</v>
      </c>
    </row>
    <row r="29" spans="1:31" s="28" customFormat="1">
      <c r="A29" s="29" t="s">
        <v>130</v>
      </c>
      <c r="B29" s="29" t="s">
        <v>73</v>
      </c>
      <c r="C29" s="30">
        <v>1.044940035197869E-2</v>
      </c>
      <c r="D29" s="30">
        <v>3.306885226407915E-2</v>
      </c>
      <c r="E29" s="30">
        <v>4.6006493329535339E-2</v>
      </c>
      <c r="F29" s="30">
        <v>0.4419682536590267</v>
      </c>
      <c r="G29" s="30">
        <v>0.22215129692296101</v>
      </c>
      <c r="H29" s="30">
        <v>0.24339760576457792</v>
      </c>
      <c r="I29" s="30">
        <v>0.22064811201573459</v>
      </c>
      <c r="J29" s="30">
        <v>0.23664475371485827</v>
      </c>
      <c r="K29" s="30">
        <v>0.22442648732083451</v>
      </c>
      <c r="L29" s="30">
        <v>0.24696628870473972</v>
      </c>
      <c r="M29" s="30">
        <v>0.24196247837682788</v>
      </c>
      <c r="N29" s="30">
        <v>0.27161589173795303</v>
      </c>
      <c r="O29" s="30">
        <v>0.25269836685145175</v>
      </c>
      <c r="P29" s="30">
        <v>0.24643632136767019</v>
      </c>
      <c r="Q29" s="30">
        <v>0.26527683689414722</v>
      </c>
      <c r="R29" s="30">
        <v>0.26748026759568261</v>
      </c>
      <c r="S29" s="30">
        <v>0.25618178363189642</v>
      </c>
      <c r="T29" s="30">
        <v>0.24590795030036428</v>
      </c>
      <c r="U29" s="30">
        <v>0.26447229312126269</v>
      </c>
      <c r="V29" s="30">
        <v>0.25112199132551749</v>
      </c>
      <c r="W29" s="30">
        <v>0.2539248468667914</v>
      </c>
      <c r="X29" s="30">
        <v>0.26181388084155871</v>
      </c>
      <c r="Y29" s="30">
        <v>0.25014942947141722</v>
      </c>
      <c r="Z29" s="30">
        <v>0.27650580760223359</v>
      </c>
      <c r="AA29" s="30">
        <v>0.27220823468754879</v>
      </c>
      <c r="AB29" s="30">
        <v>0.27285761584818258</v>
      </c>
      <c r="AC29" s="30">
        <v>0.26225499426024546</v>
      </c>
      <c r="AD29" s="30">
        <v>0.27616624064745332</v>
      </c>
      <c r="AE29" s="30">
        <v>0.26815003938567583</v>
      </c>
    </row>
    <row r="30" spans="1:31" s="28" customFormat="1">
      <c r="A30" s="29" t="s">
        <v>130</v>
      </c>
      <c r="B30" s="29" t="s">
        <v>56</v>
      </c>
      <c r="C30" s="30">
        <v>7.1395192421583389E-2</v>
      </c>
      <c r="D30" s="30">
        <v>8.7010837569279159E-2</v>
      </c>
      <c r="E30" s="30">
        <v>7.5873854189928494E-2</v>
      </c>
      <c r="F30" s="30">
        <v>9.3545029417925113E-2</v>
      </c>
      <c r="G30" s="30">
        <v>9.4352412400874774E-2</v>
      </c>
      <c r="H30" s="30">
        <v>9.5761932339168271E-2</v>
      </c>
      <c r="I30" s="30">
        <v>8.7156828865212907E-2</v>
      </c>
      <c r="J30" s="30">
        <v>8.304995425245644E-2</v>
      </c>
      <c r="K30" s="30">
        <v>7.4599879210719588E-2</v>
      </c>
      <c r="L30" s="30">
        <v>7.5250177130315093E-2</v>
      </c>
      <c r="M30" s="30">
        <v>7.2620491538505319E-2</v>
      </c>
      <c r="N30" s="30">
        <v>7.6778905379400839E-2</v>
      </c>
      <c r="O30" s="30">
        <v>7.4429301104800352E-2</v>
      </c>
      <c r="P30" s="30">
        <v>6.9823734415083993E-2</v>
      </c>
      <c r="Q30" s="30">
        <v>6.9901518469209459E-2</v>
      </c>
      <c r="R30" s="30">
        <v>6.9995041962570725E-2</v>
      </c>
      <c r="S30" s="30">
        <v>6.5748475550806332E-2</v>
      </c>
      <c r="T30" s="30">
        <v>6.228015489980801E-2</v>
      </c>
      <c r="U30" s="30">
        <v>6.3193376415974861E-2</v>
      </c>
      <c r="V30" s="30">
        <v>5.9061967176720451E-2</v>
      </c>
      <c r="W30" s="30">
        <v>5.8329277816899408E-2</v>
      </c>
      <c r="X30" s="30">
        <v>5.8581220796803432E-2</v>
      </c>
      <c r="Y30" s="30">
        <v>5.5053525577983375E-2</v>
      </c>
      <c r="Z30" s="30">
        <v>5.7511471385948316E-2</v>
      </c>
      <c r="AA30" s="30">
        <v>5.6191612822352771E-2</v>
      </c>
      <c r="AB30" s="30">
        <v>5.3844138616864844E-2</v>
      </c>
      <c r="AC30" s="30">
        <v>5.2664743226893664E-2</v>
      </c>
      <c r="AD30" s="30">
        <v>5.3232001186761961E-2</v>
      </c>
      <c r="AE30" s="30">
        <v>5.0440886867231645E-2</v>
      </c>
    </row>
    <row r="32" spans="1:31"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0">
        <v>0.62341500125871419</v>
      </c>
      <c r="D34" s="30">
        <v>0.57310226953451171</v>
      </c>
      <c r="E34" s="30">
        <v>0.61208939145670294</v>
      </c>
      <c r="F34" s="30">
        <v>0.71410746537355885</v>
      </c>
      <c r="G34" s="30">
        <v>0.71975397704138344</v>
      </c>
      <c r="H34" s="30">
        <v>0.71339939759316107</v>
      </c>
      <c r="I34" s="30">
        <v>0.66192811130965934</v>
      </c>
      <c r="J34" s="30">
        <v>0.73153274691585657</v>
      </c>
      <c r="K34" s="30">
        <v>0.68632712938849971</v>
      </c>
      <c r="L34" s="30">
        <v>0.66328874430439388</v>
      </c>
      <c r="M34" s="30">
        <v>0.6422421751591505</v>
      </c>
      <c r="N34" s="30">
        <v>0.67984469300904971</v>
      </c>
      <c r="O34" s="30">
        <v>0.7167868770040855</v>
      </c>
      <c r="P34" s="30">
        <v>0.68536229956214034</v>
      </c>
      <c r="Q34" s="30">
        <v>0.68870698795034013</v>
      </c>
      <c r="R34" s="30">
        <v>0.69256021275509161</v>
      </c>
      <c r="S34" s="30">
        <v>0.72427644733387686</v>
      </c>
      <c r="T34" s="30">
        <v>0.74487177458674381</v>
      </c>
      <c r="U34" s="30">
        <v>0.70633116274272634</v>
      </c>
      <c r="V34" s="30">
        <v>0.68860765168349702</v>
      </c>
      <c r="W34" s="30">
        <v>0.67845102517041245</v>
      </c>
      <c r="X34" s="30">
        <v>0.70298182425306532</v>
      </c>
      <c r="Y34" s="30">
        <v>0.64687109754519101</v>
      </c>
      <c r="Z34" s="30">
        <v>0.64552245587442358</v>
      </c>
      <c r="AA34" s="30">
        <v>0.63693275328924714</v>
      </c>
      <c r="AB34" s="30">
        <v>0.62204678611138098</v>
      </c>
      <c r="AC34" s="30">
        <v>0.60882361394475204</v>
      </c>
      <c r="AD34" s="30">
        <v>0.60305574446495458</v>
      </c>
      <c r="AE34" s="30">
        <v>0.54458533037555179</v>
      </c>
    </row>
    <row r="35" spans="1:31" s="28" customFormat="1">
      <c r="A35" s="29" t="s">
        <v>131</v>
      </c>
      <c r="B35" s="29" t="s">
        <v>71</v>
      </c>
      <c r="C35" s="30" t="s">
        <v>169</v>
      </c>
      <c r="D35" s="30" t="s">
        <v>169</v>
      </c>
      <c r="E35" s="30" t="s">
        <v>169</v>
      </c>
      <c r="F35" s="30" t="s">
        <v>169</v>
      </c>
      <c r="G35" s="30" t="s">
        <v>169</v>
      </c>
      <c r="H35" s="30" t="s">
        <v>169</v>
      </c>
      <c r="I35" s="30" t="s">
        <v>169</v>
      </c>
      <c r="J35" s="30" t="s">
        <v>169</v>
      </c>
      <c r="K35" s="30" t="s">
        <v>169</v>
      </c>
      <c r="L35" s="30" t="s">
        <v>169</v>
      </c>
      <c r="M35" s="30" t="s">
        <v>169</v>
      </c>
      <c r="N35" s="30" t="s">
        <v>169</v>
      </c>
      <c r="O35" s="30" t="s">
        <v>169</v>
      </c>
      <c r="P35" s="30" t="s">
        <v>169</v>
      </c>
      <c r="Q35" s="30" t="s">
        <v>169</v>
      </c>
      <c r="R35" s="30" t="s">
        <v>169</v>
      </c>
      <c r="S35" s="30" t="s">
        <v>169</v>
      </c>
      <c r="T35" s="30" t="s">
        <v>169</v>
      </c>
      <c r="U35" s="30" t="s">
        <v>169</v>
      </c>
      <c r="V35" s="30" t="s">
        <v>169</v>
      </c>
      <c r="W35" s="30" t="s">
        <v>169</v>
      </c>
      <c r="X35" s="30" t="s">
        <v>169</v>
      </c>
      <c r="Y35" s="30" t="s">
        <v>169</v>
      </c>
      <c r="Z35" s="30" t="s">
        <v>169</v>
      </c>
      <c r="AA35" s="30" t="s">
        <v>169</v>
      </c>
      <c r="AB35" s="30" t="s">
        <v>169</v>
      </c>
      <c r="AC35" s="30" t="s">
        <v>169</v>
      </c>
      <c r="AD35" s="30" t="s">
        <v>169</v>
      </c>
      <c r="AE35" s="30" t="s">
        <v>169</v>
      </c>
    </row>
    <row r="36" spans="1:31" s="28" customFormat="1">
      <c r="A36" s="29" t="s">
        <v>131</v>
      </c>
      <c r="B36" s="29" t="s">
        <v>20</v>
      </c>
      <c r="C36" s="30">
        <v>8.3303756536470305E-2</v>
      </c>
      <c r="D36" s="30">
        <v>8.3303756539298709E-2</v>
      </c>
      <c r="E36" s="30">
        <v>9.2980894764417399E-2</v>
      </c>
      <c r="F36" s="30">
        <v>0.10872896139799053</v>
      </c>
      <c r="G36" s="30">
        <v>9.507729240965257E-2</v>
      </c>
      <c r="H36" s="30">
        <v>9.6052235150640652E-2</v>
      </c>
      <c r="I36" s="30">
        <v>9.1706762136927217E-2</v>
      </c>
      <c r="J36" s="30">
        <v>0.10902238145700015</v>
      </c>
      <c r="K36" s="30">
        <v>9.3201477165297683E-2</v>
      </c>
      <c r="L36" s="30">
        <v>9.5928842009881291E-2</v>
      </c>
      <c r="M36" s="30">
        <v>0.10172047509597862</v>
      </c>
      <c r="N36" s="30">
        <v>0.20047701967428957</v>
      </c>
      <c r="O36" s="30">
        <v>0.22833170541522915</v>
      </c>
      <c r="P36" s="30">
        <v>0.23527505126534548</v>
      </c>
      <c r="Q36" s="30">
        <v>0.1878487422917223</v>
      </c>
      <c r="R36" s="30">
        <v>0.23362757794561109</v>
      </c>
      <c r="S36" s="30">
        <v>0.35650634775473122</v>
      </c>
      <c r="T36" s="30">
        <v>0.34982500048204873</v>
      </c>
      <c r="U36" s="30">
        <v>0.32215963625479166</v>
      </c>
      <c r="V36" s="30">
        <v>0.35112795340018166</v>
      </c>
      <c r="W36" s="30">
        <v>0.37404020090600265</v>
      </c>
      <c r="X36" s="30">
        <v>0.41148459706292123</v>
      </c>
      <c r="Y36" s="30">
        <v>0.39387760185817089</v>
      </c>
      <c r="Z36" s="30">
        <v>0.35356377633950076</v>
      </c>
      <c r="AA36" s="30">
        <v>0.49587640782850412</v>
      </c>
      <c r="AB36" s="30">
        <v>0.60915997839918135</v>
      </c>
      <c r="AC36" s="30">
        <v>0.61082896620233129</v>
      </c>
      <c r="AD36" s="30">
        <v>0.60915997828095825</v>
      </c>
      <c r="AE36" s="30">
        <v>0.60915997807617051</v>
      </c>
    </row>
    <row r="37" spans="1:31" s="28" customFormat="1">
      <c r="A37" s="29" t="s">
        <v>131</v>
      </c>
      <c r="B37" s="29" t="s">
        <v>32</v>
      </c>
      <c r="C37" s="30">
        <v>5.044000054359643E-2</v>
      </c>
      <c r="D37" s="30">
        <v>5.044000054359643E-2</v>
      </c>
      <c r="E37" s="30">
        <v>0.10018372200478365</v>
      </c>
      <c r="F37" s="30">
        <v>9.8940000543596307E-2</v>
      </c>
      <c r="G37" s="30">
        <v>9.8940000543596307E-2</v>
      </c>
      <c r="H37" s="30">
        <v>9.8940000543596307E-2</v>
      </c>
      <c r="I37" s="30">
        <v>9.9211064905414204E-2</v>
      </c>
      <c r="J37" s="30">
        <v>9.8940000543596307E-2</v>
      </c>
      <c r="K37" s="30">
        <v>9.8940000543596307E-2</v>
      </c>
      <c r="L37" s="30">
        <v>9.8940000543596307E-2</v>
      </c>
      <c r="M37" s="30">
        <v>9.9211064905414204E-2</v>
      </c>
      <c r="N37" s="30">
        <v>9.8940000543596307E-2</v>
      </c>
      <c r="O37" s="30">
        <v>9.8940000543596307E-2</v>
      </c>
      <c r="P37" s="30">
        <v>9.8940000543596307E-2</v>
      </c>
      <c r="Q37" s="30">
        <v>9.9211064905414204E-2</v>
      </c>
      <c r="R37" s="30">
        <v>9.8940000543596307E-2</v>
      </c>
      <c r="S37" s="30">
        <v>0.19390390574037833</v>
      </c>
      <c r="T37" s="30">
        <v>0.21741979234616221</v>
      </c>
      <c r="U37" s="30">
        <v>0.21789268047401608</v>
      </c>
      <c r="V37" s="30">
        <v>0.25938122417916937</v>
      </c>
      <c r="W37" s="30">
        <v>0.26735668080017394</v>
      </c>
      <c r="X37" s="30">
        <v>0.32814350945857795</v>
      </c>
      <c r="Y37" s="30">
        <v>0.3179283539899978</v>
      </c>
      <c r="Z37" s="30">
        <v>0.24613932376603609</v>
      </c>
      <c r="AA37" s="30">
        <v>0.34036094803218092</v>
      </c>
      <c r="AB37" s="30" t="s">
        <v>169</v>
      </c>
      <c r="AC37" s="30" t="s">
        <v>169</v>
      </c>
      <c r="AD37" s="30" t="s">
        <v>169</v>
      </c>
      <c r="AE37" s="30" t="s">
        <v>169</v>
      </c>
    </row>
    <row r="38" spans="1:31" s="28" customFormat="1">
      <c r="A38" s="29" t="s">
        <v>131</v>
      </c>
      <c r="B38" s="29" t="s">
        <v>66</v>
      </c>
      <c r="C38" s="30">
        <v>1.0722567841688769E-10</v>
      </c>
      <c r="D38" s="30">
        <v>1.1113620514475604E-10</v>
      </c>
      <c r="E38" s="30">
        <v>9.9778252151379779E-5</v>
      </c>
      <c r="F38" s="30">
        <v>1.9898980685220933E-3</v>
      </c>
      <c r="G38" s="30">
        <v>8.8992434622459137E-4</v>
      </c>
      <c r="H38" s="30">
        <v>1.3083552453056304E-3</v>
      </c>
      <c r="I38" s="30">
        <v>4.5556805234881755E-4</v>
      </c>
      <c r="J38" s="30">
        <v>2.9915781456371525E-3</v>
      </c>
      <c r="K38" s="30">
        <v>4.253517703343784E-4</v>
      </c>
      <c r="L38" s="30">
        <v>9.5566711684148093E-4</v>
      </c>
      <c r="M38" s="30">
        <v>1.2307211191878433E-3</v>
      </c>
      <c r="N38" s="30">
        <v>9.7061900343289008E-3</v>
      </c>
      <c r="O38" s="30">
        <v>6.4459140059634819E-3</v>
      </c>
      <c r="P38" s="30">
        <v>4.0282964827777967E-3</v>
      </c>
      <c r="Q38" s="30">
        <v>6.8031810416617567E-3</v>
      </c>
      <c r="R38" s="30">
        <v>1.1399433929950551E-2</v>
      </c>
      <c r="S38" s="30">
        <v>3.5589082697763494E-2</v>
      </c>
      <c r="T38" s="30">
        <v>2.3142188416981919E-2</v>
      </c>
      <c r="U38" s="30">
        <v>6.3250307125046687E-2</v>
      </c>
      <c r="V38" s="30">
        <v>7.5607017680231384E-2</v>
      </c>
      <c r="W38" s="30">
        <v>6.3937489930083358E-2</v>
      </c>
      <c r="X38" s="30">
        <v>0.10203073702901484</v>
      </c>
      <c r="Y38" s="30">
        <v>0.12669211516228823</v>
      </c>
      <c r="Z38" s="30">
        <v>0.11580894893875061</v>
      </c>
      <c r="AA38" s="30">
        <v>0.1380280959895597</v>
      </c>
      <c r="AB38" s="30">
        <v>0.17254310777682913</v>
      </c>
      <c r="AC38" s="30">
        <v>0.16499546184164196</v>
      </c>
      <c r="AD38" s="30">
        <v>0.16068233186512954</v>
      </c>
      <c r="AE38" s="30">
        <v>0.16688852349640199</v>
      </c>
    </row>
    <row r="39" spans="1:31" s="28" customFormat="1">
      <c r="A39" s="29" t="s">
        <v>131</v>
      </c>
      <c r="B39" s="29" t="s">
        <v>65</v>
      </c>
      <c r="C39" s="30">
        <v>0.5121683603845314</v>
      </c>
      <c r="D39" s="30">
        <v>0.50997618258795474</v>
      </c>
      <c r="E39" s="30">
        <v>0.51012525855813007</v>
      </c>
      <c r="F39" s="30">
        <v>0.50578648266945325</v>
      </c>
      <c r="G39" s="30">
        <v>0.50365995912262917</v>
      </c>
      <c r="H39" s="30">
        <v>0.50157081318062657</v>
      </c>
      <c r="I39" s="30">
        <v>0.50150544356994897</v>
      </c>
      <c r="J39" s="30">
        <v>0.49741909759760761</v>
      </c>
      <c r="K39" s="30">
        <v>0.49521620838321473</v>
      </c>
      <c r="L39" s="30">
        <v>0.48525052996335727</v>
      </c>
      <c r="M39" s="30">
        <v>0.49355757155134616</v>
      </c>
      <c r="N39" s="30">
        <v>0.48936292790154556</v>
      </c>
      <c r="O39" s="30">
        <v>0.48728853075791956</v>
      </c>
      <c r="P39" s="30">
        <v>0.48516248660322137</v>
      </c>
      <c r="Q39" s="30">
        <v>0.48476441885711408</v>
      </c>
      <c r="R39" s="30">
        <v>0.48094637517477928</v>
      </c>
      <c r="S39" s="30">
        <v>0.41503755015912552</v>
      </c>
      <c r="T39" s="30">
        <v>0.41450676283381588</v>
      </c>
      <c r="U39" s="30">
        <v>0.41122396914348969</v>
      </c>
      <c r="V39" s="30">
        <v>0.40948279023107786</v>
      </c>
      <c r="W39" s="30">
        <v>0.40928936626539364</v>
      </c>
      <c r="X39" s="30" t="s">
        <v>169</v>
      </c>
      <c r="Y39" s="30" t="s">
        <v>169</v>
      </c>
      <c r="Z39" s="30" t="s">
        <v>169</v>
      </c>
      <c r="AA39" s="30" t="s">
        <v>169</v>
      </c>
      <c r="AB39" s="30" t="s">
        <v>169</v>
      </c>
      <c r="AC39" s="30" t="s">
        <v>169</v>
      </c>
      <c r="AD39" s="30" t="s">
        <v>169</v>
      </c>
      <c r="AE39" s="30" t="s">
        <v>169</v>
      </c>
    </row>
    <row r="40" spans="1:31" s="28" customFormat="1">
      <c r="A40" s="29" t="s">
        <v>131</v>
      </c>
      <c r="B40" s="29" t="s">
        <v>69</v>
      </c>
      <c r="C40" s="30">
        <v>0.36022579553511042</v>
      </c>
      <c r="D40" s="30">
        <v>0.34982435981921389</v>
      </c>
      <c r="E40" s="30">
        <v>0.34934849293677928</v>
      </c>
      <c r="F40" s="30">
        <v>0.33266445733789907</v>
      </c>
      <c r="G40" s="30">
        <v>0.4292474076126731</v>
      </c>
      <c r="H40" s="30">
        <v>0.44103626855854366</v>
      </c>
      <c r="I40" s="30">
        <v>0.46135262208459371</v>
      </c>
      <c r="J40" s="30">
        <v>0.43620987583666615</v>
      </c>
      <c r="K40" s="30">
        <v>0.41293832616325932</v>
      </c>
      <c r="L40" s="30">
        <v>0.42663053409000534</v>
      </c>
      <c r="M40" s="30">
        <v>0.416016181019501</v>
      </c>
      <c r="N40" s="30">
        <v>0.39320306135958244</v>
      </c>
      <c r="O40" s="30">
        <v>0.35630984502663182</v>
      </c>
      <c r="P40" s="30">
        <v>0.41307665322472392</v>
      </c>
      <c r="Q40" s="30">
        <v>0.40561131460305938</v>
      </c>
      <c r="R40" s="30">
        <v>0.43665986420097436</v>
      </c>
      <c r="S40" s="30">
        <v>0.43572604640737922</v>
      </c>
      <c r="T40" s="30">
        <v>0.43230945391672471</v>
      </c>
      <c r="U40" s="30">
        <v>0.44321431435355668</v>
      </c>
      <c r="V40" s="30">
        <v>0.41725144696155464</v>
      </c>
      <c r="W40" s="30">
        <v>0.39485002397740693</v>
      </c>
      <c r="X40" s="30">
        <v>0.33149508764299235</v>
      </c>
      <c r="Y40" s="30">
        <v>0.38935384329374428</v>
      </c>
      <c r="Z40" s="30">
        <v>0.39449799749355269</v>
      </c>
      <c r="AA40" s="30">
        <v>0.42096137074656337</v>
      </c>
      <c r="AB40" s="30">
        <v>0.41874302958581355</v>
      </c>
      <c r="AC40" s="30">
        <v>0.41789574020520753</v>
      </c>
      <c r="AD40" s="30">
        <v>0.42245215783971241</v>
      </c>
      <c r="AE40" s="30">
        <v>0.37698668673086821</v>
      </c>
    </row>
    <row r="41" spans="1:31" s="28" customFormat="1">
      <c r="A41" s="29" t="s">
        <v>131</v>
      </c>
      <c r="B41" s="29" t="s">
        <v>68</v>
      </c>
      <c r="C41" s="30">
        <v>0.31430043817473419</v>
      </c>
      <c r="D41" s="30">
        <v>0.3043347159361941</v>
      </c>
      <c r="E41" s="30">
        <v>0.3102774593593064</v>
      </c>
      <c r="F41" s="30">
        <v>0.29648766467087806</v>
      </c>
      <c r="G41" s="30">
        <v>0.30069358797524487</v>
      </c>
      <c r="H41" s="30">
        <v>0.31492078962083131</v>
      </c>
      <c r="I41" s="30">
        <v>0.31866085921667597</v>
      </c>
      <c r="J41" s="30">
        <v>0.26618411237832923</v>
      </c>
      <c r="K41" s="30">
        <v>0.28833368288249389</v>
      </c>
      <c r="L41" s="30">
        <v>0.29984946924775552</v>
      </c>
      <c r="M41" s="30">
        <v>0.30464314812639254</v>
      </c>
      <c r="N41" s="30">
        <v>0.30923398160368343</v>
      </c>
      <c r="O41" s="30">
        <v>0.29582600143325455</v>
      </c>
      <c r="P41" s="30">
        <v>0.30044807901654613</v>
      </c>
      <c r="Q41" s="30">
        <v>0.31544584326601255</v>
      </c>
      <c r="R41" s="30">
        <v>0.31763997528144267</v>
      </c>
      <c r="S41" s="30">
        <v>0.26342204777733647</v>
      </c>
      <c r="T41" s="30">
        <v>0.28406139883220272</v>
      </c>
      <c r="U41" s="30">
        <v>0.29602324707397659</v>
      </c>
      <c r="V41" s="30">
        <v>0.30211460737908025</v>
      </c>
      <c r="W41" s="30">
        <v>0.30202228184106095</v>
      </c>
      <c r="X41" s="30">
        <v>0.2838217348305006</v>
      </c>
      <c r="Y41" s="30">
        <v>0.28190653093238988</v>
      </c>
      <c r="Z41" s="30">
        <v>0.29484953130179287</v>
      </c>
      <c r="AA41" s="30">
        <v>0.29405075563243566</v>
      </c>
      <c r="AB41" s="30">
        <v>0.25228190521132099</v>
      </c>
      <c r="AC41" s="30">
        <v>0.26807679494629411</v>
      </c>
      <c r="AD41" s="30">
        <v>0.27752099515590534</v>
      </c>
      <c r="AE41" s="30">
        <v>0.27770102021563792</v>
      </c>
    </row>
    <row r="42" spans="1:31" s="28" customFormat="1">
      <c r="A42" s="29" t="s">
        <v>131</v>
      </c>
      <c r="B42" s="29" t="s">
        <v>36</v>
      </c>
      <c r="C42" s="30" t="s">
        <v>169</v>
      </c>
      <c r="D42" s="30">
        <v>0.14607189223166381</v>
      </c>
      <c r="E42" s="30">
        <v>0.15236016857625856</v>
      </c>
      <c r="F42" s="30">
        <v>0.18598869583061475</v>
      </c>
      <c r="G42" s="30">
        <v>0.19845087099723749</v>
      </c>
      <c r="H42" s="30">
        <v>0.19377374791227564</v>
      </c>
      <c r="I42" s="30">
        <v>0.18836957337197777</v>
      </c>
      <c r="J42" s="30">
        <v>0.18682856283019406</v>
      </c>
      <c r="K42" s="30">
        <v>0.17922513458263811</v>
      </c>
      <c r="L42" s="30">
        <v>0.18085433235028137</v>
      </c>
      <c r="M42" s="30">
        <v>0.1797454919870565</v>
      </c>
      <c r="N42" s="30">
        <v>0.18394594685366439</v>
      </c>
      <c r="O42" s="30">
        <v>0.18171249494028538</v>
      </c>
      <c r="P42" s="30">
        <v>0.18284064929256846</v>
      </c>
      <c r="Q42" s="30">
        <v>0.18317674322255709</v>
      </c>
      <c r="R42" s="30">
        <v>0.18503341220709477</v>
      </c>
      <c r="S42" s="30">
        <v>0.15375384038311987</v>
      </c>
      <c r="T42" s="30">
        <v>0.15277600712540298</v>
      </c>
      <c r="U42" s="30">
        <v>0.1525218399327497</v>
      </c>
      <c r="V42" s="30">
        <v>0.15026098310868574</v>
      </c>
      <c r="W42" s="30">
        <v>0.14882858986617073</v>
      </c>
      <c r="X42" s="30">
        <v>0.14840019490730552</v>
      </c>
      <c r="Y42" s="30">
        <v>0.1483747087533353</v>
      </c>
      <c r="Z42" s="30">
        <v>0.14854461531847313</v>
      </c>
      <c r="AA42" s="30">
        <v>0.14576503420815864</v>
      </c>
      <c r="AB42" s="30">
        <v>0.13401410713722106</v>
      </c>
      <c r="AC42" s="30">
        <v>0.13855183249868938</v>
      </c>
      <c r="AD42" s="30">
        <v>0.13678045080379558</v>
      </c>
      <c r="AE42" s="30">
        <v>0.14175118256477146</v>
      </c>
    </row>
    <row r="43" spans="1:31" s="28" customFormat="1">
      <c r="A43" s="29" t="s">
        <v>131</v>
      </c>
      <c r="B43" s="29" t="s">
        <v>73</v>
      </c>
      <c r="C43" s="30">
        <v>5.5500552751742366E-3</v>
      </c>
      <c r="D43" s="30">
        <v>1.2316357245854342E-2</v>
      </c>
      <c r="E43" s="30">
        <v>2.1178742619961107E-2</v>
      </c>
      <c r="F43" s="30">
        <v>0.10358655838614325</v>
      </c>
      <c r="G43" s="30">
        <v>0.10359661205827203</v>
      </c>
      <c r="H43" s="30">
        <v>8.3790169320011848E-2</v>
      </c>
      <c r="I43" s="30">
        <v>6.9084549698074635E-2</v>
      </c>
      <c r="J43" s="30">
        <v>9.9766142769751431E-2</v>
      </c>
      <c r="K43" s="30">
        <v>8.0787257489754474E-2</v>
      </c>
      <c r="L43" s="30">
        <v>9.1059137304922211E-2</v>
      </c>
      <c r="M43" s="30">
        <v>9.0882320880520256E-2</v>
      </c>
      <c r="N43" s="30">
        <v>0.14660330277325381</v>
      </c>
      <c r="O43" s="30">
        <v>0.14258692292469358</v>
      </c>
      <c r="P43" s="30">
        <v>0.13312722374072397</v>
      </c>
      <c r="Q43" s="30">
        <v>0.14833237678109026</v>
      </c>
      <c r="R43" s="30">
        <v>0.14227374710783966</v>
      </c>
      <c r="S43" s="30">
        <v>0.19565689419255142</v>
      </c>
      <c r="T43" s="30">
        <v>0.20402182162101515</v>
      </c>
      <c r="U43" s="30">
        <v>0.20964375168092306</v>
      </c>
      <c r="V43" s="30">
        <v>0.19093011338572102</v>
      </c>
      <c r="W43" s="30">
        <v>0.20324284724563796</v>
      </c>
      <c r="X43" s="30">
        <v>0.22801668527402205</v>
      </c>
      <c r="Y43" s="30">
        <v>0.21713677677939083</v>
      </c>
      <c r="Z43" s="30">
        <v>0.22218582089143213</v>
      </c>
      <c r="AA43" s="30">
        <v>0.21742696830498759</v>
      </c>
      <c r="AB43" s="30">
        <v>0.18635489218582671</v>
      </c>
      <c r="AC43" s="30">
        <v>0.18853976943956674</v>
      </c>
      <c r="AD43" s="30">
        <v>0.19989330275628614</v>
      </c>
      <c r="AE43" s="30">
        <v>0.2060492900187669</v>
      </c>
    </row>
    <row r="44" spans="1:31" s="28" customFormat="1">
      <c r="A44" s="29" t="s">
        <v>131</v>
      </c>
      <c r="B44" s="29" t="s">
        <v>56</v>
      </c>
      <c r="C44" s="30">
        <v>6.6975094415926098E-2</v>
      </c>
      <c r="D44" s="30">
        <v>7.504020551623472E-2</v>
      </c>
      <c r="E44" s="30">
        <v>7.4420004344739416E-2</v>
      </c>
      <c r="F44" s="30">
        <v>9.453776861679683E-2</v>
      </c>
      <c r="G44" s="30">
        <v>0.10328866807183118</v>
      </c>
      <c r="H44" s="30">
        <v>9.989662358539303E-2</v>
      </c>
      <c r="I44" s="30">
        <v>9.502215234640396E-2</v>
      </c>
      <c r="J44" s="30">
        <v>9.2091982144488341E-2</v>
      </c>
      <c r="K44" s="30">
        <v>8.8921506593217681E-2</v>
      </c>
      <c r="L44" s="30">
        <v>8.7518397358597066E-2</v>
      </c>
      <c r="M44" s="30">
        <v>8.8604059706143865E-2</v>
      </c>
      <c r="N44" s="30">
        <v>8.8868175784438258E-2</v>
      </c>
      <c r="O44" s="30">
        <v>8.6739688686665331E-2</v>
      </c>
      <c r="P44" s="30">
        <v>8.5575751321288987E-2</v>
      </c>
      <c r="Q44" s="30">
        <v>8.1362066639816544E-2</v>
      </c>
      <c r="R44" s="30">
        <v>8.2894842964801888E-2</v>
      </c>
      <c r="S44" s="30">
        <v>6.3973718342941743E-2</v>
      </c>
      <c r="T44" s="30">
        <v>6.2221732836435908E-2</v>
      </c>
      <c r="U44" s="30">
        <v>6.1262041015243379E-2</v>
      </c>
      <c r="V44" s="30">
        <v>6.0207938161016605E-2</v>
      </c>
      <c r="W44" s="30">
        <v>5.969280283384891E-2</v>
      </c>
      <c r="X44" s="30">
        <v>6.0906614634084137E-2</v>
      </c>
      <c r="Y44" s="30">
        <v>5.9414960628878889E-2</v>
      </c>
      <c r="Z44" s="30">
        <v>5.7624284701540268E-2</v>
      </c>
      <c r="AA44" s="30">
        <v>5.388255776785851E-2</v>
      </c>
      <c r="AB44" s="30">
        <v>4.4206758559212585E-2</v>
      </c>
      <c r="AC44" s="30">
        <v>4.7726087649464767E-2</v>
      </c>
      <c r="AD44" s="30">
        <v>4.7267464963592853E-2</v>
      </c>
      <c r="AE44" s="30">
        <v>4.2721653374476358E-2</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0" t="s">
        <v>169</v>
      </c>
      <c r="D48" s="30" t="s">
        <v>169</v>
      </c>
      <c r="E48" s="30" t="s">
        <v>169</v>
      </c>
      <c r="F48" s="30" t="s">
        <v>169</v>
      </c>
      <c r="G48" s="30" t="s">
        <v>169</v>
      </c>
      <c r="H48" s="30" t="s">
        <v>169</v>
      </c>
      <c r="I48" s="30" t="s">
        <v>169</v>
      </c>
      <c r="J48" s="30" t="s">
        <v>169</v>
      </c>
      <c r="K48" s="30" t="s">
        <v>169</v>
      </c>
      <c r="L48" s="30" t="s">
        <v>169</v>
      </c>
      <c r="M48" s="30" t="s">
        <v>169</v>
      </c>
      <c r="N48" s="30" t="s">
        <v>169</v>
      </c>
      <c r="O48" s="30" t="s">
        <v>169</v>
      </c>
      <c r="P48" s="30" t="s">
        <v>169</v>
      </c>
      <c r="Q48" s="30" t="s">
        <v>169</v>
      </c>
      <c r="R48" s="30" t="s">
        <v>169</v>
      </c>
      <c r="S48" s="30" t="s">
        <v>169</v>
      </c>
      <c r="T48" s="30" t="s">
        <v>169</v>
      </c>
      <c r="U48" s="30" t="s">
        <v>169</v>
      </c>
      <c r="V48" s="30" t="s">
        <v>169</v>
      </c>
      <c r="W48" s="30" t="s">
        <v>169</v>
      </c>
      <c r="X48" s="30" t="s">
        <v>169</v>
      </c>
      <c r="Y48" s="30" t="s">
        <v>169</v>
      </c>
      <c r="Z48" s="30" t="s">
        <v>169</v>
      </c>
      <c r="AA48" s="30" t="s">
        <v>169</v>
      </c>
      <c r="AB48" s="30" t="s">
        <v>169</v>
      </c>
      <c r="AC48" s="30" t="s">
        <v>169</v>
      </c>
      <c r="AD48" s="30" t="s">
        <v>169</v>
      </c>
      <c r="AE48" s="30" t="s">
        <v>169</v>
      </c>
    </row>
    <row r="49" spans="1:31" s="28" customFormat="1">
      <c r="A49" s="29" t="s">
        <v>132</v>
      </c>
      <c r="B49" s="29" t="s">
        <v>71</v>
      </c>
      <c r="C49" s="30">
        <v>0.71348974509299223</v>
      </c>
      <c r="D49" s="30">
        <v>0.67606428918694772</v>
      </c>
      <c r="E49" s="30">
        <v>0.68461116433589775</v>
      </c>
      <c r="F49" s="30">
        <v>0.69212482459264424</v>
      </c>
      <c r="G49" s="30">
        <v>0.73122741549557946</v>
      </c>
      <c r="H49" s="30">
        <v>0.75074368123917234</v>
      </c>
      <c r="I49" s="30">
        <v>0.73762417468408803</v>
      </c>
      <c r="J49" s="30">
        <v>0.73134994091119165</v>
      </c>
      <c r="K49" s="30">
        <v>0.71659692504026873</v>
      </c>
      <c r="L49" s="30">
        <v>0.74779636440338726</v>
      </c>
      <c r="M49" s="30">
        <v>0.74001867718822179</v>
      </c>
      <c r="N49" s="30">
        <v>0.719914718508189</v>
      </c>
      <c r="O49" s="30">
        <v>0.73890804350203698</v>
      </c>
      <c r="P49" s="30">
        <v>0.73210071295764634</v>
      </c>
      <c r="Q49" s="30">
        <v>0.75543687282968308</v>
      </c>
      <c r="R49" s="30">
        <v>0.71162074139392439</v>
      </c>
      <c r="S49" s="30">
        <v>0.67346986848221368</v>
      </c>
      <c r="T49" s="30">
        <v>0.6941955780220378</v>
      </c>
      <c r="U49" s="30">
        <v>0.61079276036967156</v>
      </c>
      <c r="V49" s="30">
        <v>0.65372629740518962</v>
      </c>
      <c r="W49" s="30">
        <v>0.71459691233970413</v>
      </c>
      <c r="X49" s="30">
        <v>0.69571870984059281</v>
      </c>
      <c r="Y49" s="30">
        <v>0.66768259713449818</v>
      </c>
      <c r="Z49" s="30">
        <v>0.68302192532742745</v>
      </c>
      <c r="AA49" s="30">
        <v>0.65887698233669645</v>
      </c>
      <c r="AB49" s="30">
        <v>0.66884861783282745</v>
      </c>
      <c r="AC49" s="30">
        <v>0.68269724488225336</v>
      </c>
      <c r="AD49" s="30" t="s">
        <v>169</v>
      </c>
      <c r="AE49" s="30" t="s">
        <v>169</v>
      </c>
    </row>
    <row r="50" spans="1:31" s="28" customFormat="1">
      <c r="A50" s="29" t="s">
        <v>132</v>
      </c>
      <c r="B50" s="29" t="s">
        <v>20</v>
      </c>
      <c r="C50" s="30" t="s">
        <v>169</v>
      </c>
      <c r="D50" s="30" t="s">
        <v>169</v>
      </c>
      <c r="E50" s="30" t="s">
        <v>169</v>
      </c>
      <c r="F50" s="30" t="s">
        <v>169</v>
      </c>
      <c r="G50" s="30" t="s">
        <v>169</v>
      </c>
      <c r="H50" s="30" t="s">
        <v>169</v>
      </c>
      <c r="I50" s="30" t="s">
        <v>169</v>
      </c>
      <c r="J50" s="30" t="s">
        <v>169</v>
      </c>
      <c r="K50" s="30" t="s">
        <v>169</v>
      </c>
      <c r="L50" s="30" t="s">
        <v>169</v>
      </c>
      <c r="M50" s="30" t="s">
        <v>169</v>
      </c>
      <c r="N50" s="30" t="s">
        <v>169</v>
      </c>
      <c r="O50" s="30" t="s">
        <v>169</v>
      </c>
      <c r="P50" s="30" t="s">
        <v>169</v>
      </c>
      <c r="Q50" s="30" t="s">
        <v>169</v>
      </c>
      <c r="R50" s="30" t="s">
        <v>169</v>
      </c>
      <c r="S50" s="30" t="s">
        <v>169</v>
      </c>
      <c r="T50" s="30" t="s">
        <v>169</v>
      </c>
      <c r="U50" s="30" t="s">
        <v>169</v>
      </c>
      <c r="V50" s="30" t="s">
        <v>169</v>
      </c>
      <c r="W50" s="30" t="s">
        <v>169</v>
      </c>
      <c r="X50" s="30" t="s">
        <v>169</v>
      </c>
      <c r="Y50" s="30" t="s">
        <v>169</v>
      </c>
      <c r="Z50" s="30" t="s">
        <v>169</v>
      </c>
      <c r="AA50" s="30" t="s">
        <v>169</v>
      </c>
      <c r="AB50" s="30" t="s">
        <v>169</v>
      </c>
      <c r="AC50" s="30" t="s">
        <v>169</v>
      </c>
      <c r="AD50" s="30" t="s">
        <v>169</v>
      </c>
      <c r="AE50" s="30" t="s">
        <v>169</v>
      </c>
    </row>
    <row r="51" spans="1:31" s="28" customFormat="1">
      <c r="A51" s="29" t="s">
        <v>132</v>
      </c>
      <c r="B51" s="29" t="s">
        <v>32</v>
      </c>
      <c r="C51" s="30">
        <v>1.8687392694063927E-3</v>
      </c>
      <c r="D51" s="30">
        <v>7.9267328767123062E-4</v>
      </c>
      <c r="E51" s="30">
        <v>2.2189614155251141E-3</v>
      </c>
      <c r="F51" s="30">
        <v>3.3731780821917808E-3</v>
      </c>
      <c r="G51" s="30">
        <v>1.1134229223744292E-3</v>
      </c>
      <c r="H51" s="30">
        <v>3.0257157534246577E-3</v>
      </c>
      <c r="I51" s="30">
        <v>1.179446803652968E-3</v>
      </c>
      <c r="J51" s="30">
        <v>2.8098904109588813E-3</v>
      </c>
      <c r="K51" s="30">
        <v>9.5661616438356162E-5</v>
      </c>
      <c r="L51" s="30">
        <v>5.5671751141552503E-4</v>
      </c>
      <c r="M51" s="30">
        <v>2.4809102739726028E-4</v>
      </c>
      <c r="N51" s="30">
        <v>3.2556680365296805E-3</v>
      </c>
      <c r="O51" s="30">
        <v>1.4865780821917808E-3</v>
      </c>
      <c r="P51" s="30">
        <v>1.6617351598173517E-3</v>
      </c>
      <c r="Q51" s="30">
        <v>5.2563075342465758E-3</v>
      </c>
      <c r="R51" s="30">
        <v>2.8615410958904106E-3</v>
      </c>
      <c r="S51" s="30">
        <v>1.0041313470319635E-2</v>
      </c>
      <c r="T51" s="30">
        <v>5.4603908675799088E-3</v>
      </c>
      <c r="U51" s="30" t="s">
        <v>169</v>
      </c>
      <c r="V51" s="30" t="s">
        <v>169</v>
      </c>
      <c r="W51" s="30" t="s">
        <v>169</v>
      </c>
      <c r="X51" s="30" t="s">
        <v>169</v>
      </c>
      <c r="Y51" s="30" t="s">
        <v>169</v>
      </c>
      <c r="Z51" s="30" t="s">
        <v>169</v>
      </c>
      <c r="AA51" s="30" t="s">
        <v>169</v>
      </c>
      <c r="AB51" s="30" t="s">
        <v>169</v>
      </c>
      <c r="AC51" s="30" t="s">
        <v>169</v>
      </c>
      <c r="AD51" s="30" t="s">
        <v>169</v>
      </c>
      <c r="AE51" s="30" t="s">
        <v>169</v>
      </c>
    </row>
    <row r="52" spans="1:31" s="28" customFormat="1">
      <c r="A52" s="29" t="s">
        <v>132</v>
      </c>
      <c r="B52" s="29" t="s">
        <v>66</v>
      </c>
      <c r="C52" s="30">
        <v>4.6900048402341408E-4</v>
      </c>
      <c r="D52" s="30">
        <v>1.0639402787791395E-10</v>
      </c>
      <c r="E52" s="30">
        <v>5.4327571729315355E-4</v>
      </c>
      <c r="F52" s="30">
        <v>1.4657183390399305E-4</v>
      </c>
      <c r="G52" s="30">
        <v>1.0519229232861871E-4</v>
      </c>
      <c r="H52" s="30">
        <v>2.9061599292598837E-4</v>
      </c>
      <c r="I52" s="30">
        <v>1.2498239468701453E-4</v>
      </c>
      <c r="J52" s="30">
        <v>2.7278575625196467E-5</v>
      </c>
      <c r="K52" s="30">
        <v>1.6338143054554182E-10</v>
      </c>
      <c r="L52" s="30">
        <v>1.6877093847632781E-10</v>
      </c>
      <c r="M52" s="30">
        <v>1.7532500300408549E-10</v>
      </c>
      <c r="N52" s="30">
        <v>1.800343616944432E-3</v>
      </c>
      <c r="O52" s="30">
        <v>1.1064800319872778E-4</v>
      </c>
      <c r="P52" s="30">
        <v>6.9571366478216718E-4</v>
      </c>
      <c r="Q52" s="30">
        <v>1.0810230668083511E-3</v>
      </c>
      <c r="R52" s="30">
        <v>6.0618960166096371E-4</v>
      </c>
      <c r="S52" s="30">
        <v>2.2271834247501354E-3</v>
      </c>
      <c r="T52" s="30">
        <v>3.5660132444777958E-4</v>
      </c>
      <c r="U52" s="30">
        <v>4.6357602688838961E-3</v>
      </c>
      <c r="V52" s="30">
        <v>4.3268329209075343E-3</v>
      </c>
      <c r="W52" s="30">
        <v>3.5883988833747284E-3</v>
      </c>
      <c r="X52" s="30">
        <v>1.603628769165674E-3</v>
      </c>
      <c r="Y52" s="30">
        <v>1.1891546438996351E-2</v>
      </c>
      <c r="Z52" s="30">
        <v>1.2323750974340525E-2</v>
      </c>
      <c r="AA52" s="30">
        <v>8.397467784541127E-3</v>
      </c>
      <c r="AB52" s="30">
        <v>7.2388822667905578E-3</v>
      </c>
      <c r="AC52" s="30">
        <v>7.1591257388186605E-3</v>
      </c>
      <c r="AD52" s="30">
        <v>4.4119266932840136E-2</v>
      </c>
      <c r="AE52" s="30">
        <v>9.0502719532962697E-2</v>
      </c>
    </row>
    <row r="53" spans="1:31" s="28" customFormat="1">
      <c r="A53" s="29" t="s">
        <v>132</v>
      </c>
      <c r="B53" s="29" t="s">
        <v>65</v>
      </c>
      <c r="C53" s="30">
        <v>0.14063370002942624</v>
      </c>
      <c r="D53" s="30">
        <v>0.14099366770172916</v>
      </c>
      <c r="E53" s="30">
        <v>0.12752754557464482</v>
      </c>
      <c r="F53" s="30">
        <v>0.15748960132603229</v>
      </c>
      <c r="G53" s="30">
        <v>0.16093877219571118</v>
      </c>
      <c r="H53" s="30">
        <v>0.15206381355705495</v>
      </c>
      <c r="I53" s="30">
        <v>0.15418236381108766</v>
      </c>
      <c r="J53" s="30">
        <v>0.19382468346225304</v>
      </c>
      <c r="K53" s="30">
        <v>0.16045687328818561</v>
      </c>
      <c r="L53" s="30">
        <v>0.13712076776737223</v>
      </c>
      <c r="M53" s="30">
        <v>0.13802926263630211</v>
      </c>
      <c r="N53" s="30">
        <v>0.12448725515010464</v>
      </c>
      <c r="O53" s="30">
        <v>0.15258220901471517</v>
      </c>
      <c r="P53" s="30">
        <v>0.15715501321093667</v>
      </c>
      <c r="Q53" s="30">
        <v>0.1484824479227756</v>
      </c>
      <c r="R53" s="30">
        <v>0.1490745435333288</v>
      </c>
      <c r="S53" s="30">
        <v>0.18728738628202679</v>
      </c>
      <c r="T53" s="30">
        <v>0.15542409596654877</v>
      </c>
      <c r="U53" s="30">
        <v>0.13332997539926042</v>
      </c>
      <c r="V53" s="30">
        <v>0.13298689591345808</v>
      </c>
      <c r="W53" s="30">
        <v>0.12059776967699048</v>
      </c>
      <c r="X53" s="30">
        <v>0.14758875074337244</v>
      </c>
      <c r="Y53" s="30">
        <v>0.15270734457086063</v>
      </c>
      <c r="Z53" s="30">
        <v>0.14386212134307075</v>
      </c>
      <c r="AA53" s="30">
        <v>0.14454153574052239</v>
      </c>
      <c r="AB53" s="30">
        <v>0.18117522306316752</v>
      </c>
      <c r="AC53" s="30">
        <v>0.15052926186463522</v>
      </c>
      <c r="AD53" s="30">
        <v>0.12911169579451842</v>
      </c>
      <c r="AE53" s="30">
        <v>0.12909700521235243</v>
      </c>
    </row>
    <row r="54" spans="1:31" s="28" customFormat="1">
      <c r="A54" s="29" t="s">
        <v>132</v>
      </c>
      <c r="B54" s="29" t="s">
        <v>69</v>
      </c>
      <c r="C54" s="30">
        <v>0.35941677104938879</v>
      </c>
      <c r="D54" s="30">
        <v>0.36562727924189631</v>
      </c>
      <c r="E54" s="30">
        <v>0.31515870786556072</v>
      </c>
      <c r="F54" s="30">
        <v>0.32330116817130605</v>
      </c>
      <c r="G54" s="30">
        <v>0.3310022975508396</v>
      </c>
      <c r="H54" s="30">
        <v>0.34296949889819478</v>
      </c>
      <c r="I54" s="30">
        <v>0.36124549891276359</v>
      </c>
      <c r="J54" s="30">
        <v>0.32653259136440665</v>
      </c>
      <c r="K54" s="30">
        <v>0.32949923429909234</v>
      </c>
      <c r="L54" s="30">
        <v>0.3196869585402427</v>
      </c>
      <c r="M54" s="30">
        <v>0.35756104053829596</v>
      </c>
      <c r="N54" s="30">
        <v>0.30944438357777154</v>
      </c>
      <c r="O54" s="30">
        <v>0.31858237248305254</v>
      </c>
      <c r="P54" s="30">
        <v>0.32275861836072367</v>
      </c>
      <c r="Q54" s="30">
        <v>0.33866284996226786</v>
      </c>
      <c r="R54" s="30">
        <v>0.34430912866569363</v>
      </c>
      <c r="S54" s="30">
        <v>0.32181622513532165</v>
      </c>
      <c r="T54" s="30">
        <v>0.34458650071814406</v>
      </c>
      <c r="U54" s="30">
        <v>0.33130142133362606</v>
      </c>
      <c r="V54" s="30">
        <v>0.35133270380058562</v>
      </c>
      <c r="W54" s="30">
        <v>0.31206849057628538</v>
      </c>
      <c r="X54" s="30">
        <v>0.30191214044916664</v>
      </c>
      <c r="Y54" s="30">
        <v>0.31544890774102802</v>
      </c>
      <c r="Z54" s="30">
        <v>0.33783719400485757</v>
      </c>
      <c r="AA54" s="30">
        <v>0.3399699799672446</v>
      </c>
      <c r="AB54" s="30">
        <v>0.33133416286416545</v>
      </c>
      <c r="AC54" s="30">
        <v>0.33645851359921608</v>
      </c>
      <c r="AD54" s="30">
        <v>0.31756041525420614</v>
      </c>
      <c r="AE54" s="30">
        <v>0.32463940287664139</v>
      </c>
    </row>
    <row r="55" spans="1:31" s="28" customFormat="1">
      <c r="A55" s="29" t="s">
        <v>132</v>
      </c>
      <c r="B55" s="29" t="s">
        <v>68</v>
      </c>
      <c r="C55" s="30">
        <v>0.2758907323835853</v>
      </c>
      <c r="D55" s="30">
        <v>0.27393143840098161</v>
      </c>
      <c r="E55" s="30">
        <v>0.28458282288486264</v>
      </c>
      <c r="F55" s="30">
        <v>0.2726652334703521</v>
      </c>
      <c r="G55" s="30">
        <v>0.25897691531031769</v>
      </c>
      <c r="H55" s="30">
        <v>0.27199823817487151</v>
      </c>
      <c r="I55" s="30">
        <v>0.27859723357843674</v>
      </c>
      <c r="J55" s="30">
        <v>0.26088867806562749</v>
      </c>
      <c r="K55" s="30">
        <v>0.27047991178927849</v>
      </c>
      <c r="L55" s="30">
        <v>0.27589309883512397</v>
      </c>
      <c r="M55" s="30">
        <v>0.27430630979205967</v>
      </c>
      <c r="N55" s="30">
        <v>0.28484486717065011</v>
      </c>
      <c r="O55" s="30">
        <v>0.27250589578691137</v>
      </c>
      <c r="P55" s="30">
        <v>0.25897741965218024</v>
      </c>
      <c r="Q55" s="30">
        <v>0.27368728518849739</v>
      </c>
      <c r="R55" s="30">
        <v>0.27816783486834562</v>
      </c>
      <c r="S55" s="30">
        <v>0.26088899063101911</v>
      </c>
      <c r="T55" s="30">
        <v>0.27008073761440432</v>
      </c>
      <c r="U55" s="30">
        <v>0.27629959860115799</v>
      </c>
      <c r="V55" s="30">
        <v>0.27396014438960281</v>
      </c>
      <c r="W55" s="30">
        <v>0.28484045708735711</v>
      </c>
      <c r="X55" s="30">
        <v>0.26979924774441694</v>
      </c>
      <c r="Y55" s="30">
        <v>0.25780580600928332</v>
      </c>
      <c r="Z55" s="30">
        <v>0.27498577909437072</v>
      </c>
      <c r="AA55" s="30">
        <v>0.27472225842355191</v>
      </c>
      <c r="AB55" s="30">
        <v>0.2547062027182338</v>
      </c>
      <c r="AC55" s="30">
        <v>0.25091964011584272</v>
      </c>
      <c r="AD55" s="30">
        <v>0.242327628572237</v>
      </c>
      <c r="AE55" s="30">
        <v>0.24836420939191675</v>
      </c>
    </row>
    <row r="56" spans="1:31" s="28" customFormat="1">
      <c r="A56" s="29" t="s">
        <v>132</v>
      </c>
      <c r="B56" s="29" t="s">
        <v>36</v>
      </c>
      <c r="C56" s="30">
        <v>0.23339425363524963</v>
      </c>
      <c r="D56" s="30">
        <v>5.4065528959939789E-2</v>
      </c>
      <c r="E56" s="30">
        <v>5.2730286767160371E-2</v>
      </c>
      <c r="F56" s="30">
        <v>6.1166254572098851E-2</v>
      </c>
      <c r="G56" s="30">
        <v>6.0401081961104795E-2</v>
      </c>
      <c r="H56" s="30">
        <v>6.1661272285042409E-2</v>
      </c>
      <c r="I56" s="30">
        <v>5.5766387875067554E-2</v>
      </c>
      <c r="J56" s="30">
        <v>5.0063370810842264E-2</v>
      </c>
      <c r="K56" s="30">
        <v>4.4022947105093031E-2</v>
      </c>
      <c r="L56" s="30">
        <v>4.5956732991685192E-2</v>
      </c>
      <c r="M56" s="30">
        <v>4.5472568219657207E-2</v>
      </c>
      <c r="N56" s="30">
        <v>5.0502378232689771E-2</v>
      </c>
      <c r="O56" s="30">
        <v>4.6886306336561066E-2</v>
      </c>
      <c r="P56" s="30">
        <v>4.5024165494533745E-2</v>
      </c>
      <c r="Q56" s="30">
        <v>4.8327286149800933E-2</v>
      </c>
      <c r="R56" s="30">
        <v>5.0052883352944139E-2</v>
      </c>
      <c r="S56" s="30">
        <v>4.6318687661001008E-2</v>
      </c>
      <c r="T56" s="30">
        <v>4.4704017809094249E-2</v>
      </c>
      <c r="U56" s="30">
        <v>4.4713857273642618E-2</v>
      </c>
      <c r="V56" s="30">
        <v>4.327401496388128E-2</v>
      </c>
      <c r="W56" s="30">
        <v>1.7109720952819634E-2</v>
      </c>
      <c r="X56" s="30" t="s">
        <v>169</v>
      </c>
      <c r="Y56" s="30" t="s">
        <v>169</v>
      </c>
      <c r="Z56" s="30" t="s">
        <v>169</v>
      </c>
      <c r="AA56" s="30" t="s">
        <v>169</v>
      </c>
      <c r="AB56" s="30" t="s">
        <v>169</v>
      </c>
      <c r="AC56" s="30" t="s">
        <v>169</v>
      </c>
      <c r="AD56" s="30">
        <v>0.14141848696798937</v>
      </c>
      <c r="AE56" s="30">
        <v>0.13812594781325174</v>
      </c>
    </row>
    <row r="57" spans="1:31" s="28" customFormat="1">
      <c r="A57" s="29" t="s">
        <v>132</v>
      </c>
      <c r="B57" s="29" t="s">
        <v>73</v>
      </c>
      <c r="C57" s="30" t="s">
        <v>169</v>
      </c>
      <c r="D57" s="30" t="s">
        <v>169</v>
      </c>
      <c r="E57" s="30" t="s">
        <v>169</v>
      </c>
      <c r="F57" s="30" t="s">
        <v>169</v>
      </c>
      <c r="G57" s="30" t="s">
        <v>169</v>
      </c>
      <c r="H57" s="30" t="s">
        <v>169</v>
      </c>
      <c r="I57" s="30" t="s">
        <v>169</v>
      </c>
      <c r="J57" s="30" t="s">
        <v>169</v>
      </c>
      <c r="K57" s="30" t="s">
        <v>169</v>
      </c>
      <c r="L57" s="30" t="s">
        <v>169</v>
      </c>
      <c r="M57" s="30" t="s">
        <v>169</v>
      </c>
      <c r="N57" s="30" t="s">
        <v>169</v>
      </c>
      <c r="O57" s="30" t="s">
        <v>169</v>
      </c>
      <c r="P57" s="30" t="s">
        <v>169</v>
      </c>
      <c r="Q57" s="30" t="s">
        <v>169</v>
      </c>
      <c r="R57" s="30" t="s">
        <v>169</v>
      </c>
      <c r="S57" s="30" t="s">
        <v>169</v>
      </c>
      <c r="T57" s="30" t="s">
        <v>169</v>
      </c>
      <c r="U57" s="30" t="s">
        <v>169</v>
      </c>
      <c r="V57" s="30" t="s">
        <v>169</v>
      </c>
      <c r="W57" s="30" t="s">
        <v>169</v>
      </c>
      <c r="X57" s="30" t="s">
        <v>169</v>
      </c>
      <c r="Y57" s="30" t="s">
        <v>169</v>
      </c>
      <c r="Z57" s="30" t="s">
        <v>169</v>
      </c>
      <c r="AA57" s="30" t="s">
        <v>169</v>
      </c>
      <c r="AB57" s="30" t="s">
        <v>169</v>
      </c>
      <c r="AC57" s="30" t="s">
        <v>169</v>
      </c>
      <c r="AD57" s="30">
        <v>0.27397886308852792</v>
      </c>
      <c r="AE57" s="30">
        <v>0.26000135534226021</v>
      </c>
    </row>
    <row r="58" spans="1:31" s="28" customFormat="1">
      <c r="A58" s="29" t="s">
        <v>132</v>
      </c>
      <c r="B58" s="29" t="s">
        <v>56</v>
      </c>
      <c r="C58" s="30">
        <v>8.5152394814525592E-2</v>
      </c>
      <c r="D58" s="30">
        <v>9.5378808584683047E-2</v>
      </c>
      <c r="E58" s="30">
        <v>8.8076700230740657E-2</v>
      </c>
      <c r="F58" s="30">
        <v>0.10177510058971863</v>
      </c>
      <c r="G58" s="30">
        <v>0.10568442596728242</v>
      </c>
      <c r="H58" s="30">
        <v>0.10230113440389269</v>
      </c>
      <c r="I58" s="30">
        <v>8.931915273605559E-2</v>
      </c>
      <c r="J58" s="30">
        <v>8.1457077426688326E-2</v>
      </c>
      <c r="K58" s="30">
        <v>7.215186843572037E-2</v>
      </c>
      <c r="L58" s="30">
        <v>7.2061481466264704E-2</v>
      </c>
      <c r="M58" s="30">
        <v>7.2987303127093298E-2</v>
      </c>
      <c r="N58" s="30">
        <v>7.8055604904127121E-2</v>
      </c>
      <c r="O58" s="30">
        <v>7.7240970522262045E-2</v>
      </c>
      <c r="P58" s="30">
        <v>7.3613361304673941E-2</v>
      </c>
      <c r="Q58" s="30">
        <v>7.6102751212939343E-2</v>
      </c>
      <c r="R58" s="30">
        <v>7.5848023707388093E-2</v>
      </c>
      <c r="S58" s="30">
        <v>7.0336112842268081E-2</v>
      </c>
      <c r="T58" s="30">
        <v>6.8846005433520013E-2</v>
      </c>
      <c r="U58" s="30">
        <v>6.6502205474751191E-2</v>
      </c>
      <c r="V58" s="30">
        <v>6.4128381944194707E-2</v>
      </c>
      <c r="W58" s="30">
        <v>6.3968174598117072E-2</v>
      </c>
      <c r="X58" s="30">
        <v>6.223990292200339E-2</v>
      </c>
      <c r="Y58" s="30">
        <v>5.7976477054619141E-2</v>
      </c>
      <c r="Z58" s="30">
        <v>6.2950191503158906E-2</v>
      </c>
      <c r="AA58" s="30">
        <v>6.1271178282752359E-2</v>
      </c>
      <c r="AB58" s="30">
        <v>5.8179626850577502E-2</v>
      </c>
      <c r="AC58" s="30">
        <v>5.7765252855629085E-2</v>
      </c>
      <c r="AD58" s="30">
        <v>5.3235136218771156E-2</v>
      </c>
      <c r="AE58" s="30">
        <v>4.9045335073974641E-2</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0" t="s">
        <v>169</v>
      </c>
      <c r="D62" s="30" t="s">
        <v>169</v>
      </c>
      <c r="E62" s="30" t="s">
        <v>169</v>
      </c>
      <c r="F62" s="30" t="s">
        <v>169</v>
      </c>
      <c r="G62" s="30" t="s">
        <v>169</v>
      </c>
      <c r="H62" s="30" t="s">
        <v>169</v>
      </c>
      <c r="I62" s="30" t="s">
        <v>169</v>
      </c>
      <c r="J62" s="30" t="s">
        <v>169</v>
      </c>
      <c r="K62" s="30" t="s">
        <v>169</v>
      </c>
      <c r="L62" s="30" t="s">
        <v>169</v>
      </c>
      <c r="M62" s="30" t="s">
        <v>169</v>
      </c>
      <c r="N62" s="30" t="s">
        <v>169</v>
      </c>
      <c r="O62" s="30" t="s">
        <v>169</v>
      </c>
      <c r="P62" s="30" t="s">
        <v>169</v>
      </c>
      <c r="Q62" s="30" t="s">
        <v>169</v>
      </c>
      <c r="R62" s="30" t="s">
        <v>169</v>
      </c>
      <c r="S62" s="30" t="s">
        <v>169</v>
      </c>
      <c r="T62" s="30" t="s">
        <v>169</v>
      </c>
      <c r="U62" s="30" t="s">
        <v>169</v>
      </c>
      <c r="V62" s="30" t="s">
        <v>169</v>
      </c>
      <c r="W62" s="30" t="s">
        <v>169</v>
      </c>
      <c r="X62" s="30" t="s">
        <v>169</v>
      </c>
      <c r="Y62" s="30" t="s">
        <v>169</v>
      </c>
      <c r="Z62" s="30" t="s">
        <v>169</v>
      </c>
      <c r="AA62" s="30" t="s">
        <v>169</v>
      </c>
      <c r="AB62" s="30" t="s">
        <v>169</v>
      </c>
      <c r="AC62" s="30" t="s">
        <v>169</v>
      </c>
      <c r="AD62" s="30" t="s">
        <v>169</v>
      </c>
      <c r="AE62" s="30" t="s">
        <v>169</v>
      </c>
    </row>
    <row r="63" spans="1:31" s="28" customFormat="1">
      <c r="A63" s="29" t="s">
        <v>133</v>
      </c>
      <c r="B63" s="29" t="s">
        <v>71</v>
      </c>
      <c r="C63" s="30" t="s">
        <v>169</v>
      </c>
      <c r="D63" s="30" t="s">
        <v>169</v>
      </c>
      <c r="E63" s="30" t="s">
        <v>169</v>
      </c>
      <c r="F63" s="30" t="s">
        <v>169</v>
      </c>
      <c r="G63" s="30" t="s">
        <v>169</v>
      </c>
      <c r="H63" s="30" t="s">
        <v>169</v>
      </c>
      <c r="I63" s="30" t="s">
        <v>169</v>
      </c>
      <c r="J63" s="30" t="s">
        <v>169</v>
      </c>
      <c r="K63" s="30" t="s">
        <v>169</v>
      </c>
      <c r="L63" s="30" t="s">
        <v>169</v>
      </c>
      <c r="M63" s="30" t="s">
        <v>169</v>
      </c>
      <c r="N63" s="30" t="s">
        <v>169</v>
      </c>
      <c r="O63" s="30" t="s">
        <v>169</v>
      </c>
      <c r="P63" s="30" t="s">
        <v>169</v>
      </c>
      <c r="Q63" s="30" t="s">
        <v>169</v>
      </c>
      <c r="R63" s="30" t="s">
        <v>169</v>
      </c>
      <c r="S63" s="30" t="s">
        <v>169</v>
      </c>
      <c r="T63" s="30" t="s">
        <v>169</v>
      </c>
      <c r="U63" s="30" t="s">
        <v>169</v>
      </c>
      <c r="V63" s="30" t="s">
        <v>169</v>
      </c>
      <c r="W63" s="30" t="s">
        <v>169</v>
      </c>
      <c r="X63" s="30" t="s">
        <v>169</v>
      </c>
      <c r="Y63" s="30" t="s">
        <v>169</v>
      </c>
      <c r="Z63" s="30" t="s">
        <v>169</v>
      </c>
      <c r="AA63" s="30" t="s">
        <v>169</v>
      </c>
      <c r="AB63" s="30" t="s">
        <v>169</v>
      </c>
      <c r="AC63" s="30" t="s">
        <v>169</v>
      </c>
      <c r="AD63" s="30" t="s">
        <v>169</v>
      </c>
      <c r="AE63" s="30" t="s">
        <v>169</v>
      </c>
    </row>
    <row r="64" spans="1:31" s="28" customFormat="1">
      <c r="A64" s="29" t="s">
        <v>133</v>
      </c>
      <c r="B64" s="29" t="s">
        <v>20</v>
      </c>
      <c r="C64" s="30">
        <v>0.17949787967038697</v>
      </c>
      <c r="D64" s="30">
        <v>0.17949787966998787</v>
      </c>
      <c r="E64" s="30">
        <v>0.1237235330856989</v>
      </c>
      <c r="F64" s="30">
        <v>9.6999995950977178E-2</v>
      </c>
      <c r="G64" s="30">
        <v>9.6999995957258042E-2</v>
      </c>
      <c r="H64" s="30">
        <v>9.6999995954360901E-2</v>
      </c>
      <c r="I64" s="30">
        <v>9.7265755426302988E-2</v>
      </c>
      <c r="J64" s="30">
        <v>9.6999995986962573E-2</v>
      </c>
      <c r="K64" s="30">
        <v>9.6999995987988766E-2</v>
      </c>
      <c r="L64" s="30">
        <v>9.6999995999985197E-2</v>
      </c>
      <c r="M64" s="30">
        <v>9.726575548429256E-2</v>
      </c>
      <c r="N64" s="30">
        <v>0.11161403497020791</v>
      </c>
      <c r="O64" s="30">
        <v>9.6999996252671805E-2</v>
      </c>
      <c r="P64" s="30">
        <v>0.18368421564185472</v>
      </c>
      <c r="Q64" s="30">
        <v>9.7265755716760716E-2</v>
      </c>
      <c r="R64" s="30">
        <v>9.6999996274437575E-2</v>
      </c>
      <c r="S64" s="30" t="s">
        <v>169</v>
      </c>
      <c r="T64" s="30" t="s">
        <v>169</v>
      </c>
      <c r="U64" s="30" t="s">
        <v>169</v>
      </c>
      <c r="V64" s="30" t="s">
        <v>169</v>
      </c>
      <c r="W64" s="30" t="s">
        <v>169</v>
      </c>
      <c r="X64" s="30" t="s">
        <v>169</v>
      </c>
      <c r="Y64" s="30" t="s">
        <v>169</v>
      </c>
      <c r="Z64" s="30" t="s">
        <v>169</v>
      </c>
      <c r="AA64" s="30" t="s">
        <v>169</v>
      </c>
      <c r="AB64" s="30" t="s">
        <v>169</v>
      </c>
      <c r="AC64" s="30" t="s">
        <v>169</v>
      </c>
      <c r="AD64" s="30" t="s">
        <v>169</v>
      </c>
      <c r="AE64" s="30" t="s">
        <v>169</v>
      </c>
    </row>
    <row r="65" spans="1:31" s="28" customFormat="1">
      <c r="A65" s="29" t="s">
        <v>133</v>
      </c>
      <c r="B65" s="29" t="s">
        <v>32</v>
      </c>
      <c r="C65" s="30">
        <v>9.359960045662101E-2</v>
      </c>
      <c r="D65" s="30">
        <v>9.6278691495433805E-2</v>
      </c>
      <c r="E65" s="30">
        <v>9.2489940068493148E-2</v>
      </c>
      <c r="F65" s="30">
        <v>1.1639999999999987E-2</v>
      </c>
      <c r="G65" s="30">
        <v>1.1639999999999987E-2</v>
      </c>
      <c r="H65" s="30">
        <v>1.1639999999999987E-2</v>
      </c>
      <c r="I65" s="30">
        <v>1.1671890696347033E-2</v>
      </c>
      <c r="J65" s="30">
        <v>1.1639999999999987E-2</v>
      </c>
      <c r="K65" s="30">
        <v>1.1639999999999987E-2</v>
      </c>
      <c r="L65" s="30">
        <v>1.1639999999999987E-2</v>
      </c>
      <c r="M65" s="30">
        <v>1.1671890696347033E-2</v>
      </c>
      <c r="N65" s="30">
        <v>1.1639999999999987E-2</v>
      </c>
      <c r="O65" s="30">
        <v>1.1639999999999987E-2</v>
      </c>
      <c r="P65" s="30">
        <v>1.3033111301369861E-2</v>
      </c>
      <c r="Q65" s="30" t="s">
        <v>169</v>
      </c>
      <c r="R65" s="30" t="s">
        <v>169</v>
      </c>
      <c r="S65" s="30" t="s">
        <v>169</v>
      </c>
      <c r="T65" s="30" t="s">
        <v>169</v>
      </c>
      <c r="U65" s="30" t="s">
        <v>169</v>
      </c>
      <c r="V65" s="30" t="s">
        <v>169</v>
      </c>
      <c r="W65" s="30" t="s">
        <v>169</v>
      </c>
      <c r="X65" s="30" t="s">
        <v>169</v>
      </c>
      <c r="Y65" s="30" t="s">
        <v>169</v>
      </c>
      <c r="Z65" s="30" t="s">
        <v>169</v>
      </c>
      <c r="AA65" s="30" t="s">
        <v>169</v>
      </c>
      <c r="AB65" s="30" t="s">
        <v>169</v>
      </c>
      <c r="AC65" s="30" t="s">
        <v>169</v>
      </c>
      <c r="AD65" s="30" t="s">
        <v>169</v>
      </c>
      <c r="AE65" s="30" t="s">
        <v>169</v>
      </c>
    </row>
    <row r="66" spans="1:31" s="28" customFormat="1">
      <c r="A66" s="29" t="s">
        <v>133</v>
      </c>
      <c r="B66" s="29" t="s">
        <v>66</v>
      </c>
      <c r="C66" s="30">
        <v>3.6909641164214507E-3</v>
      </c>
      <c r="D66" s="30">
        <v>1.961845523129592E-3</v>
      </c>
      <c r="E66" s="30">
        <v>7.6833699027910119E-3</v>
      </c>
      <c r="F66" s="30">
        <v>9.6241296626960833E-4</v>
      </c>
      <c r="G66" s="30">
        <v>6.5487633954396649E-4</v>
      </c>
      <c r="H66" s="30">
        <v>1.2035867088057628E-3</v>
      </c>
      <c r="I66" s="30">
        <v>4.0169541667666987E-4</v>
      </c>
      <c r="J66" s="30">
        <v>9.2260870314599596E-4</v>
      </c>
      <c r="K66" s="30">
        <v>4.969240550501103E-5</v>
      </c>
      <c r="L66" s="30">
        <v>2.7116260630784803E-4</v>
      </c>
      <c r="M66" s="30">
        <v>7.1892539565158214E-5</v>
      </c>
      <c r="N66" s="30">
        <v>1.2775006630290634E-2</v>
      </c>
      <c r="O66" s="30">
        <v>7.0240893359909476E-3</v>
      </c>
      <c r="P66" s="30">
        <v>2.3022030207391381E-2</v>
      </c>
      <c r="Q66" s="30">
        <v>1.2976496573329643E-2</v>
      </c>
      <c r="R66" s="30">
        <v>1.3299092252851264E-2</v>
      </c>
      <c r="S66" s="30">
        <v>4.9944785733337223E-2</v>
      </c>
      <c r="T66" s="30">
        <v>5.693360371923234E-2</v>
      </c>
      <c r="U66" s="30">
        <v>9.8440853232472952E-2</v>
      </c>
      <c r="V66" s="30">
        <v>0.10778832039601316</v>
      </c>
      <c r="W66" s="30">
        <v>8.3923368727784539E-2</v>
      </c>
      <c r="X66" s="30">
        <v>0.11820178698145424</v>
      </c>
      <c r="Y66" s="30">
        <v>0.16673812969499707</v>
      </c>
      <c r="Z66" s="30">
        <v>4.3178002242569603E-2</v>
      </c>
      <c r="AA66" s="30">
        <v>3.484766796337669E-2</v>
      </c>
      <c r="AB66" s="30">
        <v>5.3854782420188471E-2</v>
      </c>
      <c r="AC66" s="30">
        <v>6.858552057284413E-2</v>
      </c>
      <c r="AD66" s="30">
        <v>0.12099661344764683</v>
      </c>
      <c r="AE66" s="30">
        <v>0.13557408170066348</v>
      </c>
    </row>
    <row r="67" spans="1:31" s="28" customFormat="1">
      <c r="A67" s="29" t="s">
        <v>133</v>
      </c>
      <c r="B67" s="29" t="s">
        <v>65</v>
      </c>
      <c r="C67" s="30" t="s">
        <v>169</v>
      </c>
      <c r="D67" s="30" t="s">
        <v>169</v>
      </c>
      <c r="E67" s="30" t="s">
        <v>169</v>
      </c>
      <c r="F67" s="30" t="s">
        <v>169</v>
      </c>
      <c r="G67" s="30" t="s">
        <v>169</v>
      </c>
      <c r="H67" s="30" t="s">
        <v>169</v>
      </c>
      <c r="I67" s="30" t="s">
        <v>169</v>
      </c>
      <c r="J67" s="30" t="s">
        <v>169</v>
      </c>
      <c r="K67" s="30" t="s">
        <v>169</v>
      </c>
      <c r="L67" s="30" t="s">
        <v>169</v>
      </c>
      <c r="M67" s="30" t="s">
        <v>169</v>
      </c>
      <c r="N67" s="30" t="s">
        <v>169</v>
      </c>
      <c r="O67" s="30" t="s">
        <v>169</v>
      </c>
      <c r="P67" s="30" t="s">
        <v>169</v>
      </c>
      <c r="Q67" s="30" t="s">
        <v>169</v>
      </c>
      <c r="R67" s="30" t="s">
        <v>169</v>
      </c>
      <c r="S67" s="30" t="s">
        <v>169</v>
      </c>
      <c r="T67" s="30" t="s">
        <v>169</v>
      </c>
      <c r="U67" s="30" t="s">
        <v>169</v>
      </c>
      <c r="V67" s="30" t="s">
        <v>169</v>
      </c>
      <c r="W67" s="30" t="s">
        <v>169</v>
      </c>
      <c r="X67" s="30" t="s">
        <v>169</v>
      </c>
      <c r="Y67" s="30" t="s">
        <v>169</v>
      </c>
      <c r="Z67" s="30" t="s">
        <v>169</v>
      </c>
      <c r="AA67" s="30" t="s">
        <v>169</v>
      </c>
      <c r="AB67" s="30" t="s">
        <v>169</v>
      </c>
      <c r="AC67" s="30" t="s">
        <v>169</v>
      </c>
      <c r="AD67" s="30" t="s">
        <v>169</v>
      </c>
      <c r="AE67" s="30" t="s">
        <v>169</v>
      </c>
    </row>
    <row r="68" spans="1:31" s="28" customFormat="1">
      <c r="A68" s="29" t="s">
        <v>133</v>
      </c>
      <c r="B68" s="29" t="s">
        <v>69</v>
      </c>
      <c r="C68" s="30">
        <v>0.34879047486489789</v>
      </c>
      <c r="D68" s="30">
        <v>0.34460834476123386</v>
      </c>
      <c r="E68" s="30">
        <v>0.30546940388033694</v>
      </c>
      <c r="F68" s="30">
        <v>0.33866142564144064</v>
      </c>
      <c r="G68" s="30">
        <v>0.33039423933653461</v>
      </c>
      <c r="H68" s="30">
        <v>0.36475389220234333</v>
      </c>
      <c r="I68" s="30">
        <v>0.37142592164194282</v>
      </c>
      <c r="J68" s="30">
        <v>0.34759748964673937</v>
      </c>
      <c r="K68" s="30">
        <v>0.33874691980192217</v>
      </c>
      <c r="L68" s="30">
        <v>0.34328013072437918</v>
      </c>
      <c r="M68" s="30">
        <v>0.36135032966126202</v>
      </c>
      <c r="N68" s="30">
        <v>0.3264623325287378</v>
      </c>
      <c r="O68" s="30">
        <v>0.33232031068647311</v>
      </c>
      <c r="P68" s="30">
        <v>0.31881383136028041</v>
      </c>
      <c r="Q68" s="30">
        <v>0.35918661234536964</v>
      </c>
      <c r="R68" s="30">
        <v>0.35947831586096557</v>
      </c>
      <c r="S68" s="30">
        <v>0.35604293155715772</v>
      </c>
      <c r="T68" s="30">
        <v>0.36098126846986661</v>
      </c>
      <c r="U68" s="30">
        <v>0.36093197683888795</v>
      </c>
      <c r="V68" s="30">
        <v>0.38064929873644116</v>
      </c>
      <c r="W68" s="30">
        <v>0.34213439420762015</v>
      </c>
      <c r="X68" s="30">
        <v>0.32616577544285852</v>
      </c>
      <c r="Y68" s="30">
        <v>0.3131302112594927</v>
      </c>
      <c r="Z68" s="30">
        <v>0.35255689766678339</v>
      </c>
      <c r="AA68" s="30">
        <v>0.35174754315835655</v>
      </c>
      <c r="AB68" s="30">
        <v>0.34733391877795977</v>
      </c>
      <c r="AC68" s="30">
        <v>0.34773022217901872</v>
      </c>
      <c r="AD68" s="30">
        <v>0.32392629202699719</v>
      </c>
      <c r="AE68" s="30">
        <v>0.34500455347433079</v>
      </c>
    </row>
    <row r="69" spans="1:31" s="28" customFormat="1">
      <c r="A69" s="29" t="s">
        <v>133</v>
      </c>
      <c r="B69" s="29" t="s">
        <v>68</v>
      </c>
      <c r="C69" s="30">
        <v>0.30629107933211008</v>
      </c>
      <c r="D69" s="30">
        <v>0.29098139455539285</v>
      </c>
      <c r="E69" s="30">
        <v>0.29361171455389257</v>
      </c>
      <c r="F69" s="30">
        <v>0.28194405211881762</v>
      </c>
      <c r="G69" s="30">
        <v>0.2750856140828552</v>
      </c>
      <c r="H69" s="30">
        <v>0.28163271889437658</v>
      </c>
      <c r="I69" s="30">
        <v>0.29034655248022584</v>
      </c>
      <c r="J69" s="30">
        <v>0.27606691649193243</v>
      </c>
      <c r="K69" s="30">
        <v>0.28770181420213709</v>
      </c>
      <c r="L69" s="30">
        <v>0.29025785934335296</v>
      </c>
      <c r="M69" s="30">
        <v>0.29150804731754604</v>
      </c>
      <c r="N69" s="30">
        <v>0.29611940780736801</v>
      </c>
      <c r="O69" s="30">
        <v>0.28186040563742643</v>
      </c>
      <c r="P69" s="30">
        <v>0.27512124676816474</v>
      </c>
      <c r="Q69" s="30">
        <v>0.28206076087338189</v>
      </c>
      <c r="R69" s="30">
        <v>0.28986374045976881</v>
      </c>
      <c r="S69" s="30">
        <v>0.27605841747059479</v>
      </c>
      <c r="T69" s="30">
        <v>0.28786011335151185</v>
      </c>
      <c r="U69" s="30">
        <v>0.29070835825179908</v>
      </c>
      <c r="V69" s="30">
        <v>0.27983114975603646</v>
      </c>
      <c r="W69" s="30">
        <v>0.28180118958368811</v>
      </c>
      <c r="X69" s="30">
        <v>0.2468357695333202</v>
      </c>
      <c r="Y69" s="30">
        <v>0.23718237138340101</v>
      </c>
      <c r="Z69" s="30">
        <v>0.23795005266778357</v>
      </c>
      <c r="AA69" s="30">
        <v>0.23249858982707786</v>
      </c>
      <c r="AB69" s="30">
        <v>0.20913150577443279</v>
      </c>
      <c r="AC69" s="30">
        <v>0.2017159799390924</v>
      </c>
      <c r="AD69" s="30">
        <v>0.18666729206039973</v>
      </c>
      <c r="AE69" s="30">
        <v>0.20324805969564871</v>
      </c>
    </row>
    <row r="70" spans="1:31" s="28" customFormat="1">
      <c r="A70" s="29" t="s">
        <v>133</v>
      </c>
      <c r="B70" s="29" t="s">
        <v>36</v>
      </c>
      <c r="C70" s="30">
        <v>5.7612377481297473E-2</v>
      </c>
      <c r="D70" s="30">
        <v>5.9896406097146401E-2</v>
      </c>
      <c r="E70" s="30">
        <v>6.2483749009170565E-2</v>
      </c>
      <c r="F70" s="30">
        <v>6.4550108007944154E-2</v>
      </c>
      <c r="G70" s="30">
        <v>6.4404060595570287E-2</v>
      </c>
      <c r="H70" s="30">
        <v>6.5042576355213946E-2</v>
      </c>
      <c r="I70" s="30">
        <v>5.7950498745534075E-2</v>
      </c>
      <c r="J70" s="30">
        <v>5.5471574538725373E-2</v>
      </c>
      <c r="K70" s="30">
        <v>4.9956876939762501E-2</v>
      </c>
      <c r="L70" s="30">
        <v>5.7439610387649644E-2</v>
      </c>
      <c r="M70" s="30">
        <v>5.5913924214003069E-2</v>
      </c>
      <c r="N70" s="30">
        <v>5.9708873588333981E-2</v>
      </c>
      <c r="O70" s="30">
        <v>5.9698564375028039E-2</v>
      </c>
      <c r="P70" s="30">
        <v>5.2034001916971086E-2</v>
      </c>
      <c r="Q70" s="30">
        <v>5.4964250295789961E-2</v>
      </c>
      <c r="R70" s="30">
        <v>5.6126054469563924E-2</v>
      </c>
      <c r="S70" s="30">
        <v>5.5102071086679597E-2</v>
      </c>
      <c r="T70" s="30">
        <v>5.3306564412468033E-2</v>
      </c>
      <c r="U70" s="30">
        <v>5.3372477833873666E-2</v>
      </c>
      <c r="V70" s="30">
        <v>5.1316406521164384E-2</v>
      </c>
      <c r="W70" s="30">
        <v>0.12540146560158474</v>
      </c>
      <c r="X70" s="30">
        <v>0.1253673932501736</v>
      </c>
      <c r="Y70" s="30">
        <v>0.12403696524034649</v>
      </c>
      <c r="Z70" s="30">
        <v>0.12989858892876946</v>
      </c>
      <c r="AA70" s="30">
        <v>0.13088242176536849</v>
      </c>
      <c r="AB70" s="30">
        <v>0.12760666250346331</v>
      </c>
      <c r="AC70" s="30">
        <v>0.12674660954101027</v>
      </c>
      <c r="AD70" s="30">
        <v>0.12323147479787822</v>
      </c>
      <c r="AE70" s="30">
        <v>0.11757273743356358</v>
      </c>
    </row>
    <row r="71" spans="1:31" s="28" customFormat="1">
      <c r="A71" s="29" t="s">
        <v>133</v>
      </c>
      <c r="B71" s="29" t="s">
        <v>73</v>
      </c>
      <c r="C71" s="30" t="s">
        <v>169</v>
      </c>
      <c r="D71" s="30" t="s">
        <v>169</v>
      </c>
      <c r="E71" s="30" t="s">
        <v>169</v>
      </c>
      <c r="F71" s="30" t="s">
        <v>169</v>
      </c>
      <c r="G71" s="30" t="s">
        <v>169</v>
      </c>
      <c r="H71" s="30" t="s">
        <v>169</v>
      </c>
      <c r="I71" s="30" t="s">
        <v>169</v>
      </c>
      <c r="J71" s="30" t="s">
        <v>169</v>
      </c>
      <c r="K71" s="30" t="s">
        <v>169</v>
      </c>
      <c r="L71" s="30" t="s">
        <v>169</v>
      </c>
      <c r="M71" s="30" t="s">
        <v>169</v>
      </c>
      <c r="N71" s="30" t="s">
        <v>169</v>
      </c>
      <c r="O71" s="30" t="s">
        <v>169</v>
      </c>
      <c r="P71" s="30" t="s">
        <v>169</v>
      </c>
      <c r="Q71" s="30" t="s">
        <v>169</v>
      </c>
      <c r="R71" s="30" t="s">
        <v>169</v>
      </c>
      <c r="S71" s="30" t="s">
        <v>169</v>
      </c>
      <c r="T71" s="30" t="s">
        <v>169</v>
      </c>
      <c r="U71" s="30" t="s">
        <v>169</v>
      </c>
      <c r="V71" s="30" t="s">
        <v>169</v>
      </c>
      <c r="W71" s="30" t="s">
        <v>169</v>
      </c>
      <c r="X71" s="30" t="s">
        <v>169</v>
      </c>
      <c r="Y71" s="30" t="s">
        <v>169</v>
      </c>
      <c r="Z71" s="30" t="s">
        <v>169</v>
      </c>
      <c r="AA71" s="30" t="s">
        <v>169</v>
      </c>
      <c r="AB71" s="30" t="s">
        <v>169</v>
      </c>
      <c r="AC71" s="30" t="s">
        <v>169</v>
      </c>
      <c r="AD71" s="30" t="s">
        <v>169</v>
      </c>
      <c r="AE71" s="30" t="s">
        <v>169</v>
      </c>
    </row>
    <row r="72" spans="1:31" s="28" customFormat="1">
      <c r="A72" s="29" t="s">
        <v>133</v>
      </c>
      <c r="B72" s="29" t="s">
        <v>56</v>
      </c>
      <c r="C72" s="30">
        <v>9.5790090380500251E-2</v>
      </c>
      <c r="D72" s="30">
        <v>0.10352118698404693</v>
      </c>
      <c r="E72" s="30">
        <v>0.10509029087865804</v>
      </c>
      <c r="F72" s="30">
        <v>0.10269726827111314</v>
      </c>
      <c r="G72" s="30">
        <v>0.10386535419171934</v>
      </c>
      <c r="H72" s="30">
        <v>0.10030779537447566</v>
      </c>
      <c r="I72" s="30">
        <v>8.7486511727100993E-2</v>
      </c>
      <c r="J72" s="30">
        <v>8.4392817479969282E-2</v>
      </c>
      <c r="K72" s="30">
        <v>7.442798014420797E-2</v>
      </c>
      <c r="L72" s="30">
        <v>7.4893453668958734E-2</v>
      </c>
      <c r="M72" s="30">
        <v>7.5174786148548306E-2</v>
      </c>
      <c r="N72" s="30">
        <v>7.8255690880675619E-2</v>
      </c>
      <c r="O72" s="30">
        <v>7.5840187081660959E-2</v>
      </c>
      <c r="P72" s="30">
        <v>7.1917757891388032E-2</v>
      </c>
      <c r="Q72" s="30">
        <v>7.4397989117353028E-2</v>
      </c>
      <c r="R72" s="30">
        <v>7.4201144256792917E-2</v>
      </c>
      <c r="S72" s="30">
        <v>7.1858292613045077E-2</v>
      </c>
      <c r="T72" s="30">
        <v>6.8200529042294067E-2</v>
      </c>
      <c r="U72" s="30">
        <v>6.8465733964330366E-2</v>
      </c>
      <c r="V72" s="30">
        <v>6.5860677384209212E-2</v>
      </c>
      <c r="W72" s="30">
        <v>5.4542875811009875E-2</v>
      </c>
      <c r="X72" s="30">
        <v>5.402037031314573E-2</v>
      </c>
      <c r="Y72" s="30">
        <v>5.2038662185126337E-2</v>
      </c>
      <c r="Z72" s="30">
        <v>5.2014471976341618E-2</v>
      </c>
      <c r="AA72" s="30">
        <v>5.2842214251246189E-2</v>
      </c>
      <c r="AB72" s="30">
        <v>4.902575162731234E-2</v>
      </c>
      <c r="AC72" s="30">
        <v>4.793986464007978E-2</v>
      </c>
      <c r="AD72" s="30">
        <v>4.621158660807613E-2</v>
      </c>
      <c r="AE72" s="30">
        <v>4.0958612857183149E-2</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0" t="s">
        <v>169</v>
      </c>
      <c r="D76" s="30" t="s">
        <v>169</v>
      </c>
      <c r="E76" s="30" t="s">
        <v>169</v>
      </c>
      <c r="F76" s="30" t="s">
        <v>169</v>
      </c>
      <c r="G76" s="30" t="s">
        <v>169</v>
      </c>
      <c r="H76" s="30" t="s">
        <v>169</v>
      </c>
      <c r="I76" s="30" t="s">
        <v>169</v>
      </c>
      <c r="J76" s="30" t="s">
        <v>169</v>
      </c>
      <c r="K76" s="30" t="s">
        <v>169</v>
      </c>
      <c r="L76" s="30" t="s">
        <v>169</v>
      </c>
      <c r="M76" s="30" t="s">
        <v>169</v>
      </c>
      <c r="N76" s="30" t="s">
        <v>169</v>
      </c>
      <c r="O76" s="30" t="s">
        <v>169</v>
      </c>
      <c r="P76" s="30" t="s">
        <v>169</v>
      </c>
      <c r="Q76" s="30" t="s">
        <v>169</v>
      </c>
      <c r="R76" s="30" t="s">
        <v>169</v>
      </c>
      <c r="S76" s="30" t="s">
        <v>169</v>
      </c>
      <c r="T76" s="30" t="s">
        <v>169</v>
      </c>
      <c r="U76" s="30" t="s">
        <v>169</v>
      </c>
      <c r="V76" s="30" t="s">
        <v>169</v>
      </c>
      <c r="W76" s="30" t="s">
        <v>169</v>
      </c>
      <c r="X76" s="30" t="s">
        <v>169</v>
      </c>
      <c r="Y76" s="30" t="s">
        <v>169</v>
      </c>
      <c r="Z76" s="30" t="s">
        <v>169</v>
      </c>
      <c r="AA76" s="30" t="s">
        <v>169</v>
      </c>
      <c r="AB76" s="30" t="s">
        <v>169</v>
      </c>
      <c r="AC76" s="30" t="s">
        <v>169</v>
      </c>
      <c r="AD76" s="30" t="s">
        <v>169</v>
      </c>
      <c r="AE76" s="30" t="s">
        <v>169</v>
      </c>
    </row>
    <row r="77" spans="1:31" s="28" customFormat="1">
      <c r="A77" s="29" t="s">
        <v>134</v>
      </c>
      <c r="B77" s="29" t="s">
        <v>71</v>
      </c>
      <c r="C77" s="30" t="s">
        <v>169</v>
      </c>
      <c r="D77" s="30" t="s">
        <v>169</v>
      </c>
      <c r="E77" s="30" t="s">
        <v>169</v>
      </c>
      <c r="F77" s="30" t="s">
        <v>169</v>
      </c>
      <c r="G77" s="30" t="s">
        <v>169</v>
      </c>
      <c r="H77" s="30" t="s">
        <v>169</v>
      </c>
      <c r="I77" s="30" t="s">
        <v>169</v>
      </c>
      <c r="J77" s="30" t="s">
        <v>169</v>
      </c>
      <c r="K77" s="30" t="s">
        <v>169</v>
      </c>
      <c r="L77" s="30" t="s">
        <v>169</v>
      </c>
      <c r="M77" s="30" t="s">
        <v>169</v>
      </c>
      <c r="N77" s="30" t="s">
        <v>169</v>
      </c>
      <c r="O77" s="30" t="s">
        <v>169</v>
      </c>
      <c r="P77" s="30" t="s">
        <v>169</v>
      </c>
      <c r="Q77" s="30" t="s">
        <v>169</v>
      </c>
      <c r="R77" s="30" t="s">
        <v>169</v>
      </c>
      <c r="S77" s="30" t="s">
        <v>169</v>
      </c>
      <c r="T77" s="30" t="s">
        <v>169</v>
      </c>
      <c r="U77" s="30" t="s">
        <v>169</v>
      </c>
      <c r="V77" s="30" t="s">
        <v>169</v>
      </c>
      <c r="W77" s="30" t="s">
        <v>169</v>
      </c>
      <c r="X77" s="30" t="s">
        <v>169</v>
      </c>
      <c r="Y77" s="30" t="s">
        <v>169</v>
      </c>
      <c r="Z77" s="30" t="s">
        <v>169</v>
      </c>
      <c r="AA77" s="30" t="s">
        <v>169</v>
      </c>
      <c r="AB77" s="30" t="s">
        <v>169</v>
      </c>
      <c r="AC77" s="30" t="s">
        <v>169</v>
      </c>
      <c r="AD77" s="30" t="s">
        <v>169</v>
      </c>
      <c r="AE77" s="30" t="s">
        <v>169</v>
      </c>
    </row>
    <row r="78" spans="1:31" s="28" customFormat="1">
      <c r="A78" s="29" t="s">
        <v>134</v>
      </c>
      <c r="B78" s="29" t="s">
        <v>20</v>
      </c>
      <c r="C78" s="30">
        <v>4.7979012996136231E-10</v>
      </c>
      <c r="D78" s="30">
        <v>4.774837548296447E-10</v>
      </c>
      <c r="E78" s="30">
        <v>5.1578596988057608E-10</v>
      </c>
      <c r="F78" s="30">
        <v>5.2461983008429928E-10</v>
      </c>
      <c r="G78" s="30">
        <v>5.2794926677204086E-10</v>
      </c>
      <c r="H78" s="30">
        <v>5.5138177247979777E-10</v>
      </c>
      <c r="I78" s="30">
        <v>5.7959754785739375E-10</v>
      </c>
      <c r="J78" s="30">
        <v>6.2169630312609223E-10</v>
      </c>
      <c r="K78" s="30">
        <v>6.3454217158412368E-10</v>
      </c>
      <c r="L78" s="30">
        <v>6.5621213119072156E-10</v>
      </c>
      <c r="M78" s="30">
        <v>6.8160799745345983E-10</v>
      </c>
      <c r="N78" s="30">
        <v>9.0701983447488034E-10</v>
      </c>
      <c r="O78" s="30">
        <v>9.1411118062873196E-10</v>
      </c>
      <c r="P78" s="30">
        <v>9.2038659114857199E-10</v>
      </c>
      <c r="Q78" s="30">
        <v>9.2929124956093583E-10</v>
      </c>
      <c r="R78" s="30">
        <v>9.4943152880224794E-10</v>
      </c>
      <c r="S78" s="30">
        <v>1.0406520569898083E-9</v>
      </c>
      <c r="T78" s="30">
        <v>1.1109366767650157E-9</v>
      </c>
      <c r="U78" s="30">
        <v>1.3245706006322444E-9</v>
      </c>
      <c r="V78" s="30">
        <v>1.3183462855637513E-9</v>
      </c>
      <c r="W78" s="30">
        <v>1.4856168225324906E-9</v>
      </c>
      <c r="X78" s="30">
        <v>1.5140320403055847E-9</v>
      </c>
      <c r="Y78" s="30">
        <v>1.513914317702845E-9</v>
      </c>
      <c r="Z78" s="30">
        <v>1.4717094748858449E-9</v>
      </c>
      <c r="AA78" s="30">
        <v>1.5043252766069545E-9</v>
      </c>
      <c r="AB78" s="30">
        <v>1.6804692439409904E-9</v>
      </c>
      <c r="AC78" s="30">
        <v>1.7364551501580611E-9</v>
      </c>
      <c r="AD78" s="30">
        <v>2.3486315090446083E-9</v>
      </c>
      <c r="AE78" s="30">
        <v>2.3193105681419036E-9</v>
      </c>
    </row>
    <row r="79" spans="1:31" s="28" customFormat="1">
      <c r="A79" s="29" t="s">
        <v>134</v>
      </c>
      <c r="B79" s="29" t="s">
        <v>32</v>
      </c>
      <c r="C79" s="30" t="s">
        <v>169</v>
      </c>
      <c r="D79" s="30" t="s">
        <v>169</v>
      </c>
      <c r="E79" s="30" t="s">
        <v>169</v>
      </c>
      <c r="F79" s="30" t="s">
        <v>169</v>
      </c>
      <c r="G79" s="30" t="s">
        <v>169</v>
      </c>
      <c r="H79" s="30" t="s">
        <v>169</v>
      </c>
      <c r="I79" s="30" t="s">
        <v>169</v>
      </c>
      <c r="J79" s="30" t="s">
        <v>169</v>
      </c>
      <c r="K79" s="30" t="s">
        <v>169</v>
      </c>
      <c r="L79" s="30" t="s">
        <v>169</v>
      </c>
      <c r="M79" s="30" t="s">
        <v>169</v>
      </c>
      <c r="N79" s="30" t="s">
        <v>169</v>
      </c>
      <c r="O79" s="30" t="s">
        <v>169</v>
      </c>
      <c r="P79" s="30" t="s">
        <v>169</v>
      </c>
      <c r="Q79" s="30" t="s">
        <v>169</v>
      </c>
      <c r="R79" s="30" t="s">
        <v>169</v>
      </c>
      <c r="S79" s="30" t="s">
        <v>169</v>
      </c>
      <c r="T79" s="30" t="s">
        <v>169</v>
      </c>
      <c r="U79" s="30" t="s">
        <v>169</v>
      </c>
      <c r="V79" s="30" t="s">
        <v>169</v>
      </c>
      <c r="W79" s="30" t="s">
        <v>169</v>
      </c>
      <c r="X79" s="30" t="s">
        <v>169</v>
      </c>
      <c r="Y79" s="30" t="s">
        <v>169</v>
      </c>
      <c r="Z79" s="30" t="s">
        <v>169</v>
      </c>
      <c r="AA79" s="30" t="s">
        <v>169</v>
      </c>
      <c r="AB79" s="30" t="s">
        <v>169</v>
      </c>
      <c r="AC79" s="30" t="s">
        <v>169</v>
      </c>
      <c r="AD79" s="30" t="s">
        <v>169</v>
      </c>
      <c r="AE79" s="30" t="s">
        <v>169</v>
      </c>
    </row>
    <row r="80" spans="1:31" s="28" customFormat="1">
      <c r="A80" s="29" t="s">
        <v>134</v>
      </c>
      <c r="B80" s="29" t="s">
        <v>66</v>
      </c>
      <c r="C80" s="30">
        <v>4.4291909727566507E-10</v>
      </c>
      <c r="D80" s="30">
        <v>4.3685046303422027E-10</v>
      </c>
      <c r="E80" s="30">
        <v>4.6560362474988451E-10</v>
      </c>
      <c r="F80" s="30">
        <v>4.8020036170540252E-10</v>
      </c>
      <c r="G80" s="30">
        <v>4.9443533553947913E-10</v>
      </c>
      <c r="H80" s="30">
        <v>5.2650906187471069E-10</v>
      </c>
      <c r="I80" s="30">
        <v>5.5014357908778279E-10</v>
      </c>
      <c r="J80" s="30">
        <v>5.8848077959058032E-10</v>
      </c>
      <c r="K80" s="30">
        <v>6.0318516879585442E-10</v>
      </c>
      <c r="L80" s="30">
        <v>6.232619798881535E-10</v>
      </c>
      <c r="M80" s="30">
        <v>6.4114380355035658E-10</v>
      </c>
      <c r="N80" s="30">
        <v>9.1055376301955383E-4</v>
      </c>
      <c r="O80" s="30">
        <v>1.4987594631431814E-4</v>
      </c>
      <c r="P80" s="30">
        <v>8.7691847519367921E-10</v>
      </c>
      <c r="Q80" s="30">
        <v>7.3393632860066179E-4</v>
      </c>
      <c r="R80" s="30">
        <v>4.1505615405539736E-4</v>
      </c>
      <c r="S80" s="30">
        <v>8.8093693664410496E-4</v>
      </c>
      <c r="T80" s="30">
        <v>1.1434683634664719E-5</v>
      </c>
      <c r="U80" s="30">
        <v>2.2026576956496778E-3</v>
      </c>
      <c r="V80" s="30">
        <v>4.5342796453885217E-4</v>
      </c>
      <c r="W80" s="30">
        <v>1.1702815994600654E-3</v>
      </c>
      <c r="X80" s="30">
        <v>2.6118369373622066E-4</v>
      </c>
      <c r="Y80" s="30">
        <v>6.801410211031727E-4</v>
      </c>
      <c r="Z80" s="30">
        <v>4.3317760032330153E-3</v>
      </c>
      <c r="AA80" s="30">
        <v>9.2876171991241533E-4</v>
      </c>
      <c r="AB80" s="30">
        <v>2.2112648249132815E-3</v>
      </c>
      <c r="AC80" s="30">
        <v>1.1510483171697369E-3</v>
      </c>
      <c r="AD80" s="30">
        <v>1.0792129054888794E-2</v>
      </c>
      <c r="AE80" s="30">
        <v>9.7344201721520241E-3</v>
      </c>
    </row>
    <row r="81" spans="1:31" s="28" customFormat="1">
      <c r="A81" s="29" t="s">
        <v>134</v>
      </c>
      <c r="B81" s="29" t="s">
        <v>65</v>
      </c>
      <c r="C81" s="30">
        <v>0.36468397465271396</v>
      </c>
      <c r="D81" s="30">
        <v>0.33984954519734067</v>
      </c>
      <c r="E81" s="30">
        <v>0.34607705939142114</v>
      </c>
      <c r="F81" s="30">
        <v>0.43680613204318919</v>
      </c>
      <c r="G81" s="30">
        <v>0.47666108640340499</v>
      </c>
      <c r="H81" s="30">
        <v>0.42956935728672929</v>
      </c>
      <c r="I81" s="30">
        <v>0.40549579166791438</v>
      </c>
      <c r="J81" s="30">
        <v>0.46399843331410368</v>
      </c>
      <c r="K81" s="30">
        <v>0.36276338222898658</v>
      </c>
      <c r="L81" s="30">
        <v>0.35327830615265676</v>
      </c>
      <c r="M81" s="30">
        <v>0.36604247883824315</v>
      </c>
      <c r="N81" s="30">
        <v>0.43869498696870807</v>
      </c>
      <c r="O81" s="30">
        <v>0.42560288358489745</v>
      </c>
      <c r="P81" s="30">
        <v>0.44360760920454262</v>
      </c>
      <c r="Q81" s="30">
        <v>0.4012586753720731</v>
      </c>
      <c r="R81" s="30">
        <v>0.36810265333061959</v>
      </c>
      <c r="S81" s="30">
        <v>0.41339066306742855</v>
      </c>
      <c r="T81" s="30">
        <v>0.39455792526107919</v>
      </c>
      <c r="U81" s="30">
        <v>0.35907307469642658</v>
      </c>
      <c r="V81" s="30">
        <v>0.39687868962960071</v>
      </c>
      <c r="W81" s="30">
        <v>0.33568716437772772</v>
      </c>
      <c r="X81" s="30">
        <v>0.37574705808793069</v>
      </c>
      <c r="Y81" s="30">
        <v>0.39410286659688359</v>
      </c>
      <c r="Z81" s="30">
        <v>0.34575565755152499</v>
      </c>
      <c r="AA81" s="30">
        <v>0.38059228368844522</v>
      </c>
      <c r="AB81" s="30">
        <v>0.40243125876017632</v>
      </c>
      <c r="AC81" s="30">
        <v>0.37413182675379514</v>
      </c>
      <c r="AD81" s="30">
        <v>0.35843453644202555</v>
      </c>
      <c r="AE81" s="30">
        <v>0.37057514470713881</v>
      </c>
    </row>
    <row r="82" spans="1:31" s="28" customFormat="1">
      <c r="A82" s="29" t="s">
        <v>134</v>
      </c>
      <c r="B82" s="29" t="s">
        <v>69</v>
      </c>
      <c r="C82" s="30">
        <v>0.2666433753894133</v>
      </c>
      <c r="D82" s="30">
        <v>0.3222445335265508</v>
      </c>
      <c r="E82" s="30">
        <v>0.29163021106658266</v>
      </c>
      <c r="F82" s="30">
        <v>0.29407084729348798</v>
      </c>
      <c r="G82" s="30">
        <v>0.31240528088390634</v>
      </c>
      <c r="H82" s="30">
        <v>0.31943778340598511</v>
      </c>
      <c r="I82" s="30">
        <v>0.32829097117412359</v>
      </c>
      <c r="J82" s="30">
        <v>0.27896190821511313</v>
      </c>
      <c r="K82" s="30">
        <v>0.28326925968309513</v>
      </c>
      <c r="L82" s="30">
        <v>0.26002712750436391</v>
      </c>
      <c r="M82" s="30">
        <v>0.31723935405693154</v>
      </c>
      <c r="N82" s="30">
        <v>0.39058101754295022</v>
      </c>
      <c r="O82" s="30">
        <v>0.38687523530515205</v>
      </c>
      <c r="P82" s="30">
        <v>0.40469429469027129</v>
      </c>
      <c r="Q82" s="30">
        <v>0.40840271047874216</v>
      </c>
      <c r="R82" s="30">
        <v>0.42064155689981375</v>
      </c>
      <c r="S82" s="30">
        <v>0.42697797393023018</v>
      </c>
      <c r="T82" s="30">
        <v>0.42000113004577549</v>
      </c>
      <c r="U82" s="30">
        <v>0.40868749544533356</v>
      </c>
      <c r="V82" s="30">
        <v>0.43303929105898048</v>
      </c>
      <c r="W82" s="30">
        <v>0.40812774467233143</v>
      </c>
      <c r="X82" s="30">
        <v>0.39559454357275775</v>
      </c>
      <c r="Y82" s="30">
        <v>0.41266597026943952</v>
      </c>
      <c r="Z82" s="30">
        <v>0.43060954409987234</v>
      </c>
      <c r="AA82" s="30">
        <v>0.43651715625276838</v>
      </c>
      <c r="AB82" s="30">
        <v>0.43264448420525869</v>
      </c>
      <c r="AC82" s="30">
        <v>0.42311283913432146</v>
      </c>
      <c r="AD82" s="30">
        <v>0.4052057553894669</v>
      </c>
      <c r="AE82" s="30">
        <v>0.42114391266752238</v>
      </c>
    </row>
    <row r="83" spans="1:31" s="28" customFormat="1">
      <c r="A83" s="29" t="s">
        <v>134</v>
      </c>
      <c r="B83" s="29" t="s">
        <v>68</v>
      </c>
      <c r="C83" s="30" t="s">
        <v>169</v>
      </c>
      <c r="D83" s="30" t="s">
        <v>169</v>
      </c>
      <c r="E83" s="30" t="s">
        <v>169</v>
      </c>
      <c r="F83" s="30" t="s">
        <v>169</v>
      </c>
      <c r="G83" s="30" t="s">
        <v>169</v>
      </c>
      <c r="H83" s="30" t="s">
        <v>169</v>
      </c>
      <c r="I83" s="30" t="s">
        <v>169</v>
      </c>
      <c r="J83" s="30" t="s">
        <v>169</v>
      </c>
      <c r="K83" s="30" t="s">
        <v>169</v>
      </c>
      <c r="L83" s="30" t="s">
        <v>169</v>
      </c>
      <c r="M83" s="30" t="s">
        <v>169</v>
      </c>
      <c r="N83" s="30" t="s">
        <v>169</v>
      </c>
      <c r="O83" s="30" t="s">
        <v>169</v>
      </c>
      <c r="P83" s="30" t="s">
        <v>169</v>
      </c>
      <c r="Q83" s="30" t="s">
        <v>169</v>
      </c>
      <c r="R83" s="30" t="s">
        <v>169</v>
      </c>
      <c r="S83" s="30" t="s">
        <v>169</v>
      </c>
      <c r="T83" s="30" t="s">
        <v>169</v>
      </c>
      <c r="U83" s="30" t="s">
        <v>169</v>
      </c>
      <c r="V83" s="30" t="s">
        <v>169</v>
      </c>
      <c r="W83" s="30" t="s">
        <v>169</v>
      </c>
      <c r="X83" s="30" t="s">
        <v>169</v>
      </c>
      <c r="Y83" s="30" t="s">
        <v>169</v>
      </c>
      <c r="Z83" s="30" t="s">
        <v>169</v>
      </c>
      <c r="AA83" s="30" t="s">
        <v>169</v>
      </c>
      <c r="AB83" s="30" t="s">
        <v>169</v>
      </c>
      <c r="AC83" s="30" t="s">
        <v>169</v>
      </c>
      <c r="AD83" s="30" t="s">
        <v>169</v>
      </c>
      <c r="AE83" s="30" t="s">
        <v>169</v>
      </c>
    </row>
    <row r="84" spans="1:31" s="28" customFormat="1">
      <c r="A84" s="29" t="s">
        <v>134</v>
      </c>
      <c r="B84" s="29" t="s">
        <v>36</v>
      </c>
      <c r="C84" s="30" t="s">
        <v>169</v>
      </c>
      <c r="D84" s="30" t="s">
        <v>169</v>
      </c>
      <c r="E84" s="30" t="s">
        <v>169</v>
      </c>
      <c r="F84" s="30" t="s">
        <v>169</v>
      </c>
      <c r="G84" s="30" t="s">
        <v>169</v>
      </c>
      <c r="H84" s="30" t="s">
        <v>169</v>
      </c>
      <c r="I84" s="30" t="s">
        <v>169</v>
      </c>
      <c r="J84" s="30" t="s">
        <v>169</v>
      </c>
      <c r="K84" s="30" t="s">
        <v>169</v>
      </c>
      <c r="L84" s="30" t="s">
        <v>169</v>
      </c>
      <c r="M84" s="30" t="s">
        <v>169</v>
      </c>
      <c r="N84" s="30" t="s">
        <v>169</v>
      </c>
      <c r="O84" s="30" t="s">
        <v>169</v>
      </c>
      <c r="P84" s="30" t="s">
        <v>169</v>
      </c>
      <c r="Q84" s="30" t="s">
        <v>169</v>
      </c>
      <c r="R84" s="30" t="s">
        <v>169</v>
      </c>
      <c r="S84" s="30" t="s">
        <v>169</v>
      </c>
      <c r="T84" s="30" t="s">
        <v>169</v>
      </c>
      <c r="U84" s="30" t="s">
        <v>169</v>
      </c>
      <c r="V84" s="30" t="s">
        <v>169</v>
      </c>
      <c r="W84" s="30" t="s">
        <v>169</v>
      </c>
      <c r="X84" s="30" t="s">
        <v>169</v>
      </c>
      <c r="Y84" s="30" t="s">
        <v>169</v>
      </c>
      <c r="Z84" s="30" t="s">
        <v>169</v>
      </c>
      <c r="AA84" s="30" t="s">
        <v>169</v>
      </c>
      <c r="AB84" s="30" t="s">
        <v>169</v>
      </c>
      <c r="AC84" s="30" t="s">
        <v>169</v>
      </c>
      <c r="AD84" s="30" t="s">
        <v>169</v>
      </c>
      <c r="AE84" s="30" t="s">
        <v>169</v>
      </c>
    </row>
    <row r="85" spans="1:31" s="28" customFormat="1">
      <c r="A85" s="29" t="s">
        <v>134</v>
      </c>
      <c r="B85" s="29" t="s">
        <v>73</v>
      </c>
      <c r="C85" s="30" t="s">
        <v>169</v>
      </c>
      <c r="D85" s="30" t="s">
        <v>169</v>
      </c>
      <c r="E85" s="30" t="s">
        <v>169</v>
      </c>
      <c r="F85" s="30" t="s">
        <v>169</v>
      </c>
      <c r="G85" s="30" t="s">
        <v>169</v>
      </c>
      <c r="H85" s="30" t="s">
        <v>169</v>
      </c>
      <c r="I85" s="30" t="s">
        <v>169</v>
      </c>
      <c r="J85" s="30" t="s">
        <v>169</v>
      </c>
      <c r="K85" s="30" t="s">
        <v>169</v>
      </c>
      <c r="L85" s="30" t="s">
        <v>169</v>
      </c>
      <c r="M85" s="30" t="s">
        <v>169</v>
      </c>
      <c r="N85" s="30" t="s">
        <v>169</v>
      </c>
      <c r="O85" s="30" t="s">
        <v>169</v>
      </c>
      <c r="P85" s="30" t="s">
        <v>169</v>
      </c>
      <c r="Q85" s="30" t="s">
        <v>169</v>
      </c>
      <c r="R85" s="30" t="s">
        <v>169</v>
      </c>
      <c r="S85" s="30">
        <v>0.26076136265596223</v>
      </c>
      <c r="T85" s="30">
        <v>0.26117517486861203</v>
      </c>
      <c r="U85" s="30">
        <v>0.27365174069146297</v>
      </c>
      <c r="V85" s="30">
        <v>0.24324647897965287</v>
      </c>
      <c r="W85" s="30">
        <v>0.24559792142219475</v>
      </c>
      <c r="X85" s="30">
        <v>0.2543508133296622</v>
      </c>
      <c r="Y85" s="30">
        <v>0.24718581821377147</v>
      </c>
      <c r="Z85" s="30">
        <v>0.26353032134060889</v>
      </c>
      <c r="AA85" s="30">
        <v>0.26711604540091138</v>
      </c>
      <c r="AB85" s="30">
        <v>0.24835916677533165</v>
      </c>
      <c r="AC85" s="30">
        <v>0.25492509447175749</v>
      </c>
      <c r="AD85" s="30">
        <v>0.25812227278612687</v>
      </c>
      <c r="AE85" s="30">
        <v>0.24115054991615859</v>
      </c>
    </row>
    <row r="86" spans="1:31" s="28" customFormat="1">
      <c r="A86" s="29" t="s">
        <v>134</v>
      </c>
      <c r="B86" s="29" t="s">
        <v>56</v>
      </c>
      <c r="C86" s="30" t="s">
        <v>169</v>
      </c>
      <c r="D86" s="30">
        <v>3.4994663215554354E-2</v>
      </c>
      <c r="E86" s="30">
        <v>8.4409488740864284E-3</v>
      </c>
      <c r="F86" s="30">
        <v>1.3890169897552209E-2</v>
      </c>
      <c r="G86" s="30">
        <v>2.9250740026074314E-2</v>
      </c>
      <c r="H86" s="30">
        <v>2.1482044561974997E-2</v>
      </c>
      <c r="I86" s="30">
        <v>6.9117836789562792E-2</v>
      </c>
      <c r="J86" s="30">
        <v>6.2844837194221445E-2</v>
      </c>
      <c r="K86" s="30">
        <v>5.3325046247246079E-2</v>
      </c>
      <c r="L86" s="30">
        <v>6.0010909163987977E-2</v>
      </c>
      <c r="M86" s="30">
        <v>6.5077936325654354E-2</v>
      </c>
      <c r="N86" s="30">
        <v>7.2533913538231756E-2</v>
      </c>
      <c r="O86" s="30">
        <v>6.7101512731335092E-2</v>
      </c>
      <c r="P86" s="30">
        <v>6.7952941233379416E-2</v>
      </c>
      <c r="Q86" s="30">
        <v>6.7821378115666242E-2</v>
      </c>
      <c r="R86" s="30">
        <v>6.9942999841989872E-2</v>
      </c>
      <c r="S86" s="30">
        <v>6.8756662193638698E-2</v>
      </c>
      <c r="T86" s="30">
        <v>6.39164131909747E-2</v>
      </c>
      <c r="U86" s="30">
        <v>6.4713776700124487E-2</v>
      </c>
      <c r="V86" s="30">
        <v>6.0896676294543158E-2</v>
      </c>
      <c r="W86" s="30">
        <v>6.2420372086772681E-2</v>
      </c>
      <c r="X86" s="30">
        <v>5.6510692038763945E-2</v>
      </c>
      <c r="Y86" s="30">
        <v>5.5495399400304589E-2</v>
      </c>
      <c r="Z86" s="30">
        <v>5.7774488512242608E-2</v>
      </c>
      <c r="AA86" s="30">
        <v>5.8656950323816057E-2</v>
      </c>
      <c r="AB86" s="30">
        <v>5.2129787603565937E-2</v>
      </c>
      <c r="AC86" s="30">
        <v>5.1437968384520756E-2</v>
      </c>
      <c r="AD86" s="30">
        <v>5.1211550940405894E-2</v>
      </c>
      <c r="AE86" s="30">
        <v>4.789494223706299E-2</v>
      </c>
    </row>
    <row r="88" spans="1:31"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row>
    <row r="89" spans="1:31"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row>
    <row r="90" spans="1:31"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row>
    <row r="91" spans="1:31"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row>
    <row r="92" spans="1:31" s="28" customFormat="1">
      <c r="A92" s="29" t="s">
        <v>40</v>
      </c>
      <c r="B92" s="29" t="s">
        <v>70</v>
      </c>
      <c r="C92" s="31">
        <v>0.11691495197076651</v>
      </c>
      <c r="D92" s="31">
        <v>7.3159920163733988E-2</v>
      </c>
      <c r="E92" s="31">
        <v>7.3119941580540429E-2</v>
      </c>
      <c r="F92" s="31">
        <v>8.2104903326096212E-2</v>
      </c>
      <c r="G92" s="31">
        <v>8.1908954658101593E-2</v>
      </c>
      <c r="H92" s="31">
        <v>8.297950167073373E-2</v>
      </c>
      <c r="I92" s="31">
        <v>7.5395883888512025E-2</v>
      </c>
      <c r="J92" s="31">
        <v>6.9537928501487115E-2</v>
      </c>
      <c r="K92" s="31">
        <v>6.2450572158463905E-2</v>
      </c>
      <c r="L92" s="31">
        <v>6.6885877563618551E-2</v>
      </c>
      <c r="M92" s="31">
        <v>6.6103635353513795E-2</v>
      </c>
      <c r="N92" s="31">
        <v>7.1447424111530822E-2</v>
      </c>
      <c r="O92" s="31">
        <v>6.9755212839026789E-2</v>
      </c>
      <c r="P92" s="31">
        <v>6.5114913015019676E-2</v>
      </c>
      <c r="Q92" s="31">
        <v>6.8962424573913897E-2</v>
      </c>
      <c r="R92" s="31">
        <v>7.089065849941055E-2</v>
      </c>
      <c r="S92" s="31">
        <v>0.12569001680568467</v>
      </c>
      <c r="T92" s="31">
        <v>0.12368937235310143</v>
      </c>
      <c r="U92" s="31">
        <v>0.12756835806980069</v>
      </c>
      <c r="V92" s="31">
        <v>0.12429018037627124</v>
      </c>
      <c r="W92" s="31">
        <v>0.15153465953298034</v>
      </c>
      <c r="X92" s="31">
        <v>0.16635264758116125</v>
      </c>
      <c r="Y92" s="31">
        <v>0.16407083297218156</v>
      </c>
      <c r="Z92" s="31">
        <v>0.16894162008741309</v>
      </c>
      <c r="AA92" s="31">
        <v>0.16751785210442893</v>
      </c>
      <c r="AB92" s="31">
        <v>0.15937242400874971</v>
      </c>
      <c r="AC92" s="31">
        <v>0.16089529672070035</v>
      </c>
      <c r="AD92" s="31">
        <v>0.16082090393705609</v>
      </c>
      <c r="AE92" s="31">
        <v>0.16101487125370678</v>
      </c>
    </row>
    <row r="93" spans="1:31" collapsed="1">
      <c r="A93" s="29" t="s">
        <v>40</v>
      </c>
      <c r="B93" s="29" t="s">
        <v>72</v>
      </c>
      <c r="C93" s="31">
        <v>1.1523685326329514E-2</v>
      </c>
      <c r="D93" s="31">
        <v>3.7087862721873172E-2</v>
      </c>
      <c r="E93" s="31">
        <v>5.1579144862041459E-2</v>
      </c>
      <c r="F93" s="31">
        <v>0.27256880148913354</v>
      </c>
      <c r="G93" s="31">
        <v>0.22902229407038621</v>
      </c>
      <c r="H93" s="31">
        <v>0.25519846682048652</v>
      </c>
      <c r="I93" s="31">
        <v>0.24192576692922454</v>
      </c>
      <c r="J93" s="31">
        <v>0.24796190430239931</v>
      </c>
      <c r="K93" s="31">
        <v>0.2603696035312536</v>
      </c>
      <c r="L93" s="31">
        <v>0.28239718638195721</v>
      </c>
      <c r="M93" s="31">
        <v>0.28494896417873594</v>
      </c>
      <c r="N93" s="31">
        <v>0.32135882151585493</v>
      </c>
      <c r="O93" s="31">
        <v>0.31656656036742598</v>
      </c>
      <c r="P93" s="31">
        <v>0.2943232768279328</v>
      </c>
      <c r="Q93" s="31">
        <v>0.32880531284691761</v>
      </c>
      <c r="R93" s="31">
        <v>0.33563003853737294</v>
      </c>
      <c r="S93" s="31">
        <v>0.30707601701313941</v>
      </c>
      <c r="T93" s="31">
        <v>0.30420750101627952</v>
      </c>
      <c r="U93" s="31">
        <v>0.32145776856840225</v>
      </c>
      <c r="V93" s="31">
        <v>0.30640745182451051</v>
      </c>
      <c r="W93" s="31">
        <v>0.30736193740187279</v>
      </c>
      <c r="X93" s="31">
        <v>0.32849016513459101</v>
      </c>
      <c r="Y93" s="31">
        <v>0.30288922021910275</v>
      </c>
      <c r="Z93" s="31">
        <v>0.33734786870072037</v>
      </c>
      <c r="AA93" s="31">
        <v>0.33730992870188697</v>
      </c>
      <c r="AB93" s="31">
        <v>0.31181739501050021</v>
      </c>
      <c r="AC93" s="31">
        <v>0.3056316327687888</v>
      </c>
      <c r="AD93" s="31">
        <v>0.32609433908349628</v>
      </c>
      <c r="AE93" s="31">
        <v>0.31556978286120541</v>
      </c>
    </row>
    <row r="94" spans="1:31">
      <c r="A94" s="29" t="s">
        <v>40</v>
      </c>
      <c r="B94" s="29" t="s">
        <v>76</v>
      </c>
      <c r="C94" s="31">
        <v>9.2513060245332554E-2</v>
      </c>
      <c r="D94" s="31">
        <v>0.10747287256772342</v>
      </c>
      <c r="E94" s="31">
        <v>9.9094832001889357E-2</v>
      </c>
      <c r="F94" s="31">
        <v>0.11431404210105424</v>
      </c>
      <c r="G94" s="31">
        <v>0.11827668752218973</v>
      </c>
      <c r="H94" s="31">
        <v>0.11616930450165355</v>
      </c>
      <c r="I94" s="31">
        <v>0.10670389550033156</v>
      </c>
      <c r="J94" s="31">
        <v>0.10061340030437729</v>
      </c>
      <c r="K94" s="31">
        <v>9.1217304602185675E-2</v>
      </c>
      <c r="L94" s="31">
        <v>9.15745383515566E-2</v>
      </c>
      <c r="M94" s="31">
        <v>9.1512595288041093E-2</v>
      </c>
      <c r="N94" s="31">
        <v>9.5478152828153723E-2</v>
      </c>
      <c r="O94" s="31">
        <v>9.3457182588540716E-2</v>
      </c>
      <c r="P94" s="31">
        <v>8.9435731980872818E-2</v>
      </c>
      <c r="Q94" s="31">
        <v>8.9567051225359129E-2</v>
      </c>
      <c r="R94" s="31">
        <v>9.0053735924195813E-2</v>
      </c>
      <c r="S94" s="31">
        <v>8.1077115265507996E-2</v>
      </c>
      <c r="T94" s="31">
        <v>7.7954740597752481E-2</v>
      </c>
      <c r="U94" s="31">
        <v>7.7077033298153477E-2</v>
      </c>
      <c r="V94" s="31">
        <v>7.4102208853712395E-2</v>
      </c>
      <c r="W94" s="31">
        <v>7.2000288823887121E-2</v>
      </c>
      <c r="X94" s="31">
        <v>7.1795740668459604E-2</v>
      </c>
      <c r="Y94" s="31">
        <v>6.7965909299100138E-2</v>
      </c>
      <c r="Z94" s="31">
        <v>7.0440556757614889E-2</v>
      </c>
      <c r="AA94" s="31">
        <v>6.8500861731840543E-2</v>
      </c>
      <c r="AB94" s="31">
        <v>6.2830473894403077E-2</v>
      </c>
      <c r="AC94" s="31">
        <v>6.3274458866719938E-2</v>
      </c>
      <c r="AD94" s="31">
        <v>6.1251470729550964E-2</v>
      </c>
      <c r="AE94" s="31">
        <v>5.6672237190969969E-2</v>
      </c>
    </row>
    <row r="95" spans="1:31" collapsed="1"/>
    <row r="96" spans="1:31">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1" t="s">
        <v>169</v>
      </c>
      <c r="D97" s="31" t="s">
        <v>169</v>
      </c>
      <c r="E97" s="31" t="s">
        <v>169</v>
      </c>
      <c r="F97" s="31" t="s">
        <v>169</v>
      </c>
      <c r="G97" s="31" t="s">
        <v>169</v>
      </c>
      <c r="H97" s="31" t="s">
        <v>169</v>
      </c>
      <c r="I97" s="31" t="s">
        <v>169</v>
      </c>
      <c r="J97" s="31" t="s">
        <v>169</v>
      </c>
      <c r="K97" s="31" t="s">
        <v>169</v>
      </c>
      <c r="L97" s="31" t="s">
        <v>169</v>
      </c>
      <c r="M97" s="31" t="s">
        <v>169</v>
      </c>
      <c r="N97" s="31" t="s">
        <v>169</v>
      </c>
      <c r="O97" s="31" t="s">
        <v>169</v>
      </c>
      <c r="P97" s="31" t="s">
        <v>169</v>
      </c>
      <c r="Q97" s="31" t="s">
        <v>169</v>
      </c>
      <c r="R97" s="31" t="s">
        <v>169</v>
      </c>
      <c r="S97" s="31" t="s">
        <v>169</v>
      </c>
      <c r="T97" s="31" t="s">
        <v>169</v>
      </c>
      <c r="U97" s="31" t="s">
        <v>169</v>
      </c>
      <c r="V97" s="31" t="s">
        <v>169</v>
      </c>
      <c r="W97" s="31">
        <v>0.17184204257303631</v>
      </c>
      <c r="X97" s="31">
        <v>0.17147897291377762</v>
      </c>
      <c r="Y97" s="31">
        <v>0.16513612290370283</v>
      </c>
      <c r="Z97" s="31">
        <v>0.1745816075340432</v>
      </c>
      <c r="AA97" s="31">
        <v>0.17251721176879184</v>
      </c>
      <c r="AB97" s="31">
        <v>0.16811870857047786</v>
      </c>
      <c r="AC97" s="31">
        <v>0.16520767852126414</v>
      </c>
      <c r="AD97" s="31">
        <v>0.16936499795404375</v>
      </c>
      <c r="AE97" s="31">
        <v>0.16626748217019188</v>
      </c>
    </row>
    <row r="98" spans="1:31">
      <c r="A98" s="29" t="s">
        <v>130</v>
      </c>
      <c r="B98" s="29" t="s">
        <v>72</v>
      </c>
      <c r="C98" s="31">
        <v>1.3022759023700793E-2</v>
      </c>
      <c r="D98" s="31">
        <v>4.6280693764948894E-2</v>
      </c>
      <c r="E98" s="31">
        <v>6.1312121245768895E-2</v>
      </c>
      <c r="F98" s="31">
        <v>0.33067890072840678</v>
      </c>
      <c r="G98" s="31">
        <v>0.23847515806258091</v>
      </c>
      <c r="H98" s="31">
        <v>0.27483016068980926</v>
      </c>
      <c r="I98" s="31">
        <v>0.26338500952666238</v>
      </c>
      <c r="J98" s="31">
        <v>0.26182377860759926</v>
      </c>
      <c r="K98" s="31">
        <v>0.27295183885348295</v>
      </c>
      <c r="L98" s="31">
        <v>0.29546690660759983</v>
      </c>
      <c r="M98" s="31">
        <v>0.29826313078643846</v>
      </c>
      <c r="N98" s="31">
        <v>0.3290581568883052</v>
      </c>
      <c r="O98" s="31">
        <v>0.32441745749854417</v>
      </c>
      <c r="P98" s="31">
        <v>0.30152869220233625</v>
      </c>
      <c r="Q98" s="31">
        <v>0.33692063889213503</v>
      </c>
      <c r="R98" s="31">
        <v>0.34544766773899321</v>
      </c>
      <c r="S98" s="31">
        <v>0.3175799429042665</v>
      </c>
      <c r="T98" s="31">
        <v>0.31116717717899711</v>
      </c>
      <c r="U98" s="31">
        <v>0.3305154715307918</v>
      </c>
      <c r="V98" s="31">
        <v>0.31977013070613308</v>
      </c>
      <c r="W98" s="31">
        <v>0.31717907495587966</v>
      </c>
      <c r="X98" s="31">
        <v>0.34203875850339177</v>
      </c>
      <c r="Y98" s="31">
        <v>0.31043254323657893</v>
      </c>
      <c r="Z98" s="31">
        <v>0.35904508633208421</v>
      </c>
      <c r="AA98" s="31">
        <v>0.36034599508034054</v>
      </c>
      <c r="AB98" s="31">
        <v>0.35158400900616299</v>
      </c>
      <c r="AC98" s="31">
        <v>0.33858314440720055</v>
      </c>
      <c r="AD98" s="31">
        <v>0.36089721554293208</v>
      </c>
      <c r="AE98" s="31">
        <v>0.34371852194329083</v>
      </c>
    </row>
    <row r="99" spans="1:31">
      <c r="A99" s="29" t="s">
        <v>130</v>
      </c>
      <c r="B99" s="29" t="s">
        <v>76</v>
      </c>
      <c r="C99" s="31">
        <v>8.5691199204250834E-2</v>
      </c>
      <c r="D99" s="31">
        <v>0.10467704060273718</v>
      </c>
      <c r="E99" s="31">
        <v>9.0902281223611534E-2</v>
      </c>
      <c r="F99" s="31">
        <v>0.11227743961439797</v>
      </c>
      <c r="G99" s="31">
        <v>0.11324467601984942</v>
      </c>
      <c r="H99" s="31">
        <v>0.11493693813919731</v>
      </c>
      <c r="I99" s="31">
        <v>0.10477245284018767</v>
      </c>
      <c r="J99" s="31">
        <v>9.954967048215381E-2</v>
      </c>
      <c r="K99" s="31">
        <v>8.9537584843920659E-2</v>
      </c>
      <c r="L99" s="31">
        <v>9.0318094176894528E-2</v>
      </c>
      <c r="M99" s="31">
        <v>8.7392369381504506E-2</v>
      </c>
      <c r="N99" s="31">
        <v>9.1952009521259981E-2</v>
      </c>
      <c r="O99" s="31">
        <v>8.9333317871480633E-2</v>
      </c>
      <c r="P99" s="31">
        <v>8.3961283679606091E-2</v>
      </c>
      <c r="Q99" s="31">
        <v>8.3758462237581155E-2</v>
      </c>
      <c r="R99" s="31">
        <v>8.401068095742377E-2</v>
      </c>
      <c r="S99" s="31">
        <v>7.9118476510807098E-2</v>
      </c>
      <c r="T99" s="31">
        <v>7.4764267803055423E-2</v>
      </c>
      <c r="U99" s="31">
        <v>7.5659447286412565E-2</v>
      </c>
      <c r="V99" s="31">
        <v>7.1087759148383597E-2</v>
      </c>
      <c r="W99" s="31">
        <v>6.9894856189362697E-2</v>
      </c>
      <c r="X99" s="31">
        <v>7.024385285524315E-2</v>
      </c>
      <c r="Y99" s="31">
        <v>6.6077313954814115E-2</v>
      </c>
      <c r="Z99" s="31">
        <v>6.9027434826322662E-2</v>
      </c>
      <c r="AA99" s="31">
        <v>6.7635269182412722E-2</v>
      </c>
      <c r="AB99" s="31">
        <v>6.4442376899996601E-2</v>
      </c>
      <c r="AC99" s="31">
        <v>6.3397311297228851E-2</v>
      </c>
      <c r="AD99" s="31">
        <v>6.3711867043598977E-2</v>
      </c>
      <c r="AE99" s="31">
        <v>6.0541054078811649E-2</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1" t="s">
        <v>169</v>
      </c>
      <c r="D102" s="31">
        <v>0.18033566189429281</v>
      </c>
      <c r="E102" s="31">
        <v>0.18753523391407992</v>
      </c>
      <c r="F102" s="31">
        <v>0.22961565611713125</v>
      </c>
      <c r="G102" s="31">
        <v>0.24514199804815071</v>
      </c>
      <c r="H102" s="31">
        <v>0.2390859080946712</v>
      </c>
      <c r="I102" s="31">
        <v>0.23266918853064159</v>
      </c>
      <c r="J102" s="31">
        <v>0.2305383844151884</v>
      </c>
      <c r="K102" s="31">
        <v>0.22126560823922944</v>
      </c>
      <c r="L102" s="31">
        <v>0.22327694687603425</v>
      </c>
      <c r="M102" s="31">
        <v>0.22247173112717641</v>
      </c>
      <c r="N102" s="31">
        <v>0.22653004555752848</v>
      </c>
      <c r="O102" s="31">
        <v>0.22433639950949144</v>
      </c>
      <c r="P102" s="31">
        <v>0.22583544024890412</v>
      </c>
      <c r="Q102" s="31">
        <v>0.22603788179195206</v>
      </c>
      <c r="R102" s="31">
        <v>0.22843630351114674</v>
      </c>
      <c r="S102" s="31">
        <v>0.18170129856909503</v>
      </c>
      <c r="T102" s="31">
        <v>0.17960496913673851</v>
      </c>
      <c r="U102" s="31">
        <v>0.17973481841871633</v>
      </c>
      <c r="V102" s="31">
        <v>0.17693827788613781</v>
      </c>
      <c r="W102" s="31">
        <v>0.17501064216160947</v>
      </c>
      <c r="X102" s="31">
        <v>0.17471866514455911</v>
      </c>
      <c r="Y102" s="31">
        <v>0.17463048093038672</v>
      </c>
      <c r="Z102" s="31">
        <v>0.17463689133353191</v>
      </c>
      <c r="AA102" s="31">
        <v>0.17145385801623458</v>
      </c>
      <c r="AB102" s="31">
        <v>0.15795897108704626</v>
      </c>
      <c r="AC102" s="31">
        <v>0.16270684130030724</v>
      </c>
      <c r="AD102" s="31">
        <v>0.16118227606715396</v>
      </c>
      <c r="AE102" s="31">
        <v>0.1665019821937824</v>
      </c>
    </row>
    <row r="103" spans="1:31">
      <c r="A103" s="29" t="s">
        <v>131</v>
      </c>
      <c r="B103" s="29" t="s">
        <v>72</v>
      </c>
      <c r="C103" s="31">
        <v>8.9538447022644678E-3</v>
      </c>
      <c r="D103" s="31">
        <v>2.1328723790886215E-2</v>
      </c>
      <c r="E103" s="31">
        <v>3.4894039073534312E-2</v>
      </c>
      <c r="F103" s="31">
        <v>0.17295148498845153</v>
      </c>
      <c r="G103" s="31">
        <v>0.17346259998274252</v>
      </c>
      <c r="H103" s="31">
        <v>0.13981218066919207</v>
      </c>
      <c r="I103" s="31">
        <v>0.1157979695384031</v>
      </c>
      <c r="J103" s="31">
        <v>0.16648802653344005</v>
      </c>
      <c r="K103" s="31">
        <v>0.13506080633801032</v>
      </c>
      <c r="L103" s="31">
        <v>0.15223343711888876</v>
      </c>
      <c r="M103" s="31">
        <v>0.15235072821453344</v>
      </c>
      <c r="N103" s="31">
        <v>0.24467971630239613</v>
      </c>
      <c r="O103" s="31">
        <v>0.23837802382144535</v>
      </c>
      <c r="P103" s="31">
        <v>0.22256321159973255</v>
      </c>
      <c r="Q103" s="31">
        <v>0.24798327967001543</v>
      </c>
      <c r="R103" s="31">
        <v>0.23785444741239287</v>
      </c>
      <c r="S103" s="31">
        <v>0.266933403222475</v>
      </c>
      <c r="T103" s="31">
        <v>0.27572862633074252</v>
      </c>
      <c r="U103" s="31">
        <v>0.28420546170149524</v>
      </c>
      <c r="V103" s="31">
        <v>0.2588094217783154</v>
      </c>
      <c r="W103" s="31">
        <v>0.27416823214570912</v>
      </c>
      <c r="X103" s="31">
        <v>0.30030024077525858</v>
      </c>
      <c r="Y103" s="31">
        <v>0.2845804155122989</v>
      </c>
      <c r="Z103" s="31">
        <v>0.2908064329696366</v>
      </c>
      <c r="AA103" s="31">
        <v>0.28556529393835273</v>
      </c>
      <c r="AB103" s="31">
        <v>0.24221264124092851</v>
      </c>
      <c r="AC103" s="31">
        <v>0.24372637381694676</v>
      </c>
      <c r="AD103" s="31">
        <v>0.26001131420887275</v>
      </c>
      <c r="AE103" s="31">
        <v>0.26558665868716869</v>
      </c>
    </row>
    <row r="104" spans="1:31">
      <c r="A104" s="29" t="s">
        <v>131</v>
      </c>
      <c r="B104" s="29" t="s">
        <v>76</v>
      </c>
      <c r="C104" s="31">
        <v>8.038602951675422E-2</v>
      </c>
      <c r="D104" s="31">
        <v>9.0306804604211727E-2</v>
      </c>
      <c r="E104" s="31">
        <v>8.916226460832978E-2</v>
      </c>
      <c r="F104" s="31">
        <v>0.11346778587566138</v>
      </c>
      <c r="G104" s="31">
        <v>0.12408626239686867</v>
      </c>
      <c r="H104" s="31">
        <v>0.11981694101790559</v>
      </c>
      <c r="I104" s="31">
        <v>0.11416446911769887</v>
      </c>
      <c r="J104" s="31">
        <v>0.11044187615714864</v>
      </c>
      <c r="K104" s="31">
        <v>0.10672694504781859</v>
      </c>
      <c r="L104" s="31">
        <v>0.10504286916693703</v>
      </c>
      <c r="M104" s="31">
        <v>0.10657940013429158</v>
      </c>
      <c r="N104" s="31">
        <v>0.10646601730807542</v>
      </c>
      <c r="O104" s="31">
        <v>0.10410822846771711</v>
      </c>
      <c r="P104" s="31">
        <v>0.10275819879568886</v>
      </c>
      <c r="Q104" s="31">
        <v>9.7612600675063055E-2</v>
      </c>
      <c r="R104" s="31">
        <v>9.9493514590794321E-2</v>
      </c>
      <c r="S104" s="31">
        <v>7.6992616948416484E-2</v>
      </c>
      <c r="T104" s="31">
        <v>7.4491193692644994E-2</v>
      </c>
      <c r="U104" s="31">
        <v>7.3529009946775942E-2</v>
      </c>
      <c r="V104" s="31">
        <v>7.2282976554787617E-2</v>
      </c>
      <c r="W104" s="31">
        <v>7.1627828846935179E-2</v>
      </c>
      <c r="X104" s="31">
        <v>7.320385172561629E-2</v>
      </c>
      <c r="Y104" s="31">
        <v>7.1345497188757781E-2</v>
      </c>
      <c r="Z104" s="31">
        <v>6.9116421077552948E-2</v>
      </c>
      <c r="AA104" s="31">
        <v>6.4600494232233338E-2</v>
      </c>
      <c r="AB104" s="31">
        <v>5.3183257230539634E-2</v>
      </c>
      <c r="AC104" s="31">
        <v>5.7163827164559124E-2</v>
      </c>
      <c r="AD104" s="31">
        <v>5.685648177115573E-2</v>
      </c>
      <c r="AE104" s="31">
        <v>5.1157334764104098E-2</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1">
        <v>0.28719261973739135</v>
      </c>
      <c r="D107" s="31">
        <v>6.6926712790112308E-2</v>
      </c>
      <c r="E107" s="31">
        <v>6.491996806194035E-2</v>
      </c>
      <c r="F107" s="31">
        <v>7.5513990049234314E-2</v>
      </c>
      <c r="G107" s="31">
        <v>7.4569234223652456E-2</v>
      </c>
      <c r="H107" s="31">
        <v>7.6124937108239005E-2</v>
      </c>
      <c r="I107" s="31">
        <v>6.9026540724170554E-2</v>
      </c>
      <c r="J107" s="31">
        <v>6.1627484674915238E-2</v>
      </c>
      <c r="K107" s="31">
        <v>5.434932098291937E-2</v>
      </c>
      <c r="L107" s="31">
        <v>5.6736705364909212E-2</v>
      </c>
      <c r="M107" s="31">
        <v>5.6318119419578469E-2</v>
      </c>
      <c r="N107" s="31">
        <v>6.2215494744512302E-2</v>
      </c>
      <c r="O107" s="31">
        <v>5.7935514317615226E-2</v>
      </c>
      <c r="P107" s="31">
        <v>5.5480214780760373E-2</v>
      </c>
      <c r="Q107" s="31">
        <v>5.9663319077879209E-2</v>
      </c>
      <c r="R107" s="31">
        <v>6.179368566874608E-2</v>
      </c>
      <c r="S107" s="31">
        <v>5.7183563091945992E-2</v>
      </c>
      <c r="T107" s="31">
        <v>5.5365032331490101E-2</v>
      </c>
      <c r="U107" s="31">
        <v>5.5027404749848734E-2</v>
      </c>
      <c r="V107" s="31">
        <v>5.3590791611014918E-2</v>
      </c>
      <c r="W107" s="31">
        <v>2.0945957214022072E-2</v>
      </c>
      <c r="X107" s="31" t="s">
        <v>169</v>
      </c>
      <c r="Y107" s="31" t="s">
        <v>169</v>
      </c>
      <c r="Z107" s="31" t="s">
        <v>169</v>
      </c>
      <c r="AA107" s="31" t="s">
        <v>169</v>
      </c>
      <c r="AB107" s="31" t="s">
        <v>169</v>
      </c>
      <c r="AC107" s="31" t="s">
        <v>169</v>
      </c>
      <c r="AD107" s="31">
        <v>0.16637468120191129</v>
      </c>
      <c r="AE107" s="31">
        <v>0.16250111974874604</v>
      </c>
    </row>
    <row r="108" spans="1:31">
      <c r="A108" s="29" t="s">
        <v>132</v>
      </c>
      <c r="B108" s="29" t="s">
        <v>72</v>
      </c>
      <c r="C108" s="31" t="s">
        <v>169</v>
      </c>
      <c r="D108" s="31" t="s">
        <v>169</v>
      </c>
      <c r="E108" s="31" t="s">
        <v>169</v>
      </c>
      <c r="F108" s="31" t="s">
        <v>169</v>
      </c>
      <c r="G108" s="31" t="s">
        <v>169</v>
      </c>
      <c r="H108" s="31" t="s">
        <v>169</v>
      </c>
      <c r="I108" s="31" t="s">
        <v>169</v>
      </c>
      <c r="J108" s="31" t="s">
        <v>169</v>
      </c>
      <c r="K108" s="31" t="s">
        <v>169</v>
      </c>
      <c r="L108" s="31" t="s">
        <v>169</v>
      </c>
      <c r="M108" s="31" t="s">
        <v>169</v>
      </c>
      <c r="N108" s="31" t="s">
        <v>169</v>
      </c>
      <c r="O108" s="31" t="s">
        <v>169</v>
      </c>
      <c r="P108" s="31" t="s">
        <v>169</v>
      </c>
      <c r="Q108" s="31" t="s">
        <v>169</v>
      </c>
      <c r="R108" s="31" t="s">
        <v>169</v>
      </c>
      <c r="S108" s="31" t="s">
        <v>169</v>
      </c>
      <c r="T108" s="31" t="s">
        <v>169</v>
      </c>
      <c r="U108" s="31" t="s">
        <v>169</v>
      </c>
      <c r="V108" s="31" t="s">
        <v>169</v>
      </c>
      <c r="W108" s="31" t="s">
        <v>169</v>
      </c>
      <c r="X108" s="31" t="s">
        <v>169</v>
      </c>
      <c r="Y108" s="31" t="s">
        <v>169</v>
      </c>
      <c r="Z108" s="31" t="s">
        <v>169</v>
      </c>
      <c r="AA108" s="31" t="s">
        <v>169</v>
      </c>
      <c r="AB108" s="31" t="s">
        <v>169</v>
      </c>
      <c r="AC108" s="31" t="s">
        <v>169</v>
      </c>
      <c r="AD108" s="31">
        <v>0.34247356723296896</v>
      </c>
      <c r="AE108" s="31">
        <v>0.32500171743320716</v>
      </c>
    </row>
    <row r="109" spans="1:31">
      <c r="A109" s="29" t="s">
        <v>132</v>
      </c>
      <c r="B109" s="29" t="s">
        <v>76</v>
      </c>
      <c r="C109" s="31">
        <v>0.10220310511982668</v>
      </c>
      <c r="D109" s="31">
        <v>0.11472493629515879</v>
      </c>
      <c r="E109" s="31">
        <v>0.10554536621947289</v>
      </c>
      <c r="F109" s="31">
        <v>0.12215503831393935</v>
      </c>
      <c r="G109" s="31">
        <v>0.12684651391764942</v>
      </c>
      <c r="H109" s="31">
        <v>0.12278524885371823</v>
      </c>
      <c r="I109" s="31">
        <v>0.10744737109627321</v>
      </c>
      <c r="J109" s="31">
        <v>9.758281387147999E-2</v>
      </c>
      <c r="K109" s="31">
        <v>8.6599395538315319E-2</v>
      </c>
      <c r="L109" s="31">
        <v>8.6490899364903909E-2</v>
      </c>
      <c r="M109" s="31">
        <v>8.7841706011371826E-2</v>
      </c>
      <c r="N109" s="31">
        <v>9.3483153663865587E-2</v>
      </c>
      <c r="O109" s="31">
        <v>9.2878840168640786E-2</v>
      </c>
      <c r="P109" s="31">
        <v>8.8202685000274381E-2</v>
      </c>
      <c r="Q109" s="31">
        <v>9.1341391101547154E-2</v>
      </c>
      <c r="R109" s="31">
        <v>9.1035651866950479E-2</v>
      </c>
      <c r="S109" s="31">
        <v>8.4420047703285775E-2</v>
      </c>
      <c r="T109" s="31">
        <v>8.2842668273910236E-2</v>
      </c>
      <c r="U109" s="31">
        <v>7.9624889545699545E-2</v>
      </c>
      <c r="V109" s="31">
        <v>7.7176313062944299E-2</v>
      </c>
      <c r="W109" s="31">
        <v>7.6585474968508108E-2</v>
      </c>
      <c r="X109" s="31">
        <v>7.4907201474745333E-2</v>
      </c>
      <c r="Y109" s="31">
        <v>6.9394724676646202E-2</v>
      </c>
      <c r="Z109" s="31">
        <v>7.5555185329890515E-2</v>
      </c>
      <c r="AA109" s="31">
        <v>7.3739021580760358E-2</v>
      </c>
      <c r="AB109" s="31">
        <v>6.963966608479473E-2</v>
      </c>
      <c r="AC109" s="31">
        <v>6.9525954363318918E-2</v>
      </c>
      <c r="AD109" s="31">
        <v>6.3709484990965723E-2</v>
      </c>
      <c r="AE109" s="31">
        <v>5.8866054912562887E-2</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1">
        <v>7.0956588524217171E-2</v>
      </c>
      <c r="D112" s="31">
        <v>7.4115988628412843E-2</v>
      </c>
      <c r="E112" s="31">
        <v>7.6970621426114813E-2</v>
      </c>
      <c r="F112" s="31">
        <v>7.9780764700668777E-2</v>
      </c>
      <c r="G112" s="31">
        <v>7.9421908618342446E-2</v>
      </c>
      <c r="H112" s="31">
        <v>8.0299475952251648E-2</v>
      </c>
      <c r="I112" s="31">
        <v>7.1713632478845796E-2</v>
      </c>
      <c r="J112" s="31">
        <v>6.8313619527030467E-2</v>
      </c>
      <c r="K112" s="31">
        <v>6.1788811728484008E-2</v>
      </c>
      <c r="L112" s="31">
        <v>7.0779960687188198E-2</v>
      </c>
      <c r="M112" s="31">
        <v>6.9220394552934064E-2</v>
      </c>
      <c r="N112" s="31">
        <v>7.352379169012524E-2</v>
      </c>
      <c r="O112" s="31">
        <v>7.370193583394781E-2</v>
      </c>
      <c r="P112" s="31">
        <v>6.4239509907702441E-2</v>
      </c>
      <c r="Q112" s="31">
        <v>6.7857097895466512E-2</v>
      </c>
      <c r="R112" s="31">
        <v>6.9291421859517421E-2</v>
      </c>
      <c r="S112" s="31">
        <v>6.8027251238103492E-2</v>
      </c>
      <c r="T112" s="31">
        <v>6.5986269729929992E-2</v>
      </c>
      <c r="U112" s="31">
        <v>6.5716241257595134E-2</v>
      </c>
      <c r="V112" s="31">
        <v>6.3529280002199387E-2</v>
      </c>
      <c r="W112" s="31">
        <v>0.14802000858015857</v>
      </c>
      <c r="X112" s="31">
        <v>0.1484015962932384</v>
      </c>
      <c r="Y112" s="31">
        <v>0.14605616414410225</v>
      </c>
      <c r="Z112" s="31">
        <v>0.15322391907251512</v>
      </c>
      <c r="AA112" s="31">
        <v>0.15481256424095197</v>
      </c>
      <c r="AB112" s="31">
        <v>0.15007815795348189</v>
      </c>
      <c r="AC112" s="31">
        <v>0.14992556277173319</v>
      </c>
      <c r="AD112" s="31">
        <v>0.14492087436270987</v>
      </c>
      <c r="AE112" s="31">
        <v>0.13866203084758713</v>
      </c>
    </row>
    <row r="113" spans="1:31">
      <c r="A113" s="29" t="s">
        <v>133</v>
      </c>
      <c r="B113" s="29" t="s">
        <v>72</v>
      </c>
      <c r="C113" s="31" t="s">
        <v>169</v>
      </c>
      <c r="D113" s="31" t="s">
        <v>169</v>
      </c>
      <c r="E113" s="31" t="s">
        <v>169</v>
      </c>
      <c r="F113" s="31" t="s">
        <v>169</v>
      </c>
      <c r="G113" s="31" t="s">
        <v>169</v>
      </c>
      <c r="H113" s="31" t="s">
        <v>169</v>
      </c>
      <c r="I113" s="31" t="s">
        <v>169</v>
      </c>
      <c r="J113" s="31" t="s">
        <v>169</v>
      </c>
      <c r="K113" s="31" t="s">
        <v>169</v>
      </c>
      <c r="L113" s="31" t="s">
        <v>169</v>
      </c>
      <c r="M113" s="31" t="s">
        <v>169</v>
      </c>
      <c r="N113" s="31" t="s">
        <v>169</v>
      </c>
      <c r="O113" s="31" t="s">
        <v>169</v>
      </c>
      <c r="P113" s="31" t="s">
        <v>169</v>
      </c>
      <c r="Q113" s="31" t="s">
        <v>169</v>
      </c>
      <c r="R113" s="31" t="s">
        <v>169</v>
      </c>
      <c r="S113" s="31" t="s">
        <v>169</v>
      </c>
      <c r="T113" s="31" t="s">
        <v>169</v>
      </c>
      <c r="U113" s="31" t="s">
        <v>169</v>
      </c>
      <c r="V113" s="31" t="s">
        <v>169</v>
      </c>
      <c r="W113" s="31" t="s">
        <v>169</v>
      </c>
      <c r="X113" s="31" t="s">
        <v>169</v>
      </c>
      <c r="Y113" s="31" t="s">
        <v>169</v>
      </c>
      <c r="Z113" s="31" t="s">
        <v>169</v>
      </c>
      <c r="AA113" s="31" t="s">
        <v>169</v>
      </c>
      <c r="AB113" s="31" t="s">
        <v>169</v>
      </c>
      <c r="AC113" s="31" t="s">
        <v>169</v>
      </c>
      <c r="AD113" s="31" t="s">
        <v>169</v>
      </c>
      <c r="AE113" s="31" t="s">
        <v>169</v>
      </c>
    </row>
    <row r="114" spans="1:31">
      <c r="A114" s="29" t="s">
        <v>133</v>
      </c>
      <c r="B114" s="29" t="s">
        <v>76</v>
      </c>
      <c r="C114" s="31">
        <v>0.11497087094892217</v>
      </c>
      <c r="D114" s="31">
        <v>0.12450340108182364</v>
      </c>
      <c r="E114" s="31">
        <v>0.12593867327838162</v>
      </c>
      <c r="F114" s="31">
        <v>0.12336229781101141</v>
      </c>
      <c r="G114" s="31">
        <v>0.12458172545146104</v>
      </c>
      <c r="H114" s="31">
        <v>0.12039319384400173</v>
      </c>
      <c r="I114" s="31">
        <v>0.1052349035341275</v>
      </c>
      <c r="J114" s="31">
        <v>0.10110254266452501</v>
      </c>
      <c r="K114" s="31">
        <v>8.9342646038988546E-2</v>
      </c>
      <c r="L114" s="31">
        <v>8.9880129385944044E-2</v>
      </c>
      <c r="M114" s="31">
        <v>9.0413247431944635E-2</v>
      </c>
      <c r="N114" s="31">
        <v>9.3759346918207656E-2</v>
      </c>
      <c r="O114" s="31">
        <v>9.1026241574277619E-2</v>
      </c>
      <c r="P114" s="31">
        <v>8.6318403808803387E-2</v>
      </c>
      <c r="Q114" s="31">
        <v>8.9295269336957861E-2</v>
      </c>
      <c r="R114" s="31">
        <v>8.9059002850026547E-2</v>
      </c>
      <c r="S114" s="31">
        <v>8.6247024975102629E-2</v>
      </c>
      <c r="T114" s="31">
        <v>8.2057959124541849E-2</v>
      </c>
      <c r="U114" s="31">
        <v>8.1986393510487005E-2</v>
      </c>
      <c r="V114" s="31">
        <v>7.9244904013550693E-2</v>
      </c>
      <c r="W114" s="31">
        <v>6.5278813642122166E-2</v>
      </c>
      <c r="X114" s="31">
        <v>6.5030370231199591E-2</v>
      </c>
      <c r="Y114" s="31">
        <v>6.2276231224308365E-2</v>
      </c>
      <c r="Z114" s="31">
        <v>6.2448867030950622E-2</v>
      </c>
      <c r="AA114" s="31">
        <v>6.3591328232532329E-2</v>
      </c>
      <c r="AB114" s="31">
        <v>5.8663347728154507E-2</v>
      </c>
      <c r="AC114" s="31">
        <v>5.7720268874071015E-2</v>
      </c>
      <c r="AD114" s="31">
        <v>5.5290523854923182E-2</v>
      </c>
      <c r="AE114" s="31">
        <v>4.9160067928562326E-2</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1" t="s">
        <v>169</v>
      </c>
      <c r="D117" s="31" t="s">
        <v>169</v>
      </c>
      <c r="E117" s="31" t="s">
        <v>169</v>
      </c>
      <c r="F117" s="31" t="s">
        <v>169</v>
      </c>
      <c r="G117" s="31" t="s">
        <v>169</v>
      </c>
      <c r="H117" s="31" t="s">
        <v>169</v>
      </c>
      <c r="I117" s="31" t="s">
        <v>169</v>
      </c>
      <c r="J117" s="31" t="s">
        <v>169</v>
      </c>
      <c r="K117" s="31" t="s">
        <v>169</v>
      </c>
      <c r="L117" s="31" t="s">
        <v>169</v>
      </c>
      <c r="M117" s="31" t="s">
        <v>169</v>
      </c>
      <c r="N117" s="31" t="s">
        <v>169</v>
      </c>
      <c r="O117" s="31" t="s">
        <v>169</v>
      </c>
      <c r="P117" s="31" t="s">
        <v>169</v>
      </c>
      <c r="Q117" s="31" t="s">
        <v>169</v>
      </c>
      <c r="R117" s="31" t="s">
        <v>169</v>
      </c>
      <c r="S117" s="31" t="s">
        <v>169</v>
      </c>
      <c r="T117" s="31" t="s">
        <v>169</v>
      </c>
      <c r="U117" s="31" t="s">
        <v>169</v>
      </c>
      <c r="V117" s="31" t="s">
        <v>169</v>
      </c>
      <c r="W117" s="31" t="s">
        <v>169</v>
      </c>
      <c r="X117" s="31" t="s">
        <v>169</v>
      </c>
      <c r="Y117" s="31" t="s">
        <v>169</v>
      </c>
      <c r="Z117" s="31" t="s">
        <v>169</v>
      </c>
      <c r="AA117" s="31" t="s">
        <v>169</v>
      </c>
      <c r="AB117" s="31" t="s">
        <v>169</v>
      </c>
      <c r="AC117" s="31" t="s">
        <v>169</v>
      </c>
      <c r="AD117" s="31" t="s">
        <v>169</v>
      </c>
      <c r="AE117" s="31" t="s">
        <v>169</v>
      </c>
    </row>
    <row r="118" spans="1:31">
      <c r="A118" s="29" t="s">
        <v>134</v>
      </c>
      <c r="B118" s="29" t="s">
        <v>72</v>
      </c>
      <c r="C118" s="31" t="s">
        <v>169</v>
      </c>
      <c r="D118" s="31" t="s">
        <v>169</v>
      </c>
      <c r="E118" s="31" t="s">
        <v>169</v>
      </c>
      <c r="F118" s="31" t="s">
        <v>169</v>
      </c>
      <c r="G118" s="31" t="s">
        <v>169</v>
      </c>
      <c r="H118" s="31" t="s">
        <v>169</v>
      </c>
      <c r="I118" s="31" t="s">
        <v>169</v>
      </c>
      <c r="J118" s="31" t="s">
        <v>169</v>
      </c>
      <c r="K118" s="31" t="s">
        <v>169</v>
      </c>
      <c r="L118" s="31" t="s">
        <v>169</v>
      </c>
      <c r="M118" s="31" t="s">
        <v>169</v>
      </c>
      <c r="N118" s="31" t="s">
        <v>169</v>
      </c>
      <c r="O118" s="31" t="s">
        <v>169</v>
      </c>
      <c r="P118" s="31" t="s">
        <v>169</v>
      </c>
      <c r="Q118" s="31" t="s">
        <v>169</v>
      </c>
      <c r="R118" s="31" t="s">
        <v>169</v>
      </c>
      <c r="S118" s="31">
        <v>0.32595169004353114</v>
      </c>
      <c r="T118" s="31">
        <v>0.327794831196769</v>
      </c>
      <c r="U118" s="31">
        <v>0.34124127769435203</v>
      </c>
      <c r="V118" s="31">
        <v>0.30748275348615894</v>
      </c>
      <c r="W118" s="31">
        <v>0.30719116422734555</v>
      </c>
      <c r="X118" s="31">
        <v>0.31797529480077419</v>
      </c>
      <c r="Y118" s="31">
        <v>0.3072739823142957</v>
      </c>
      <c r="Z118" s="31">
        <v>0.32863035498321069</v>
      </c>
      <c r="AA118" s="31">
        <v>0.33731970335136124</v>
      </c>
      <c r="AB118" s="31">
        <v>0.30718269903582884</v>
      </c>
      <c r="AC118" s="31">
        <v>0.32208101001786199</v>
      </c>
      <c r="AD118" s="31">
        <v>0.31963049647361613</v>
      </c>
      <c r="AE118" s="31">
        <v>0.30143821815554711</v>
      </c>
    </row>
    <row r="119" spans="1:31">
      <c r="A119" s="29" t="s">
        <v>134</v>
      </c>
      <c r="B119" s="29" t="s">
        <v>76</v>
      </c>
      <c r="C119" s="31" t="s">
        <v>169</v>
      </c>
      <c r="D119" s="31">
        <v>4.2242046086435121E-2</v>
      </c>
      <c r="E119" s="31">
        <v>1.0150447845618899E-2</v>
      </c>
      <c r="F119" s="31">
        <v>1.6652982405551825E-2</v>
      </c>
      <c r="G119" s="31">
        <v>3.5034592043718539E-2</v>
      </c>
      <c r="H119" s="31">
        <v>2.57808301344216E-2</v>
      </c>
      <c r="I119" s="31">
        <v>8.3194172034505978E-2</v>
      </c>
      <c r="J119" s="31">
        <v>7.5243547588602397E-2</v>
      </c>
      <c r="K119" s="31">
        <v>6.4004860154773052E-2</v>
      </c>
      <c r="L119" s="31">
        <v>7.202553695299363E-2</v>
      </c>
      <c r="M119" s="31">
        <v>7.8108989527752762E-2</v>
      </c>
      <c r="N119" s="31">
        <v>8.728319924733241E-2</v>
      </c>
      <c r="O119" s="31">
        <v>8.0485967308738637E-2</v>
      </c>
      <c r="P119" s="31">
        <v>8.151418989425821E-2</v>
      </c>
      <c r="Q119" s="31">
        <v>8.1325573386401215E-2</v>
      </c>
      <c r="R119" s="31">
        <v>8.3948225204799207E-2</v>
      </c>
      <c r="S119" s="31">
        <v>8.2524336326625772E-2</v>
      </c>
      <c r="T119" s="31">
        <v>7.6917514094652931E-2</v>
      </c>
      <c r="U119" s="31">
        <v>7.7482875813087285E-2</v>
      </c>
      <c r="V119" s="31">
        <v>7.3288988634301444E-2</v>
      </c>
      <c r="W119" s="31">
        <v>7.4732679250150799E-2</v>
      </c>
      <c r="X119" s="31">
        <v>6.782739881298E-2</v>
      </c>
      <c r="Y119" s="31">
        <v>6.6611452191248088E-2</v>
      </c>
      <c r="Z119" s="31">
        <v>6.9338454224744342E-2</v>
      </c>
      <c r="AA119" s="31">
        <v>7.0591270486569865E-2</v>
      </c>
      <c r="AB119" s="31">
        <v>6.2386709311028042E-2</v>
      </c>
      <c r="AC119" s="31">
        <v>6.1921346191424337E-2</v>
      </c>
      <c r="AD119" s="31">
        <v>6.1289392662128864E-2</v>
      </c>
      <c r="AE119" s="31">
        <v>5.7485311204165862E-2</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1">
        <v>0.15768261139639919</v>
      </c>
      <c r="D124" s="31">
        <v>0.16130879449311902</v>
      </c>
      <c r="E124" s="31">
        <v>0.16309310600183857</v>
      </c>
      <c r="F124" s="31">
        <v>0.15864833653419949</v>
      </c>
      <c r="G124" s="31">
        <v>0.15306656248726838</v>
      </c>
      <c r="H124" s="31">
        <v>0.16392307308568796</v>
      </c>
      <c r="I124" s="31">
        <v>0.16401681157458711</v>
      </c>
      <c r="J124" s="31">
        <v>0.14885315794816714</v>
      </c>
      <c r="K124" s="31">
        <v>0.1568908358475565</v>
      </c>
      <c r="L124" s="31">
        <v>0.16314349402138809</v>
      </c>
      <c r="M124" s="31">
        <v>0.16531911822840883</v>
      </c>
      <c r="N124" s="31">
        <v>0.16705208230804164</v>
      </c>
      <c r="O124" s="31">
        <v>0.16165732623928786</v>
      </c>
      <c r="P124" s="31">
        <v>0.15667261988586634</v>
      </c>
      <c r="Q124" s="31">
        <v>0.1677563558154023</v>
      </c>
      <c r="R124" s="31">
        <v>0.16804839171352054</v>
      </c>
      <c r="S124" s="31">
        <v>0.15171506203573693</v>
      </c>
      <c r="T124" s="31">
        <v>0.15971133558494574</v>
      </c>
      <c r="U124" s="31">
        <v>0.16633079880879792</v>
      </c>
      <c r="V124" s="31">
        <v>0.16871545315555944</v>
      </c>
      <c r="W124" s="31">
        <v>0.16953440038479486</v>
      </c>
      <c r="X124" s="31">
        <v>0.16506675329882597</v>
      </c>
      <c r="Y124" s="31">
        <v>0.15936456628029008</v>
      </c>
      <c r="Z124" s="31">
        <v>0.17037828077907322</v>
      </c>
      <c r="AA124" s="31">
        <v>0.16997725406898209</v>
      </c>
      <c r="AB124" s="31">
        <v>0.15322093208325982</v>
      </c>
      <c r="AC124" s="31">
        <v>0.16094438888521467</v>
      </c>
      <c r="AD124" s="31">
        <v>0.16779062957650279</v>
      </c>
      <c r="AE124" s="31">
        <v>0.1700564638279102</v>
      </c>
    </row>
    <row r="125" spans="1:31" collapsed="1">
      <c r="A125" s="29" t="s">
        <v>40</v>
      </c>
      <c r="B125" s="29" t="s">
        <v>77</v>
      </c>
      <c r="C125" s="31">
        <v>5.7484647578924068E-2</v>
      </c>
      <c r="D125" s="31">
        <v>5.6921645618401753E-2</v>
      </c>
      <c r="E125" s="31">
        <v>5.636900099935075E-2</v>
      </c>
      <c r="F125" s="31">
        <v>5.5705648783119975E-2</v>
      </c>
      <c r="G125" s="31">
        <v>5.5398019929474802E-2</v>
      </c>
      <c r="H125" s="31">
        <v>5.5307089347462327E-2</v>
      </c>
      <c r="I125" s="31">
        <v>5.509804482031367E-2</v>
      </c>
      <c r="J125" s="31">
        <v>5.4453228124320227E-2</v>
      </c>
      <c r="K125" s="31">
        <v>5.4341424838713431E-2</v>
      </c>
      <c r="L125" s="31">
        <v>5.4000137909036759E-2</v>
      </c>
      <c r="M125" s="31">
        <v>5.4281128261054343E-2</v>
      </c>
      <c r="N125" s="31">
        <v>5.332834011363255E-2</v>
      </c>
      <c r="O125" s="31">
        <v>5.2559295703674874E-2</v>
      </c>
      <c r="P125" s="31">
        <v>5.160082415887067E-2</v>
      </c>
      <c r="Q125" s="31">
        <v>5.0740088627399156E-2</v>
      </c>
      <c r="R125" s="31">
        <v>4.9628840214846787E-2</v>
      </c>
      <c r="S125" s="31">
        <v>4.8677004495614649E-2</v>
      </c>
      <c r="T125" s="31">
        <v>4.79947263627543E-2</v>
      </c>
      <c r="U125" s="31">
        <v>4.7628718657495697E-2</v>
      </c>
      <c r="V125" s="31">
        <v>4.7132423636287689E-2</v>
      </c>
      <c r="W125" s="31">
        <v>4.6856804544702362E-2</v>
      </c>
      <c r="X125" s="31">
        <v>4.6596049922829397E-2</v>
      </c>
      <c r="Y125" s="31">
        <v>4.6464748974793996E-2</v>
      </c>
      <c r="Z125" s="31">
        <v>4.5805264600421766E-2</v>
      </c>
      <c r="AA125" s="31">
        <v>4.5274589243204301E-2</v>
      </c>
      <c r="AB125" s="31">
        <v>4.4612757231115768E-2</v>
      </c>
      <c r="AC125" s="31">
        <v>4.414763175268871E-2</v>
      </c>
      <c r="AD125" s="31">
        <v>4.3443422382516451E-2</v>
      </c>
      <c r="AE125" s="31">
        <v>4.2784459527075366E-2</v>
      </c>
    </row>
    <row r="126" spans="1:31" collapsed="1">
      <c r="A126" s="29" t="s">
        <v>40</v>
      </c>
      <c r="B126" s="29" t="s">
        <v>78</v>
      </c>
      <c r="C126" s="31">
        <v>4.8839334233240772E-2</v>
      </c>
      <c r="D126" s="31">
        <v>4.8355724374646886E-2</v>
      </c>
      <c r="E126" s="31">
        <v>4.7892612716332141E-2</v>
      </c>
      <c r="F126" s="31">
        <v>4.7329723384911086E-2</v>
      </c>
      <c r="G126" s="31">
        <v>4.7055392544489164E-2</v>
      </c>
      <c r="H126" s="31">
        <v>4.6977185821213192E-2</v>
      </c>
      <c r="I126" s="31">
        <v>4.6806410214609094E-2</v>
      </c>
      <c r="J126" s="31">
        <v>4.6255332949406543E-2</v>
      </c>
      <c r="K126" s="31">
        <v>4.6159947736536713E-2</v>
      </c>
      <c r="L126" s="31">
        <v>4.5872385915507428E-2</v>
      </c>
      <c r="M126" s="31">
        <v>4.6116071416847766E-2</v>
      </c>
      <c r="N126" s="31">
        <v>4.5309171642130275E-2</v>
      </c>
      <c r="O126" s="31">
        <v>4.4643196693605613E-2</v>
      </c>
      <c r="P126" s="31">
        <v>4.3829412774762724E-2</v>
      </c>
      <c r="Q126" s="31">
        <v>4.3096522442979249E-2</v>
      </c>
      <c r="R126" s="31">
        <v>4.2162821606762955E-2</v>
      </c>
      <c r="S126" s="31">
        <v>4.1359320417971975E-2</v>
      </c>
      <c r="T126" s="31">
        <v>4.0768848313012689E-2</v>
      </c>
      <c r="U126" s="31">
        <v>4.045339940580487E-2</v>
      </c>
      <c r="V126" s="31">
        <v>4.0041237577927373E-2</v>
      </c>
      <c r="W126" s="31">
        <v>3.9809188398840255E-2</v>
      </c>
      <c r="X126" s="31">
        <v>3.956682709339987E-2</v>
      </c>
      <c r="Y126" s="31">
        <v>3.9481253590946078E-2</v>
      </c>
      <c r="Z126" s="31">
        <v>3.8913258061080092E-2</v>
      </c>
      <c r="AA126" s="31">
        <v>3.84507387569933E-2</v>
      </c>
      <c r="AB126" s="31">
        <v>3.7893499581228708E-2</v>
      </c>
      <c r="AC126" s="31">
        <v>3.7511244952378196E-2</v>
      </c>
      <c r="AD126" s="31">
        <v>3.6910139842198895E-2</v>
      </c>
      <c r="AE126" s="31">
        <v>3.633922680054183E-2</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31">
        <v>0.15893844124658407</v>
      </c>
      <c r="D129" s="31">
        <v>0.16590426911000114</v>
      </c>
      <c r="E129" s="31">
        <v>0.16277514587752948</v>
      </c>
      <c r="F129" s="31">
        <v>0.16099535946690546</v>
      </c>
      <c r="G129" s="31">
        <v>0.15417835052162795</v>
      </c>
      <c r="H129" s="31">
        <v>0.17112267158965291</v>
      </c>
      <c r="I129" s="31">
        <v>0.16867724232439343</v>
      </c>
      <c r="J129" s="31">
        <v>0.15032421607205193</v>
      </c>
      <c r="K129" s="31">
        <v>0.15450805424388969</v>
      </c>
      <c r="L129" s="31">
        <v>0.16387801858261603</v>
      </c>
      <c r="M129" s="31">
        <v>0.17126423531947896</v>
      </c>
      <c r="N129" s="31">
        <v>0.16703216467406973</v>
      </c>
      <c r="O129" s="31">
        <v>0.16382400755571475</v>
      </c>
      <c r="P129" s="31">
        <v>0.15810104347244483</v>
      </c>
      <c r="Q129" s="31">
        <v>0.17372692592735062</v>
      </c>
      <c r="R129" s="31">
        <v>0.17109727386503037</v>
      </c>
      <c r="S129" s="31">
        <v>0.15235804389420607</v>
      </c>
      <c r="T129" s="31">
        <v>0.15708193396214948</v>
      </c>
      <c r="U129" s="31">
        <v>0.16659306959679032</v>
      </c>
      <c r="V129" s="31">
        <v>0.17385125308277818</v>
      </c>
      <c r="W129" s="31">
        <v>0.16890984867485154</v>
      </c>
      <c r="X129" s="31">
        <v>0.16650648621662317</v>
      </c>
      <c r="Y129" s="31">
        <v>0.1600130654905258</v>
      </c>
      <c r="Z129" s="31">
        <v>0.17565399207342139</v>
      </c>
      <c r="AA129" s="31">
        <v>0.17257904723613354</v>
      </c>
      <c r="AB129" s="31">
        <v>0.15352835538744902</v>
      </c>
      <c r="AC129" s="31">
        <v>0.15786877260363377</v>
      </c>
      <c r="AD129" s="31">
        <v>0.16754931233183731</v>
      </c>
      <c r="AE129" s="31">
        <v>0.17455874633580423</v>
      </c>
    </row>
    <row r="130" spans="1:31">
      <c r="A130" s="29" t="s">
        <v>130</v>
      </c>
      <c r="B130" s="29" t="s">
        <v>77</v>
      </c>
      <c r="C130" s="31">
        <v>5.7434000089217424E-2</v>
      </c>
      <c r="D130" s="31">
        <v>5.6553105320872779E-2</v>
      </c>
      <c r="E130" s="31">
        <v>5.6251481337687453E-2</v>
      </c>
      <c r="F130" s="31">
        <v>5.5783170550359452E-2</v>
      </c>
      <c r="G130" s="31">
        <v>5.5670878765629428E-2</v>
      </c>
      <c r="H130" s="31">
        <v>5.5682950926211422E-2</v>
      </c>
      <c r="I130" s="31">
        <v>5.5338348712098799E-2</v>
      </c>
      <c r="J130" s="31">
        <v>5.4570277586321311E-2</v>
      </c>
      <c r="K130" s="31">
        <v>5.4230394713763064E-2</v>
      </c>
      <c r="L130" s="31">
        <v>5.3705780700876234E-2</v>
      </c>
      <c r="M130" s="31">
        <v>5.3877844968919821E-2</v>
      </c>
      <c r="N130" s="31">
        <v>5.2778147983561251E-2</v>
      </c>
      <c r="O130" s="31">
        <v>5.1942093313552186E-2</v>
      </c>
      <c r="P130" s="31">
        <v>5.0934084356400122E-2</v>
      </c>
      <c r="Q130" s="31">
        <v>5.0065742053206838E-2</v>
      </c>
      <c r="R130" s="31">
        <v>4.8983656145588569E-2</v>
      </c>
      <c r="S130" s="31">
        <v>4.8157915253648487E-2</v>
      </c>
      <c r="T130" s="31">
        <v>4.7460702210527422E-2</v>
      </c>
      <c r="U130" s="31">
        <v>4.7229620399305811E-2</v>
      </c>
      <c r="V130" s="31">
        <v>4.6758376684157936E-2</v>
      </c>
      <c r="W130" s="31">
        <v>4.6463860333630487E-2</v>
      </c>
      <c r="X130" s="31">
        <v>4.6159154941279271E-2</v>
      </c>
      <c r="Y130" s="31">
        <v>4.59888016720554E-2</v>
      </c>
      <c r="Z130" s="31">
        <v>4.5344931252542249E-2</v>
      </c>
      <c r="AA130" s="31">
        <v>4.4787229945764104E-2</v>
      </c>
      <c r="AB130" s="31">
        <v>4.4144270392400507E-2</v>
      </c>
      <c r="AC130" s="31">
        <v>4.3611731493215289E-2</v>
      </c>
      <c r="AD130" s="31">
        <v>4.2969966692357454E-2</v>
      </c>
      <c r="AE130" s="31">
        <v>4.2325010682323819E-2</v>
      </c>
    </row>
    <row r="131" spans="1:31">
      <c r="A131" s="29" t="s">
        <v>130</v>
      </c>
      <c r="B131" s="29" t="s">
        <v>78</v>
      </c>
      <c r="C131" s="31">
        <v>4.878961591333391E-2</v>
      </c>
      <c r="D131" s="31">
        <v>4.8029146049163481E-2</v>
      </c>
      <c r="E131" s="31">
        <v>4.7783737183737338E-2</v>
      </c>
      <c r="F131" s="31">
        <v>4.7391007608920253E-2</v>
      </c>
      <c r="G131" s="31">
        <v>4.7287327509363743E-2</v>
      </c>
      <c r="H131" s="31">
        <v>4.7291027117010866E-2</v>
      </c>
      <c r="I131" s="31">
        <v>4.7006680254812486E-2</v>
      </c>
      <c r="J131" s="31">
        <v>4.6346932261478714E-2</v>
      </c>
      <c r="K131" s="31">
        <v>4.6068235794320504E-2</v>
      </c>
      <c r="L131" s="31">
        <v>4.562617723137858E-2</v>
      </c>
      <c r="M131" s="31">
        <v>4.5794215482491872E-2</v>
      </c>
      <c r="N131" s="31">
        <v>4.4837848778794563E-2</v>
      </c>
      <c r="O131" s="31">
        <v>4.410320033922107E-2</v>
      </c>
      <c r="P131" s="31">
        <v>4.32785499545668E-2</v>
      </c>
      <c r="Q131" s="31">
        <v>4.251192693887975E-2</v>
      </c>
      <c r="R131" s="31">
        <v>4.1614462409665334E-2</v>
      </c>
      <c r="S131" s="31">
        <v>4.0921851585255679E-2</v>
      </c>
      <c r="T131" s="31">
        <v>4.0332870600497166E-2</v>
      </c>
      <c r="U131" s="31">
        <v>4.0108511263673284E-2</v>
      </c>
      <c r="V131" s="31">
        <v>3.9733011032609296E-2</v>
      </c>
      <c r="W131" s="31">
        <v>3.9470529274412774E-2</v>
      </c>
      <c r="X131" s="31">
        <v>3.9192109369016681E-2</v>
      </c>
      <c r="Y131" s="31">
        <v>3.9090318831787506E-2</v>
      </c>
      <c r="Z131" s="31">
        <v>3.8540112717291519E-2</v>
      </c>
      <c r="AA131" s="31">
        <v>3.802193008882393E-2</v>
      </c>
      <c r="AB131" s="31">
        <v>3.7511503616055E-2</v>
      </c>
      <c r="AC131" s="31">
        <v>3.7055504170991585E-2</v>
      </c>
      <c r="AD131" s="31">
        <v>3.6504858263907952E-2</v>
      </c>
      <c r="AE131" s="31">
        <v>3.5942854527041476E-2</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31">
        <v>0.16228149917493578</v>
      </c>
      <c r="D134" s="31">
        <v>0.17230442770880364</v>
      </c>
      <c r="E134" s="31">
        <v>0.17202736203654051</v>
      </c>
      <c r="F134" s="31">
        <v>0.16549066887889424</v>
      </c>
      <c r="G134" s="31">
        <v>0.16669623663487534</v>
      </c>
      <c r="H134" s="31">
        <v>0.17726057136721532</v>
      </c>
      <c r="I134" s="31">
        <v>0.17799328638305345</v>
      </c>
      <c r="J134" s="31">
        <v>0.14990829771358738</v>
      </c>
      <c r="K134" s="31">
        <v>0.16256508887168752</v>
      </c>
      <c r="L134" s="31">
        <v>0.16820947773310138</v>
      </c>
      <c r="M134" s="31">
        <v>0.17720359337898869</v>
      </c>
      <c r="N134" s="31">
        <v>0.17576601586479579</v>
      </c>
      <c r="O134" s="31">
        <v>0.16777497757939125</v>
      </c>
      <c r="P134" s="31">
        <v>0.1695544070340087</v>
      </c>
      <c r="Q134" s="31">
        <v>0.18054360755956844</v>
      </c>
      <c r="R134" s="31">
        <v>0.18109940977418781</v>
      </c>
      <c r="S134" s="31">
        <v>0.15286767795023609</v>
      </c>
      <c r="T134" s="31">
        <v>0.16674049226878457</v>
      </c>
      <c r="U134" s="31">
        <v>0.17289450849551327</v>
      </c>
      <c r="V134" s="31">
        <v>0.18159493852600256</v>
      </c>
      <c r="W134" s="31">
        <v>0.17931951693801471</v>
      </c>
      <c r="X134" s="31">
        <v>0.17243486107464304</v>
      </c>
      <c r="Y134" s="31">
        <v>0.17357201896195065</v>
      </c>
      <c r="Z134" s="31">
        <v>0.18365241186354239</v>
      </c>
      <c r="AA134" s="31">
        <v>0.18372807786250292</v>
      </c>
      <c r="AB134" s="31">
        <v>0.15480134403718163</v>
      </c>
      <c r="AC134" s="31">
        <v>0.16854351586664518</v>
      </c>
      <c r="AD134" s="31">
        <v>0.17465483489833342</v>
      </c>
      <c r="AE134" s="31">
        <v>0.18343067541185185</v>
      </c>
    </row>
    <row r="135" spans="1:31">
      <c r="A135" s="29" t="s">
        <v>131</v>
      </c>
      <c r="B135" s="29" t="s">
        <v>77</v>
      </c>
      <c r="C135" s="31">
        <v>5.6777016901737018E-2</v>
      </c>
      <c r="D135" s="31">
        <v>5.5815060251585544E-2</v>
      </c>
      <c r="E135" s="31">
        <v>5.5566554382165616E-2</v>
      </c>
      <c r="F135" s="31">
        <v>5.5207680293199619E-2</v>
      </c>
      <c r="G135" s="31">
        <v>5.5120146303528794E-2</v>
      </c>
      <c r="H135" s="31">
        <v>5.5143203112871415E-2</v>
      </c>
      <c r="I135" s="31">
        <v>5.4930521639385048E-2</v>
      </c>
      <c r="J135" s="31">
        <v>5.4321712334343401E-2</v>
      </c>
      <c r="K135" s="31">
        <v>5.4052494283437495E-2</v>
      </c>
      <c r="L135" s="31">
        <v>5.3906071996769056E-2</v>
      </c>
      <c r="M135" s="31">
        <v>5.4282247144975614E-2</v>
      </c>
      <c r="N135" s="31">
        <v>5.3379369594143619E-2</v>
      </c>
      <c r="O135" s="31">
        <v>5.2687003023990028E-2</v>
      </c>
      <c r="P135" s="31">
        <v>5.1763471960928294E-2</v>
      </c>
      <c r="Q135" s="31">
        <v>5.0915908717475249E-2</v>
      </c>
      <c r="R135" s="31">
        <v>4.9727592424794E-2</v>
      </c>
      <c r="S135" s="31">
        <v>4.874881778069047E-2</v>
      </c>
      <c r="T135" s="31">
        <v>4.7938583953038724E-2</v>
      </c>
      <c r="U135" s="31">
        <v>4.7459160244381675E-2</v>
      </c>
      <c r="V135" s="31">
        <v>4.7253008146990252E-2</v>
      </c>
      <c r="W135" s="31">
        <v>4.7118712345390702E-2</v>
      </c>
      <c r="X135" s="31">
        <v>4.6989911316401761E-2</v>
      </c>
      <c r="Y135" s="31">
        <v>4.6960889312848343E-2</v>
      </c>
      <c r="Z135" s="31">
        <v>4.6352972402621172E-2</v>
      </c>
      <c r="AA135" s="31">
        <v>4.5839912685686532E-2</v>
      </c>
      <c r="AB135" s="31">
        <v>4.5270204992395792E-2</v>
      </c>
      <c r="AC135" s="31">
        <v>4.4794225015322056E-2</v>
      </c>
      <c r="AD135" s="31">
        <v>4.4074490653287002E-2</v>
      </c>
      <c r="AE135" s="31">
        <v>4.3482113208342797E-2</v>
      </c>
    </row>
    <row r="136" spans="1:31">
      <c r="A136" s="29" t="s">
        <v>131</v>
      </c>
      <c r="B136" s="29" t="s">
        <v>78</v>
      </c>
      <c r="C136" s="31">
        <v>4.8220064926387474E-2</v>
      </c>
      <c r="D136" s="31">
        <v>4.742016063454535E-2</v>
      </c>
      <c r="E136" s="31">
        <v>4.7197454491311998E-2</v>
      </c>
      <c r="F136" s="31">
        <v>4.6909698644549545E-2</v>
      </c>
      <c r="G136" s="31">
        <v>4.6809260327733929E-2</v>
      </c>
      <c r="H136" s="31">
        <v>4.6827031632339783E-2</v>
      </c>
      <c r="I136" s="31">
        <v>4.6645027396331112E-2</v>
      </c>
      <c r="J136" s="31">
        <v>4.6157864061091521E-2</v>
      </c>
      <c r="K136" s="31">
        <v>4.5932202240392413E-2</v>
      </c>
      <c r="L136" s="31">
        <v>4.5774971298320019E-2</v>
      </c>
      <c r="M136" s="31">
        <v>4.6112318282274092E-2</v>
      </c>
      <c r="N136" s="31">
        <v>4.5362955670802119E-2</v>
      </c>
      <c r="O136" s="31">
        <v>4.474317810076324E-2</v>
      </c>
      <c r="P136" s="31">
        <v>4.3953873239955955E-2</v>
      </c>
      <c r="Q136" s="31">
        <v>4.3245301530734331E-2</v>
      </c>
      <c r="R136" s="31">
        <v>4.2238632668019319E-2</v>
      </c>
      <c r="S136" s="31">
        <v>4.1407909671077235E-2</v>
      </c>
      <c r="T136" s="31">
        <v>4.0731474944393858E-2</v>
      </c>
      <c r="U136" s="31">
        <v>4.0319213432883902E-2</v>
      </c>
      <c r="V136" s="31">
        <v>4.0154900578139592E-2</v>
      </c>
      <c r="W136" s="31">
        <v>4.004711499141813E-2</v>
      </c>
      <c r="X136" s="31">
        <v>3.9892549914887693E-2</v>
      </c>
      <c r="Y136" s="31">
        <v>3.9900546699773241E-2</v>
      </c>
      <c r="Z136" s="31">
        <v>3.9374985926899614E-2</v>
      </c>
      <c r="AA136" s="31">
        <v>3.8958333333333331E-2</v>
      </c>
      <c r="AB136" s="31">
        <v>3.8436949049972018E-2</v>
      </c>
      <c r="AC136" s="31">
        <v>3.8072809088050538E-2</v>
      </c>
      <c r="AD136" s="31">
        <v>3.7448422843326584E-2</v>
      </c>
      <c r="AE136" s="31">
        <v>3.6924729355407283E-2</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31">
        <v>0.14601309591340358</v>
      </c>
      <c r="D139" s="31">
        <v>0.14155595228994372</v>
      </c>
      <c r="E139" s="31">
        <v>0.14987454589082866</v>
      </c>
      <c r="F139" s="31">
        <v>0.14631737875590387</v>
      </c>
      <c r="G139" s="31">
        <v>0.13834876779330982</v>
      </c>
      <c r="H139" s="31">
        <v>0.14706469712731471</v>
      </c>
      <c r="I139" s="31">
        <v>0.14772978868960593</v>
      </c>
      <c r="J139" s="31">
        <v>0.14225854630428475</v>
      </c>
      <c r="K139" s="31">
        <v>0.15010165412761056</v>
      </c>
      <c r="L139" s="31">
        <v>0.15575326826464933</v>
      </c>
      <c r="M139" s="31">
        <v>0.14941877387811553</v>
      </c>
      <c r="N139" s="31">
        <v>0.15731614648359982</v>
      </c>
      <c r="O139" s="31">
        <v>0.15226861583338391</v>
      </c>
      <c r="P139" s="31">
        <v>0.14391785317560096</v>
      </c>
      <c r="Q139" s="31">
        <v>0.15268301279489863</v>
      </c>
      <c r="R139" s="31">
        <v>0.15351470063117323</v>
      </c>
      <c r="S139" s="31">
        <v>0.14570739982734118</v>
      </c>
      <c r="T139" s="31">
        <v>0.1522430445275087</v>
      </c>
      <c r="U139" s="31">
        <v>0.15820542355679734</v>
      </c>
      <c r="V139" s="31">
        <v>0.15219142400029642</v>
      </c>
      <c r="W139" s="31">
        <v>0.15933128947304534</v>
      </c>
      <c r="X139" s="31">
        <v>0.15530353683257905</v>
      </c>
      <c r="Y139" s="31">
        <v>0.14601243088026222</v>
      </c>
      <c r="Z139" s="31">
        <v>0.15509471686751899</v>
      </c>
      <c r="AA139" s="31">
        <v>0.15500348317190879</v>
      </c>
      <c r="AB139" s="31">
        <v>0.14741641306039036</v>
      </c>
      <c r="AC139" s="31">
        <v>0.15372844897708937</v>
      </c>
      <c r="AD139" s="31">
        <v>0.16001486833702749</v>
      </c>
      <c r="AE139" s="31">
        <v>0.15334296489279473</v>
      </c>
    </row>
    <row r="140" spans="1:31">
      <c r="A140" s="29" t="s">
        <v>132</v>
      </c>
      <c r="B140" s="29" t="s">
        <v>77</v>
      </c>
      <c r="C140" s="31">
        <v>5.775843763298321E-2</v>
      </c>
      <c r="D140" s="31">
        <v>5.7133117959158888E-2</v>
      </c>
      <c r="E140" s="31">
        <v>5.6673471399298195E-2</v>
      </c>
      <c r="F140" s="31">
        <v>5.6105594062634913E-2</v>
      </c>
      <c r="G140" s="31">
        <v>5.5880833286624444E-2</v>
      </c>
      <c r="H140" s="31">
        <v>5.59146997639672E-2</v>
      </c>
      <c r="I140" s="31">
        <v>5.5990111533987932E-2</v>
      </c>
      <c r="J140" s="31">
        <v>5.5434356973039223E-2</v>
      </c>
      <c r="K140" s="31">
        <v>5.541294586703318E-2</v>
      </c>
      <c r="L140" s="31">
        <v>5.5000225180667474E-2</v>
      </c>
      <c r="M140" s="31">
        <v>5.5211621836028936E-2</v>
      </c>
      <c r="N140" s="31">
        <v>5.4382880705166628E-2</v>
      </c>
      <c r="O140" s="31">
        <v>5.3644308945661676E-2</v>
      </c>
      <c r="P140" s="31">
        <v>5.2659908256857353E-2</v>
      </c>
      <c r="Q140" s="31">
        <v>5.1810981596457799E-2</v>
      </c>
      <c r="R140" s="31">
        <v>5.0680295821935908E-2</v>
      </c>
      <c r="S140" s="31">
        <v>4.9613681154578926E-2</v>
      </c>
      <c r="T140" s="31">
        <v>4.8932841042159621E-2</v>
      </c>
      <c r="U140" s="31">
        <v>4.8564787783272098E-2</v>
      </c>
      <c r="V140" s="31">
        <v>4.7916286410932166E-2</v>
      </c>
      <c r="W140" s="31">
        <v>4.7595528284567812E-2</v>
      </c>
      <c r="X140" s="31">
        <v>4.7352993085793327E-2</v>
      </c>
      <c r="Y140" s="31">
        <v>4.71997150694606E-2</v>
      </c>
      <c r="Z140" s="31">
        <v>4.6544904829804064E-2</v>
      </c>
      <c r="AA140" s="31">
        <v>4.6036077933912053E-2</v>
      </c>
      <c r="AB140" s="31">
        <v>4.535202329425498E-2</v>
      </c>
      <c r="AC140" s="31">
        <v>4.4925249838036738E-2</v>
      </c>
      <c r="AD140" s="31">
        <v>4.420188559932646E-2</v>
      </c>
      <c r="AE140" s="31">
        <v>4.3495760460182067E-2</v>
      </c>
    </row>
    <row r="141" spans="1:31">
      <c r="A141" s="29" t="s">
        <v>132</v>
      </c>
      <c r="B141" s="29" t="s">
        <v>78</v>
      </c>
      <c r="C141" s="31">
        <v>4.9094073164226155E-2</v>
      </c>
      <c r="D141" s="31">
        <v>4.8546553571960464E-2</v>
      </c>
      <c r="E141" s="31">
        <v>4.8159548946696495E-2</v>
      </c>
      <c r="F141" s="31">
        <v>4.7677258279183746E-2</v>
      </c>
      <c r="G141" s="31">
        <v>4.7478882154616021E-2</v>
      </c>
      <c r="H141" s="31">
        <v>4.7514934256828602E-2</v>
      </c>
      <c r="I141" s="31">
        <v>4.7572126960995213E-2</v>
      </c>
      <c r="J141" s="31">
        <v>4.7085198241232744E-2</v>
      </c>
      <c r="K141" s="31">
        <v>4.7051941858490078E-2</v>
      </c>
      <c r="L141" s="31">
        <v>4.6718879431542196E-2</v>
      </c>
      <c r="M141" s="31">
        <v>4.689423042357526E-2</v>
      </c>
      <c r="N141" s="31">
        <v>4.6209175348346274E-2</v>
      </c>
      <c r="O141" s="31">
        <v>4.559010950157711E-2</v>
      </c>
      <c r="P141" s="31">
        <v>4.4724975318864039E-2</v>
      </c>
      <c r="Q141" s="31">
        <v>4.4026579228125598E-2</v>
      </c>
      <c r="R141" s="31">
        <v>4.3071198905331384E-2</v>
      </c>
      <c r="S141" s="31">
        <v>4.216793902653429E-2</v>
      </c>
      <c r="T141" s="31">
        <v>4.154218078621439E-2</v>
      </c>
      <c r="U141" s="31">
        <v>4.1240060838293888E-2</v>
      </c>
      <c r="V141" s="31">
        <v>4.0680824662256608E-2</v>
      </c>
      <c r="W141" s="31">
        <v>4.044308171296504E-2</v>
      </c>
      <c r="X141" s="31">
        <v>4.0210490755512647E-2</v>
      </c>
      <c r="Y141" s="31">
        <v>4.009897773530445E-2</v>
      </c>
      <c r="Z141" s="31">
        <v>3.9526556732604877E-2</v>
      </c>
      <c r="AA141" s="31">
        <v>3.909760485673696E-2</v>
      </c>
      <c r="AB141" s="31">
        <v>3.8509923784150357E-2</v>
      </c>
      <c r="AC141" s="31">
        <v>3.8161258423559656E-2</v>
      </c>
      <c r="AD141" s="31">
        <v>3.755406868867861E-2</v>
      </c>
      <c r="AE141" s="31">
        <v>3.6954939984525745E-2</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31">
        <v>0.16926405609892869</v>
      </c>
      <c r="D144" s="31">
        <v>0.17168809040083863</v>
      </c>
      <c r="E144" s="31">
        <v>0.17711483650925997</v>
      </c>
      <c r="F144" s="31">
        <v>0.17117699141739179</v>
      </c>
      <c r="G144" s="31">
        <v>0.16188902049143258</v>
      </c>
      <c r="H144" s="31">
        <v>0.16817362338791417</v>
      </c>
      <c r="I144" s="31">
        <v>0.1733526919577256</v>
      </c>
      <c r="J144" s="31">
        <v>0.16476392463421008</v>
      </c>
      <c r="K144" s="31">
        <v>0.17302469040128607</v>
      </c>
      <c r="L144" s="31">
        <v>0.17531798636195628</v>
      </c>
      <c r="M144" s="31">
        <v>0.17525299672946115</v>
      </c>
      <c r="N144" s="31">
        <v>0.17976001088723897</v>
      </c>
      <c r="O144" s="31">
        <v>0.17315980944926943</v>
      </c>
      <c r="P144" s="31">
        <v>0.16394296441560025</v>
      </c>
      <c r="Q144" s="31">
        <v>0.17079411626339056</v>
      </c>
      <c r="R144" s="31">
        <v>0.17635988223659907</v>
      </c>
      <c r="S144" s="31">
        <v>0.16814725221103133</v>
      </c>
      <c r="T144" s="31">
        <v>0.17605001694524067</v>
      </c>
      <c r="U144" s="31">
        <v>0.17849040148925077</v>
      </c>
      <c r="V144" s="31">
        <v>0.17821111290612618</v>
      </c>
      <c r="W144" s="31">
        <v>0.18273379748935392</v>
      </c>
      <c r="X144" s="31">
        <v>0.17651826688228392</v>
      </c>
      <c r="Y144" s="31">
        <v>0.16690416110718789</v>
      </c>
      <c r="Z144" s="31">
        <v>0.17319430596967014</v>
      </c>
      <c r="AA144" s="31">
        <v>0.17857734099940964</v>
      </c>
      <c r="AB144" s="31">
        <v>0.16967932727044921</v>
      </c>
      <c r="AC144" s="31">
        <v>0.17750279367872687</v>
      </c>
      <c r="AD144" s="31">
        <v>0.17996115280450617</v>
      </c>
      <c r="AE144" s="31">
        <v>0.17981369635409131</v>
      </c>
    </row>
    <row r="145" spans="1:31">
      <c r="A145" s="29" t="s">
        <v>133</v>
      </c>
      <c r="B145" s="29" t="s">
        <v>77</v>
      </c>
      <c r="C145" s="31">
        <v>5.7930625752443926E-2</v>
      </c>
      <c r="D145" s="31">
        <v>5.8146426023331747E-2</v>
      </c>
      <c r="E145" s="31">
        <v>5.6997026714920504E-2</v>
      </c>
      <c r="F145" s="31">
        <v>5.5568717883287697E-2</v>
      </c>
      <c r="G145" s="31">
        <v>5.4453822537142191E-2</v>
      </c>
      <c r="H145" s="31">
        <v>5.3663104725738028E-2</v>
      </c>
      <c r="I145" s="31">
        <v>5.32004500676065E-2</v>
      </c>
      <c r="J145" s="31">
        <v>5.2512874709364235E-2</v>
      </c>
      <c r="K145" s="31">
        <v>5.2907590777825447E-2</v>
      </c>
      <c r="L145" s="31">
        <v>5.2896960448705642E-2</v>
      </c>
      <c r="M145" s="31">
        <v>5.3450034468948575E-2</v>
      </c>
      <c r="N145" s="31">
        <v>5.2441209045876222E-2</v>
      </c>
      <c r="O145" s="31">
        <v>5.1583399841002693E-2</v>
      </c>
      <c r="P145" s="31">
        <v>5.0714306559541934E-2</v>
      </c>
      <c r="Q145" s="31">
        <v>4.9766087793564118E-2</v>
      </c>
      <c r="R145" s="31">
        <v>4.8712444815063947E-2</v>
      </c>
      <c r="S145" s="31">
        <v>4.7654798842367771E-2</v>
      </c>
      <c r="T145" s="31">
        <v>4.720487554064242E-2</v>
      </c>
      <c r="U145" s="31">
        <v>4.6639446524864847E-2</v>
      </c>
      <c r="V145" s="31">
        <v>4.5866844738388222E-2</v>
      </c>
      <c r="W145" s="31">
        <v>4.547037924633858E-2</v>
      </c>
      <c r="X145" s="31">
        <v>4.4991400500708836E-2</v>
      </c>
      <c r="Y145" s="31">
        <v>4.4822246874979495E-2</v>
      </c>
      <c r="Z145" s="31">
        <v>4.3995146571854792E-2</v>
      </c>
      <c r="AA145" s="31">
        <v>4.3435627699428374E-2</v>
      </c>
      <c r="AB145" s="31">
        <v>4.2533879974401528E-2</v>
      </c>
      <c r="AC145" s="31">
        <v>4.2202517787930841E-2</v>
      </c>
      <c r="AD145" s="31">
        <v>4.1380434117415078E-2</v>
      </c>
      <c r="AE145" s="31">
        <v>4.0638097304630631E-2</v>
      </c>
    </row>
    <row r="146" spans="1:31">
      <c r="A146" s="29" t="s">
        <v>133</v>
      </c>
      <c r="B146" s="29" t="s">
        <v>78</v>
      </c>
      <c r="C146" s="31">
        <v>4.9223183614240662E-2</v>
      </c>
      <c r="D146" s="31">
        <v>4.940110008642809E-2</v>
      </c>
      <c r="E146" s="31">
        <v>4.844448515020993E-2</v>
      </c>
      <c r="F146" s="31">
        <v>4.7212563756430105E-2</v>
      </c>
      <c r="G146" s="31">
        <v>4.6241152080941254E-2</v>
      </c>
      <c r="H146" s="31">
        <v>4.5569898151544788E-2</v>
      </c>
      <c r="I146" s="31">
        <v>4.5213726363828068E-2</v>
      </c>
      <c r="J146" s="31">
        <v>4.4610584794752557E-2</v>
      </c>
      <c r="K146" s="31">
        <v>4.4952806938364488E-2</v>
      </c>
      <c r="L146" s="31">
        <v>4.4958044066970487E-2</v>
      </c>
      <c r="M146" s="31">
        <v>4.5383335238503096E-2</v>
      </c>
      <c r="N146" s="31">
        <v>4.4540558127820963E-2</v>
      </c>
      <c r="O146" s="31">
        <v>4.3809339356275685E-2</v>
      </c>
      <c r="P146" s="31">
        <v>4.306564160285048E-2</v>
      </c>
      <c r="Q146" s="31">
        <v>4.2249862259478896E-2</v>
      </c>
      <c r="R146" s="31">
        <v>4.1357101164173099E-2</v>
      </c>
      <c r="S146" s="31">
        <v>4.046603756451507E-2</v>
      </c>
      <c r="T146" s="31">
        <v>4.0087887439296914E-2</v>
      </c>
      <c r="U146" s="31">
        <v>3.9629047724612267E-2</v>
      </c>
      <c r="V146" s="31">
        <v>3.8984063515556784E-2</v>
      </c>
      <c r="W146" s="31">
        <v>3.8600442208786834E-2</v>
      </c>
      <c r="X146" s="31">
        <v>3.8230789986579729E-2</v>
      </c>
      <c r="Y146" s="31">
        <v>3.8065366495082964E-2</v>
      </c>
      <c r="Z146" s="31">
        <v>3.7375142024531342E-2</v>
      </c>
      <c r="AA146" s="31">
        <v>3.6868464054266685E-2</v>
      </c>
      <c r="AB146" s="31">
        <v>3.6145023871625652E-2</v>
      </c>
      <c r="AC146" s="31">
        <v>3.5865881973641142E-2</v>
      </c>
      <c r="AD146" s="31">
        <v>3.5163851155472117E-2</v>
      </c>
      <c r="AE146" s="31">
        <v>3.4518456300886929E-2</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31">
        <v>0.13905490617039593</v>
      </c>
      <c r="D149" s="31">
        <v>0.13694851385624685</v>
      </c>
      <c r="E149" s="31">
        <v>0.1424073579216027</v>
      </c>
      <c r="F149" s="31">
        <v>0.14250947447802456</v>
      </c>
      <c r="G149" s="31">
        <v>0.13433096068566802</v>
      </c>
      <c r="H149" s="31">
        <v>0.1424086923021429</v>
      </c>
      <c r="I149" s="31">
        <v>0.14408330512175671</v>
      </c>
      <c r="J149" s="31">
        <v>0.13954823520357157</v>
      </c>
      <c r="K149" s="31">
        <v>0.13990598520816858</v>
      </c>
      <c r="L149" s="31">
        <v>0.14254656061209064</v>
      </c>
      <c r="M149" s="31">
        <v>0.14084516712418041</v>
      </c>
      <c r="N149" s="31">
        <v>0.14442387499600728</v>
      </c>
      <c r="O149" s="31">
        <v>0.14340538612060885</v>
      </c>
      <c r="P149" s="31">
        <v>0.1361217998330585</v>
      </c>
      <c r="Q149" s="31">
        <v>0.14437918612258666</v>
      </c>
      <c r="R149" s="31">
        <v>0.14476646965428491</v>
      </c>
      <c r="S149" s="31">
        <v>0.13998181043293875</v>
      </c>
      <c r="T149" s="31">
        <v>0.14095883545750271</v>
      </c>
      <c r="U149" s="31">
        <v>0.14398427720029275</v>
      </c>
      <c r="V149" s="31">
        <v>0.14202994239239969</v>
      </c>
      <c r="W149" s="31">
        <v>0.14602832479999633</v>
      </c>
      <c r="X149" s="31">
        <v>0.14535507944148029</v>
      </c>
      <c r="Y149" s="31">
        <v>0.13754214040817039</v>
      </c>
      <c r="Z149" s="31">
        <v>0.14586352749540094</v>
      </c>
      <c r="AA149" s="31">
        <v>0.14569629180219279</v>
      </c>
      <c r="AB149" s="31">
        <v>0.1408467767337673</v>
      </c>
      <c r="AC149" s="31">
        <v>0.14148772675511542</v>
      </c>
      <c r="AD149" s="31">
        <v>0.14482129472521979</v>
      </c>
      <c r="AE149" s="31">
        <v>0.14297301143912475</v>
      </c>
    </row>
    <row r="150" spans="1:31">
      <c r="A150" s="29" t="s">
        <v>134</v>
      </c>
      <c r="B150" s="29" t="s">
        <v>77</v>
      </c>
      <c r="C150" s="31">
        <v>5.7043651858106191E-2</v>
      </c>
      <c r="D150" s="31">
        <v>5.6074298469417048E-2</v>
      </c>
      <c r="E150" s="31">
        <v>5.5473568855892608E-2</v>
      </c>
      <c r="F150" s="31">
        <v>5.5377544415618339E-2</v>
      </c>
      <c r="G150" s="31">
        <v>5.5014125034633925E-2</v>
      </c>
      <c r="H150" s="31">
        <v>5.4957292996895668E-2</v>
      </c>
      <c r="I150" s="31">
        <v>5.4745382163189187E-2</v>
      </c>
      <c r="J150" s="31">
        <v>5.4172169597770832E-2</v>
      </c>
      <c r="K150" s="31">
        <v>5.3673906490045317E-2</v>
      </c>
      <c r="L150" s="31">
        <v>5.3182713236923841E-2</v>
      </c>
      <c r="M150" s="31">
        <v>5.3322710653297446E-2</v>
      </c>
      <c r="N150" s="31">
        <v>5.2300030386356992E-2</v>
      </c>
      <c r="O150" s="31">
        <v>5.1593484415068877E-2</v>
      </c>
      <c r="P150" s="31">
        <v>5.0712167216786216E-2</v>
      </c>
      <c r="Q150" s="31">
        <v>4.991917342731976E-2</v>
      </c>
      <c r="R150" s="31">
        <v>4.8900868085532123E-2</v>
      </c>
      <c r="S150" s="31">
        <v>4.8141027731843297E-2</v>
      </c>
      <c r="T150" s="31">
        <v>4.7655123901673181E-2</v>
      </c>
      <c r="U150" s="31">
        <v>4.7185831280160934E-2</v>
      </c>
      <c r="V150" s="31">
        <v>4.6562768231070417E-2</v>
      </c>
      <c r="W150" s="31">
        <v>4.6127100520258708E-2</v>
      </c>
      <c r="X150" s="31">
        <v>4.5739093368988674E-2</v>
      </c>
      <c r="Y150" s="31">
        <v>4.5461551872938155E-2</v>
      </c>
      <c r="Z150" s="31">
        <v>4.4619020949477305E-2</v>
      </c>
      <c r="AA150" s="31">
        <v>4.4042650833908244E-2</v>
      </c>
      <c r="AB150" s="31">
        <v>4.338606376184044E-2</v>
      </c>
      <c r="AC150" s="31">
        <v>4.284454798728711E-2</v>
      </c>
      <c r="AD150" s="31">
        <v>4.2045136659410738E-2</v>
      </c>
      <c r="AE150" s="31">
        <v>4.1391622085523487E-2</v>
      </c>
    </row>
    <row r="151" spans="1:31">
      <c r="A151" s="29" t="s">
        <v>134</v>
      </c>
      <c r="B151" s="29" t="s">
        <v>78</v>
      </c>
      <c r="C151" s="31">
        <v>4.8455216345332834E-2</v>
      </c>
      <c r="D151" s="31">
        <v>4.7653113496085711E-2</v>
      </c>
      <c r="E151" s="31">
        <v>4.7125372300765467E-2</v>
      </c>
      <c r="F151" s="31">
        <v>4.703339025990582E-2</v>
      </c>
      <c r="G151" s="31">
        <v>4.6751412957798152E-2</v>
      </c>
      <c r="H151" s="31">
        <v>4.6693212107608087E-2</v>
      </c>
      <c r="I151" s="31">
        <v>4.6507410824774567E-2</v>
      </c>
      <c r="J151" s="31">
        <v>4.6041873056817992E-2</v>
      </c>
      <c r="K151" s="31">
        <v>4.557632406539959E-2</v>
      </c>
      <c r="L151" s="31">
        <v>4.5175618705013867E-2</v>
      </c>
      <c r="M151" s="31">
        <v>4.5319295261824093E-2</v>
      </c>
      <c r="N151" s="31">
        <v>4.4428191008923285E-2</v>
      </c>
      <c r="O151" s="31">
        <v>4.3831958675594848E-2</v>
      </c>
      <c r="P151" s="31">
        <v>4.3072916809724603E-2</v>
      </c>
      <c r="Q151" s="31">
        <v>4.2406436423071348E-2</v>
      </c>
      <c r="R151" s="31">
        <v>4.1554399508463839E-2</v>
      </c>
      <c r="S151" s="31">
        <v>4.0916679599665905E-2</v>
      </c>
      <c r="T151" s="31">
        <v>4.0475667370480535E-2</v>
      </c>
      <c r="U151" s="31">
        <v>4.0107238154303899E-2</v>
      </c>
      <c r="V151" s="31">
        <v>3.9577770909627184E-2</v>
      </c>
      <c r="W151" s="31">
        <v>3.915629731915491E-2</v>
      </c>
      <c r="X151" s="31">
        <v>3.8854624811264178E-2</v>
      </c>
      <c r="Y151" s="31">
        <v>3.8633262631865069E-2</v>
      </c>
      <c r="Z151" s="31">
        <v>3.7885285541311604E-2</v>
      </c>
      <c r="AA151" s="31">
        <v>3.7426911709318215E-2</v>
      </c>
      <c r="AB151" s="31">
        <v>3.6855758626906036E-2</v>
      </c>
      <c r="AC151" s="31">
        <v>3.6400136540189712E-2</v>
      </c>
      <c r="AD151" s="31">
        <v>3.5724311563931778E-2</v>
      </c>
      <c r="AE151" s="31">
        <v>3.5151372250725163E-2</v>
      </c>
    </row>
  </sheetData>
  <sheetProtection algorithmName="SHA-512" hashValue="rETpQTAlKt0gn7nA8ohvERW0kktc/+i/caVELF2Oe+GFJURxovVJtpYuOp6tmJCy/xfAB0V2IRJQN40B1Ckgeg==" saltValue="EFW47uDiXBegNnxjintddw==" spinCount="100000"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rgb="FFFFC000"/>
  </sheetPr>
  <dimension ref="A1:AI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33" width="13.85546875" style="13" bestFit="1" customWidth="1"/>
    <col min="34" max="16384" width="9.140625" style="13"/>
  </cols>
  <sheetData>
    <row r="1" spans="1:35" s="28" customFormat="1" ht="23.25" customHeight="1">
      <c r="A1" s="27" t="s">
        <v>158</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5" s="28" customFormat="1"/>
    <row r="3" spans="1:35" s="28" customFormat="1">
      <c r="AH3" s="13"/>
      <c r="AI3" s="13"/>
    </row>
    <row r="4" spans="1:35">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5">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c r="AG5" s="32"/>
    </row>
    <row r="6" spans="1:35">
      <c r="A6" s="29" t="s">
        <v>40</v>
      </c>
      <c r="B6" s="29" t="s">
        <v>64</v>
      </c>
      <c r="C6" s="33">
        <v>90469.449729999993</v>
      </c>
      <c r="D6" s="33">
        <v>79994.135809999992</v>
      </c>
      <c r="E6" s="33">
        <v>80492.722840000002</v>
      </c>
      <c r="F6" s="33">
        <v>80658.715995080507</v>
      </c>
      <c r="G6" s="33">
        <v>72564.316522587644</v>
      </c>
      <c r="H6" s="33">
        <v>66518.13791811651</v>
      </c>
      <c r="I6" s="33">
        <v>59503.495986749418</v>
      </c>
      <c r="J6" s="33">
        <v>61105.994218057109</v>
      </c>
      <c r="K6" s="33">
        <v>48886.563248944331</v>
      </c>
      <c r="L6" s="33">
        <v>47766.926111459543</v>
      </c>
      <c r="M6" s="33">
        <v>45444.505916091344</v>
      </c>
      <c r="N6" s="33">
        <v>42001.110784779914</v>
      </c>
      <c r="O6" s="33">
        <v>46012.365850236369</v>
      </c>
      <c r="P6" s="33">
        <v>43374.60276612718</v>
      </c>
      <c r="Q6" s="33">
        <v>39801.619899999998</v>
      </c>
      <c r="R6" s="33">
        <v>38676.312799999978</v>
      </c>
      <c r="S6" s="33">
        <v>33056.131899999978</v>
      </c>
      <c r="T6" s="33">
        <v>33759.028999999995</v>
      </c>
      <c r="U6" s="33">
        <v>32425.380299999997</v>
      </c>
      <c r="V6" s="33">
        <v>30288.471600000004</v>
      </c>
      <c r="W6" s="33">
        <v>29559.0471</v>
      </c>
      <c r="X6" s="33">
        <v>19410.396699999998</v>
      </c>
      <c r="Y6" s="33">
        <v>15792.788599999998</v>
      </c>
      <c r="Z6" s="33">
        <v>13695.869199999999</v>
      </c>
      <c r="AA6" s="33">
        <v>11477.095099999999</v>
      </c>
      <c r="AB6" s="33">
        <v>9219.9277000000002</v>
      </c>
      <c r="AC6" s="33">
        <v>9023.9348999999984</v>
      </c>
      <c r="AD6" s="33">
        <v>8938.4439999999995</v>
      </c>
      <c r="AE6" s="33">
        <v>8071.8001999999997</v>
      </c>
      <c r="AG6" s="32"/>
    </row>
    <row r="7" spans="1:35">
      <c r="A7" s="29" t="s">
        <v>40</v>
      </c>
      <c r="B7" s="29" t="s">
        <v>71</v>
      </c>
      <c r="C7" s="33">
        <v>29938.315099999989</v>
      </c>
      <c r="D7" s="33">
        <v>28367.928</v>
      </c>
      <c r="E7" s="33">
        <v>28726.558300000004</v>
      </c>
      <c r="F7" s="33">
        <v>23694.636068788157</v>
      </c>
      <c r="G7" s="33">
        <v>25033.298731750823</v>
      </c>
      <c r="H7" s="33">
        <v>24794.097350233416</v>
      </c>
      <c r="I7" s="33">
        <v>24360.811887124881</v>
      </c>
      <c r="J7" s="33">
        <v>24153.598737443197</v>
      </c>
      <c r="K7" s="33">
        <v>23666.346372607655</v>
      </c>
      <c r="L7" s="33">
        <v>22403.996769639667</v>
      </c>
      <c r="M7" s="33">
        <v>21651.762464643871</v>
      </c>
      <c r="N7" s="33">
        <v>21063.552799999998</v>
      </c>
      <c r="O7" s="33">
        <v>21619.267099999997</v>
      </c>
      <c r="P7" s="33">
        <v>21420.095499999999</v>
      </c>
      <c r="Q7" s="33">
        <v>22102.874199999998</v>
      </c>
      <c r="R7" s="33">
        <v>20820.884299999998</v>
      </c>
      <c r="S7" s="33">
        <v>19704.650799999999</v>
      </c>
      <c r="T7" s="33">
        <v>20311.051899999991</v>
      </c>
      <c r="U7" s="33">
        <v>17870.818899999998</v>
      </c>
      <c r="V7" s="33">
        <v>19126.985499999999</v>
      </c>
      <c r="W7" s="33">
        <v>20907.962299999999</v>
      </c>
      <c r="X7" s="33">
        <v>20355.616300000002</v>
      </c>
      <c r="Y7" s="33">
        <v>19535.324499999999</v>
      </c>
      <c r="Z7" s="33">
        <v>19984.128700000001</v>
      </c>
      <c r="AA7" s="33">
        <v>19277.686300000001</v>
      </c>
      <c r="AB7" s="33">
        <v>19569.440399999999</v>
      </c>
      <c r="AC7" s="33">
        <v>13306.451999999999</v>
      </c>
      <c r="AD7" s="33">
        <v>0</v>
      </c>
      <c r="AE7" s="33">
        <v>0</v>
      </c>
    </row>
    <row r="8" spans="1:35">
      <c r="A8" s="29" t="s">
        <v>40</v>
      </c>
      <c r="B8" s="29" t="s">
        <v>20</v>
      </c>
      <c r="C8" s="33">
        <v>2252.5065421823724</v>
      </c>
      <c r="D8" s="33">
        <v>2252.506542246123</v>
      </c>
      <c r="E8" s="33">
        <v>1906.8808107658217</v>
      </c>
      <c r="F8" s="33">
        <v>1954.6378086109116</v>
      </c>
      <c r="G8" s="33">
        <v>1773.1206515411322</v>
      </c>
      <c r="H8" s="33">
        <v>1786.0415715512677</v>
      </c>
      <c r="I8" s="33">
        <v>1729.8566757163765</v>
      </c>
      <c r="J8" s="33">
        <v>1958.1315749403925</v>
      </c>
      <c r="K8" s="33">
        <v>1748.2604653263525</v>
      </c>
      <c r="L8" s="33">
        <v>1784.4062425436839</v>
      </c>
      <c r="M8" s="33">
        <v>1862.5684539786128</v>
      </c>
      <c r="N8" s="33">
        <v>3474.7943730329798</v>
      </c>
      <c r="O8" s="33">
        <v>3790.5156126658358</v>
      </c>
      <c r="P8" s="33">
        <v>4745.1363696225226</v>
      </c>
      <c r="Q8" s="33">
        <v>3290.4430966251512</v>
      </c>
      <c r="R8" s="33">
        <v>3119.7727442211085</v>
      </c>
      <c r="S8" s="33">
        <v>4678.9424157599015</v>
      </c>
      <c r="T8" s="33">
        <v>4897.7617323208742</v>
      </c>
      <c r="U8" s="33">
        <v>4100.7214036169707</v>
      </c>
      <c r="V8" s="33">
        <v>4415.0700478454137</v>
      </c>
      <c r="W8" s="33">
        <v>4523.4633687341311</v>
      </c>
      <c r="X8" s="33">
        <v>5203.8824579315242</v>
      </c>
      <c r="Y8" s="33">
        <v>3403.6672484104188</v>
      </c>
      <c r="Z8" s="33">
        <v>3049.2118162067736</v>
      </c>
      <c r="AA8" s="33">
        <v>1476.9183194096468</v>
      </c>
      <c r="AB8" s="33">
        <v>960.52348945048698</v>
      </c>
      <c r="AC8" s="33">
        <v>963.15514983710773</v>
      </c>
      <c r="AD8" s="33">
        <v>960.52350598469252</v>
      </c>
      <c r="AE8" s="33">
        <v>960.52350414289788</v>
      </c>
    </row>
    <row r="9" spans="1:35">
      <c r="A9" s="29" t="s">
        <v>40</v>
      </c>
      <c r="B9" s="29" t="s">
        <v>32</v>
      </c>
      <c r="C9" s="33">
        <v>701.246848</v>
      </c>
      <c r="D9" s="33">
        <v>715.30874900000003</v>
      </c>
      <c r="E9" s="33">
        <v>731.60774100000003</v>
      </c>
      <c r="F9" s="33">
        <v>169.15164999999979</v>
      </c>
      <c r="G9" s="33">
        <v>159.25392239999979</v>
      </c>
      <c r="H9" s="33">
        <v>167.62976499999979</v>
      </c>
      <c r="I9" s="33">
        <v>159.96605699999998</v>
      </c>
      <c r="J9" s="33">
        <v>166.68444999999971</v>
      </c>
      <c r="K9" s="33">
        <v>154.7961278799998</v>
      </c>
      <c r="L9" s="33">
        <v>156.81555269999981</v>
      </c>
      <c r="M9" s="33">
        <v>155.88671869999999</v>
      </c>
      <c r="N9" s="33">
        <v>168.63695599999983</v>
      </c>
      <c r="O9" s="33">
        <v>160.8883419999998</v>
      </c>
      <c r="P9" s="33">
        <v>171.41845399999991</v>
      </c>
      <c r="Q9" s="33">
        <v>96.026096999999993</v>
      </c>
      <c r="R9" s="33">
        <v>85.337559999999911</v>
      </c>
      <c r="S9" s="33">
        <v>186.66320300000001</v>
      </c>
      <c r="T9" s="33">
        <v>183.902692</v>
      </c>
      <c r="U9" s="33">
        <v>160.33414999999999</v>
      </c>
      <c r="V9" s="33">
        <v>190.86308</v>
      </c>
      <c r="W9" s="33">
        <v>196.73174</v>
      </c>
      <c r="X9" s="33">
        <v>241.46111999999999</v>
      </c>
      <c r="Y9" s="33">
        <v>233.9444</v>
      </c>
      <c r="Z9" s="33">
        <v>181.11915999999999</v>
      </c>
      <c r="AA9" s="33">
        <v>250.4512</v>
      </c>
      <c r="AB9" s="33">
        <v>0</v>
      </c>
      <c r="AC9" s="33">
        <v>0</v>
      </c>
      <c r="AD9" s="33">
        <v>0</v>
      </c>
      <c r="AE9" s="33">
        <v>0</v>
      </c>
    </row>
    <row r="10" spans="1:35">
      <c r="A10" s="29" t="s">
        <v>40</v>
      </c>
      <c r="B10" s="29" t="s">
        <v>66</v>
      </c>
      <c r="C10" s="33">
        <v>54.453260074683605</v>
      </c>
      <c r="D10" s="33">
        <v>24.698358113856624</v>
      </c>
      <c r="E10" s="33">
        <v>122.43580504897932</v>
      </c>
      <c r="F10" s="33">
        <v>94.622654176516207</v>
      </c>
      <c r="G10" s="33">
        <v>37.49544644021443</v>
      </c>
      <c r="H10" s="33">
        <v>60.650508762663002</v>
      </c>
      <c r="I10" s="33">
        <v>21.588502602427759</v>
      </c>
      <c r="J10" s="33">
        <v>73.776919904341085</v>
      </c>
      <c r="K10" s="33">
        <v>7.7424157341285937</v>
      </c>
      <c r="L10" s="33">
        <v>19.16433980755972</v>
      </c>
      <c r="M10" s="33">
        <v>21.25612878624543</v>
      </c>
      <c r="N10" s="33">
        <v>310.03944785096201</v>
      </c>
      <c r="O10" s="33">
        <v>161.15263899096922</v>
      </c>
      <c r="P10" s="33">
        <v>243.05032703984048</v>
      </c>
      <c r="Q10" s="33">
        <v>241.4870858373622</v>
      </c>
      <c r="R10" s="33">
        <v>275.78407054335338</v>
      </c>
      <c r="S10" s="33">
        <v>940.52190177886018</v>
      </c>
      <c r="T10" s="33">
        <v>737.34970477833087</v>
      </c>
      <c r="U10" s="33">
        <v>2326.7932017176327</v>
      </c>
      <c r="V10" s="33">
        <v>3116.4787374055704</v>
      </c>
      <c r="W10" s="33">
        <v>2056.2938897893041</v>
      </c>
      <c r="X10" s="33">
        <v>2936.048766356831</v>
      </c>
      <c r="Y10" s="33">
        <v>5453.2650562723766</v>
      </c>
      <c r="Z10" s="33">
        <v>2947.5173441762381</v>
      </c>
      <c r="AA10" s="33">
        <v>3938.5102048725948</v>
      </c>
      <c r="AB10" s="33">
        <v>6833.9155337550474</v>
      </c>
      <c r="AC10" s="33">
        <v>7940.5176102986925</v>
      </c>
      <c r="AD10" s="33">
        <v>11597.117941715458</v>
      </c>
      <c r="AE10" s="33">
        <v>12421.159440543866</v>
      </c>
    </row>
    <row r="11" spans="1:35">
      <c r="A11" s="29" t="s">
        <v>40</v>
      </c>
      <c r="B11" s="29" t="s">
        <v>65</v>
      </c>
      <c r="C11" s="33">
        <v>13111.295764999995</v>
      </c>
      <c r="D11" s="33">
        <v>12693.824068999988</v>
      </c>
      <c r="E11" s="33">
        <v>12394.682072999996</v>
      </c>
      <c r="F11" s="33">
        <v>15713.447395999996</v>
      </c>
      <c r="G11" s="33">
        <v>16661.932596999999</v>
      </c>
      <c r="H11" s="33">
        <v>15275.723535999998</v>
      </c>
      <c r="I11" s="33">
        <v>15584.885622999996</v>
      </c>
      <c r="J11" s="33">
        <v>18612.542989999991</v>
      </c>
      <c r="K11" s="33">
        <v>14998.116573999992</v>
      </c>
      <c r="L11" s="33">
        <v>13977.605756999996</v>
      </c>
      <c r="M11" s="33">
        <v>14305.122374</v>
      </c>
      <c r="N11" s="33">
        <v>15922.597859999998</v>
      </c>
      <c r="O11" s="33">
        <v>16568.236594999995</v>
      </c>
      <c r="P11" s="33">
        <v>17257.628975999996</v>
      </c>
      <c r="Q11" s="33">
        <v>16104.999414999993</v>
      </c>
      <c r="R11" s="33">
        <v>15196.155663999998</v>
      </c>
      <c r="S11" s="33">
        <v>17351.459701</v>
      </c>
      <c r="T11" s="33">
        <v>15502.201662999994</v>
      </c>
      <c r="U11" s="33">
        <v>14249.550004999988</v>
      </c>
      <c r="V11" s="33">
        <v>14757.539257999999</v>
      </c>
      <c r="W11" s="33">
        <v>12983.024849999994</v>
      </c>
      <c r="X11" s="33">
        <v>14817.308630999996</v>
      </c>
      <c r="Y11" s="33">
        <v>15482.950674999996</v>
      </c>
      <c r="Z11" s="33">
        <v>14229.169424</v>
      </c>
      <c r="AA11" s="33">
        <v>15045.179235000001</v>
      </c>
      <c r="AB11" s="33">
        <v>16983.777186999996</v>
      </c>
      <c r="AC11" s="33">
        <v>15001.304135</v>
      </c>
      <c r="AD11" s="33">
        <v>14140.093691999999</v>
      </c>
      <c r="AE11" s="33">
        <v>14169.249109999999</v>
      </c>
    </row>
    <row r="12" spans="1:35">
      <c r="A12" s="29" t="s">
        <v>40</v>
      </c>
      <c r="B12" s="29" t="s">
        <v>69</v>
      </c>
      <c r="C12" s="33">
        <v>26800.93099396535</v>
      </c>
      <c r="D12" s="33">
        <v>35728.725601253354</v>
      </c>
      <c r="E12" s="33">
        <v>34813.420891947208</v>
      </c>
      <c r="F12" s="33">
        <v>38117.058874629969</v>
      </c>
      <c r="G12" s="33">
        <v>44987.302271043314</v>
      </c>
      <c r="H12" s="33">
        <v>49628.313160195255</v>
      </c>
      <c r="I12" s="33">
        <v>55693.893103702983</v>
      </c>
      <c r="J12" s="33">
        <v>55453.111992796286</v>
      </c>
      <c r="K12" s="33">
        <v>61288.720808857441</v>
      </c>
      <c r="L12" s="33">
        <v>62968.80395803487</v>
      </c>
      <c r="M12" s="33">
        <v>65891.251337965776</v>
      </c>
      <c r="N12" s="33">
        <v>68117.161174532564</v>
      </c>
      <c r="O12" s="33">
        <v>66786.474023522722</v>
      </c>
      <c r="P12" s="33">
        <v>70723.485787141894</v>
      </c>
      <c r="Q12" s="33">
        <v>75360.331457652006</v>
      </c>
      <c r="R12" s="33">
        <v>81631.599344202434</v>
      </c>
      <c r="S12" s="33">
        <v>90909.111831800808</v>
      </c>
      <c r="T12" s="33">
        <v>91372.500773625812</v>
      </c>
      <c r="U12" s="33">
        <v>94680.573496801342</v>
      </c>
      <c r="V12" s="33">
        <v>94386.189775023115</v>
      </c>
      <c r="W12" s="33">
        <v>96960.867303061954</v>
      </c>
      <c r="X12" s="33">
        <v>97932.065670695796</v>
      </c>
      <c r="Y12" s="33">
        <v>105139.60464109862</v>
      </c>
      <c r="Z12" s="33">
        <v>109305.20370826883</v>
      </c>
      <c r="AA12" s="33">
        <v>112257.64863934601</v>
      </c>
      <c r="AB12" s="33">
        <v>112967.40121467177</v>
      </c>
      <c r="AC12" s="33">
        <v>116648.39161487068</v>
      </c>
      <c r="AD12" s="33">
        <v>120958.90083354955</v>
      </c>
      <c r="AE12" s="33">
        <v>118896.15166002553</v>
      </c>
    </row>
    <row r="13" spans="1:35">
      <c r="A13" s="29" t="s">
        <v>40</v>
      </c>
      <c r="B13" s="29" t="s">
        <v>68</v>
      </c>
      <c r="C13" s="33">
        <v>14501.047674851876</v>
      </c>
      <c r="D13" s="33">
        <v>17776.761401072203</v>
      </c>
      <c r="E13" s="33">
        <v>18079.901034899518</v>
      </c>
      <c r="F13" s="33">
        <v>17335.548219581266</v>
      </c>
      <c r="G13" s="33">
        <v>16977.458062690912</v>
      </c>
      <c r="H13" s="33">
        <v>17972.497108631673</v>
      </c>
      <c r="I13" s="33">
        <v>18714.537826693686</v>
      </c>
      <c r="J13" s="33">
        <v>16986.885286572277</v>
      </c>
      <c r="K13" s="33">
        <v>28094.486740273791</v>
      </c>
      <c r="L13" s="33">
        <v>29421.408550081724</v>
      </c>
      <c r="M13" s="33">
        <v>29932.820374906609</v>
      </c>
      <c r="N13" s="33">
        <v>29934.679520890899</v>
      </c>
      <c r="O13" s="33">
        <v>28866.660487056703</v>
      </c>
      <c r="P13" s="33">
        <v>28139.697877033756</v>
      </c>
      <c r="Q13" s="33">
        <v>30016.773568438708</v>
      </c>
      <c r="R13" s="33">
        <v>29793.206071693949</v>
      </c>
      <c r="S13" s="33">
        <v>29260.74496050235</v>
      </c>
      <c r="T13" s="33">
        <v>30279.371546693361</v>
      </c>
      <c r="U13" s="33">
        <v>31713.882437789354</v>
      </c>
      <c r="V13" s="33">
        <v>32903.584659664186</v>
      </c>
      <c r="W13" s="33">
        <v>34282.197842009416</v>
      </c>
      <c r="X13" s="33">
        <v>45148.534595617988</v>
      </c>
      <c r="Y13" s="33">
        <v>43212.069210867281</v>
      </c>
      <c r="Z13" s="33">
        <v>44686.885693111188</v>
      </c>
      <c r="AA13" s="33">
        <v>46075.220180141543</v>
      </c>
      <c r="AB13" s="33">
        <v>49783.916421478265</v>
      </c>
      <c r="AC13" s="33">
        <v>52458.530774129416</v>
      </c>
      <c r="AD13" s="33">
        <v>58842.358631430478</v>
      </c>
      <c r="AE13" s="33">
        <v>61002.020605752565</v>
      </c>
    </row>
    <row r="14" spans="1:35">
      <c r="A14" s="29" t="s">
        <v>40</v>
      </c>
      <c r="B14" s="29" t="s">
        <v>36</v>
      </c>
      <c r="C14" s="33">
        <v>216.58436345175468</v>
      </c>
      <c r="D14" s="33">
        <v>310.91532313585333</v>
      </c>
      <c r="E14" s="33">
        <v>312.27324897559242</v>
      </c>
      <c r="F14" s="33">
        <v>349.61227534475955</v>
      </c>
      <c r="G14" s="33">
        <v>349.01757249214853</v>
      </c>
      <c r="H14" s="33">
        <v>353.48815545115298</v>
      </c>
      <c r="I14" s="33">
        <v>320.4236560283498</v>
      </c>
      <c r="J14" s="33">
        <v>296.95112220556643</v>
      </c>
      <c r="K14" s="33">
        <v>265.85546629941717</v>
      </c>
      <c r="L14" s="33">
        <v>270.8413424144079</v>
      </c>
      <c r="M14" s="33">
        <v>266.71631614484392</v>
      </c>
      <c r="N14" s="33">
        <v>289.80736212389201</v>
      </c>
      <c r="O14" s="33">
        <v>254.78564631126946</v>
      </c>
      <c r="P14" s="33">
        <v>226.61812572682737</v>
      </c>
      <c r="Q14" s="33">
        <v>239.78666552695302</v>
      </c>
      <c r="R14" s="33">
        <v>246.47576079304301</v>
      </c>
      <c r="S14" s="33">
        <v>937.38620246037249</v>
      </c>
      <c r="T14" s="33">
        <v>925.82536059950996</v>
      </c>
      <c r="U14" s="33">
        <v>1027.6330435576981</v>
      </c>
      <c r="V14" s="33">
        <v>982.23423420186498</v>
      </c>
      <c r="W14" s="33">
        <v>3293.9691692137872</v>
      </c>
      <c r="X14" s="33">
        <v>3242.8521278362446</v>
      </c>
      <c r="Y14" s="33">
        <v>3494.0686755731699</v>
      </c>
      <c r="Z14" s="33">
        <v>4760.7153638245145</v>
      </c>
      <c r="AA14" s="33">
        <v>4831.1886987327898</v>
      </c>
      <c r="AB14" s="33">
        <v>5978.4911692895266</v>
      </c>
      <c r="AC14" s="33">
        <v>6031.268190909961</v>
      </c>
      <c r="AD14" s="33">
        <v>6550.7058824086434</v>
      </c>
      <c r="AE14" s="33">
        <v>6560.528984043046</v>
      </c>
      <c r="AH14" s="28"/>
      <c r="AI14" s="28"/>
    </row>
    <row r="15" spans="1:35">
      <c r="A15" s="29" t="s">
        <v>40</v>
      </c>
      <c r="B15" s="29" t="s">
        <v>73</v>
      </c>
      <c r="C15" s="33">
        <v>49.6813553</v>
      </c>
      <c r="D15" s="33">
        <v>131.0219899999999</v>
      </c>
      <c r="E15" s="33">
        <v>202.47376093529599</v>
      </c>
      <c r="F15" s="33">
        <v>1446.4224719006313</v>
      </c>
      <c r="G15" s="33">
        <v>4954.2620391683049</v>
      </c>
      <c r="H15" s="33">
        <v>5279.7127869824808</v>
      </c>
      <c r="I15" s="33">
        <v>4751.9135994917669</v>
      </c>
      <c r="J15" s="33">
        <v>5224.6106558799966</v>
      </c>
      <c r="K15" s="33">
        <v>8817.7643536683645</v>
      </c>
      <c r="L15" s="33">
        <v>9714.1341706401545</v>
      </c>
      <c r="M15" s="33">
        <v>9525.6444319491366</v>
      </c>
      <c r="N15" s="33">
        <v>10915.659951728918</v>
      </c>
      <c r="O15" s="33">
        <v>10186.334386650315</v>
      </c>
      <c r="P15" s="33">
        <v>9904.3185979205045</v>
      </c>
      <c r="Q15" s="33">
        <v>10686.624650253763</v>
      </c>
      <c r="R15" s="33">
        <v>10738.985514802393</v>
      </c>
      <c r="S15" s="33">
        <v>12595.992057706533</v>
      </c>
      <c r="T15" s="33">
        <v>12338.506320374372</v>
      </c>
      <c r="U15" s="33">
        <v>13458.626124050539</v>
      </c>
      <c r="V15" s="33">
        <v>12622.936364598789</v>
      </c>
      <c r="W15" s="33">
        <v>13403.528080755368</v>
      </c>
      <c r="X15" s="33">
        <v>15471.482536686179</v>
      </c>
      <c r="Y15" s="33">
        <v>14788.109992179972</v>
      </c>
      <c r="Z15" s="33">
        <v>16013.365043706937</v>
      </c>
      <c r="AA15" s="33">
        <v>15775.503811247247</v>
      </c>
      <c r="AB15" s="33">
        <v>16096.91507239416</v>
      </c>
      <c r="AC15" s="33">
        <v>15786.523714782874</v>
      </c>
      <c r="AD15" s="33">
        <v>19134.384603457387</v>
      </c>
      <c r="AE15" s="33">
        <v>18769.671346836316</v>
      </c>
      <c r="AH15" s="28"/>
      <c r="AI15" s="28"/>
    </row>
    <row r="16" spans="1:35">
      <c r="A16" s="29" t="s">
        <v>40</v>
      </c>
      <c r="B16" s="29" t="s">
        <v>56</v>
      </c>
      <c r="C16" s="33">
        <v>24.67560924699999</v>
      </c>
      <c r="D16" s="33">
        <v>42.971809305000008</v>
      </c>
      <c r="E16" s="33">
        <v>57.393098323999894</v>
      </c>
      <c r="F16" s="33">
        <v>93.192237344999896</v>
      </c>
      <c r="G16" s="33">
        <v>134.20738361999989</v>
      </c>
      <c r="H16" s="33">
        <v>180.57627317399977</v>
      </c>
      <c r="I16" s="33">
        <v>213.17765161999998</v>
      </c>
      <c r="J16" s="33">
        <v>256.27669225999989</v>
      </c>
      <c r="K16" s="33">
        <v>305.04677296999989</v>
      </c>
      <c r="L16" s="33">
        <v>372.53607</v>
      </c>
      <c r="M16" s="33">
        <v>472.09583750000002</v>
      </c>
      <c r="N16" s="33">
        <v>574.93656309999994</v>
      </c>
      <c r="O16" s="33">
        <v>649.89637130000006</v>
      </c>
      <c r="P16" s="33">
        <v>705.49389270000006</v>
      </c>
      <c r="Q16" s="33">
        <v>794.18623779999973</v>
      </c>
      <c r="R16" s="33">
        <v>884.91472049999902</v>
      </c>
      <c r="S16" s="33">
        <v>874.32343069999911</v>
      </c>
      <c r="T16" s="33">
        <v>917.642269099999</v>
      </c>
      <c r="U16" s="33">
        <v>984.85971080000013</v>
      </c>
      <c r="V16" s="33">
        <v>1015.5955088999998</v>
      </c>
      <c r="W16" s="33">
        <v>1064.2361062999998</v>
      </c>
      <c r="X16" s="33">
        <v>1134.933347199998</v>
      </c>
      <c r="Y16" s="33">
        <v>1151.0145837</v>
      </c>
      <c r="Z16" s="33">
        <v>1251.0435237000002</v>
      </c>
      <c r="AA16" s="33">
        <v>1273.2001649999988</v>
      </c>
      <c r="AB16" s="33">
        <v>1227.9795785999988</v>
      </c>
      <c r="AC16" s="33">
        <v>1289.4835590000002</v>
      </c>
      <c r="AD16" s="33">
        <v>1309.1757826999988</v>
      </c>
      <c r="AE16" s="33">
        <v>1262.4977756999999</v>
      </c>
      <c r="AH16" s="28"/>
      <c r="AI16" s="28"/>
    </row>
    <row r="17" spans="1:35">
      <c r="A17" s="34" t="s">
        <v>138</v>
      </c>
      <c r="B17" s="34"/>
      <c r="C17" s="35">
        <v>177829.24591407427</v>
      </c>
      <c r="D17" s="35">
        <v>177553.88853068554</v>
      </c>
      <c r="E17" s="35">
        <v>177268.20949666153</v>
      </c>
      <c r="F17" s="35">
        <v>177737.81866686733</v>
      </c>
      <c r="G17" s="35">
        <v>178194.17820545402</v>
      </c>
      <c r="H17" s="35">
        <v>176203.09091849078</v>
      </c>
      <c r="I17" s="35">
        <v>175769.03566258977</v>
      </c>
      <c r="J17" s="35">
        <v>178510.7261697136</v>
      </c>
      <c r="K17" s="35">
        <v>178845.0327536237</v>
      </c>
      <c r="L17" s="35">
        <v>178499.12728126702</v>
      </c>
      <c r="M17" s="35">
        <v>179265.17376907248</v>
      </c>
      <c r="N17" s="35">
        <v>180992.57291708732</v>
      </c>
      <c r="O17" s="35">
        <v>183965.56064947261</v>
      </c>
      <c r="P17" s="35">
        <v>186075.11605696517</v>
      </c>
      <c r="Q17" s="35">
        <v>187014.55482055322</v>
      </c>
      <c r="R17" s="35">
        <v>189599.05255466083</v>
      </c>
      <c r="S17" s="35">
        <v>196088.2267138419</v>
      </c>
      <c r="T17" s="35">
        <v>197043.16901241834</v>
      </c>
      <c r="U17" s="35">
        <v>197528.05389492528</v>
      </c>
      <c r="V17" s="35">
        <v>199185.18265793831</v>
      </c>
      <c r="W17" s="35">
        <v>201469.58839359481</v>
      </c>
      <c r="X17" s="35">
        <v>206045.31424160214</v>
      </c>
      <c r="Y17" s="35">
        <v>208253.61433164869</v>
      </c>
      <c r="Z17" s="35">
        <v>208079.10504576305</v>
      </c>
      <c r="AA17" s="35">
        <v>209798.70917876979</v>
      </c>
      <c r="AB17" s="35">
        <v>216318.90194635559</v>
      </c>
      <c r="AC17" s="35">
        <v>215342.28618413588</v>
      </c>
      <c r="AD17" s="35">
        <v>215437.43860468018</v>
      </c>
      <c r="AE17" s="35">
        <v>215520.90452046486</v>
      </c>
      <c r="AF17" s="28"/>
      <c r="AG17" s="28"/>
      <c r="AH17" s="28"/>
      <c r="AI17" s="28"/>
    </row>
    <row r="18" spans="1:35">
      <c r="AF18" s="28"/>
      <c r="AG18" s="28"/>
      <c r="AH18" s="28"/>
      <c r="AI18" s="28"/>
    </row>
    <row r="19" spans="1:35">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c r="AF19" s="28"/>
      <c r="AG19" s="28"/>
      <c r="AH19" s="28"/>
      <c r="AI19" s="28"/>
    </row>
    <row r="20" spans="1:35">
      <c r="A20" s="29" t="s">
        <v>130</v>
      </c>
      <c r="B20" s="29" t="s">
        <v>64</v>
      </c>
      <c r="C20" s="33">
        <v>46092.42589999998</v>
      </c>
      <c r="D20" s="33">
        <v>39198.561399999999</v>
      </c>
      <c r="E20" s="33">
        <v>36921.898500000003</v>
      </c>
      <c r="F20" s="33">
        <v>40335.238499797815</v>
      </c>
      <c r="G20" s="33">
        <v>31921.997680302273</v>
      </c>
      <c r="H20" s="33">
        <v>27551.837222336155</v>
      </c>
      <c r="I20" s="33">
        <v>23348.587654472725</v>
      </c>
      <c r="J20" s="33">
        <v>25634.997968380132</v>
      </c>
      <c r="K20" s="33">
        <v>15607.523950664969</v>
      </c>
      <c r="L20" s="33">
        <v>15604.985773359645</v>
      </c>
      <c r="M20" s="33">
        <v>14303.084178651392</v>
      </c>
      <c r="N20" s="33">
        <v>9036.395728954034</v>
      </c>
      <c r="O20" s="33">
        <v>11256.376137920621</v>
      </c>
      <c r="P20" s="33">
        <v>10142.346712065741</v>
      </c>
      <c r="Q20" s="33">
        <v>6407.1846000000005</v>
      </c>
      <c r="R20" s="33">
        <v>8063.1016</v>
      </c>
      <c r="S20" s="33">
        <v>8337.3299999999908</v>
      </c>
      <c r="T20" s="33">
        <v>8337.3300000000017</v>
      </c>
      <c r="U20" s="33">
        <v>8319.0323000000008</v>
      </c>
      <c r="V20" s="33">
        <v>6787.0086000000001</v>
      </c>
      <c r="W20" s="33">
        <v>6404.2191999999995</v>
      </c>
      <c r="X20" s="33">
        <v>0</v>
      </c>
      <c r="Y20" s="33">
        <v>0</v>
      </c>
      <c r="Z20" s="33">
        <v>0</v>
      </c>
      <c r="AA20" s="33">
        <v>0</v>
      </c>
      <c r="AB20" s="33">
        <v>0</v>
      </c>
      <c r="AC20" s="33">
        <v>0</v>
      </c>
      <c r="AD20" s="33">
        <v>0</v>
      </c>
      <c r="AE20" s="33">
        <v>0</v>
      </c>
      <c r="AF20" s="28"/>
      <c r="AG20" s="28"/>
      <c r="AH20" s="28"/>
      <c r="AI20" s="28"/>
    </row>
    <row r="21" spans="1:35" s="28" customFormat="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5" s="28" customFormat="1">
      <c r="A22" s="29" t="s">
        <v>130</v>
      </c>
      <c r="B22" s="29" t="s">
        <v>20</v>
      </c>
      <c r="C22" s="33">
        <v>33.648915199634018</v>
      </c>
      <c r="D22" s="33">
        <v>33.648915240281333</v>
      </c>
      <c r="E22" s="33">
        <v>101.26484225145239</v>
      </c>
      <c r="F22" s="33">
        <v>64.150590720185505</v>
      </c>
      <c r="G22" s="33">
        <v>63.559056569944275</v>
      </c>
      <c r="H22" s="33">
        <v>63.5590565598797</v>
      </c>
      <c r="I22" s="33">
        <v>63.733191566101901</v>
      </c>
      <c r="J22" s="33">
        <v>63.755659290444001</v>
      </c>
      <c r="K22" s="33">
        <v>63.55905666790688</v>
      </c>
      <c r="L22" s="33">
        <v>63.559056716544383</v>
      </c>
      <c r="M22" s="33">
        <v>63.733191812150061</v>
      </c>
      <c r="N22" s="33">
        <v>300.64773355198258</v>
      </c>
      <c r="O22" s="33">
        <v>314.93275308756972</v>
      </c>
      <c r="P22" s="33">
        <v>775.83518005733936</v>
      </c>
      <c r="Q22" s="33">
        <v>350.14956709148316</v>
      </c>
      <c r="R22" s="33">
        <v>361.93603429026041</v>
      </c>
      <c r="S22" s="33">
        <v>1156.5156819500639</v>
      </c>
      <c r="T22" s="33">
        <v>1441.3494081180459</v>
      </c>
      <c r="U22" s="33">
        <v>1322.3458134162149</v>
      </c>
      <c r="V22" s="33">
        <v>1386.8653176461253</v>
      </c>
      <c r="W22" s="33">
        <v>1297.6583719000898</v>
      </c>
      <c r="X22" s="33">
        <v>1655.148750231655</v>
      </c>
      <c r="Y22" s="33">
        <v>6.780140890038</v>
      </c>
      <c r="Z22" s="33">
        <v>9.9603059999999999E-6</v>
      </c>
      <c r="AA22" s="33">
        <v>1.0423697E-5</v>
      </c>
      <c r="AB22" s="33">
        <v>1.7804660999999999E-5</v>
      </c>
      <c r="AC22" s="33">
        <v>1.7981122999999999E-5</v>
      </c>
      <c r="AD22" s="33">
        <v>2.0428209999999999E-5</v>
      </c>
      <c r="AE22" s="33">
        <v>1.9641210000000002E-5</v>
      </c>
    </row>
    <row r="23" spans="1:35" s="28" customFormat="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5" s="28" customFormat="1">
      <c r="A24" s="29" t="s">
        <v>130</v>
      </c>
      <c r="B24" s="29" t="s">
        <v>66</v>
      </c>
      <c r="C24" s="33">
        <v>0.18038798872074799</v>
      </c>
      <c r="D24" s="33">
        <v>1.0700144339999991E-6</v>
      </c>
      <c r="E24" s="33">
        <v>14.995468809666312</v>
      </c>
      <c r="F24" s="33">
        <v>46.772783158214594</v>
      </c>
      <c r="G24" s="33">
        <v>12.61030192402848</v>
      </c>
      <c r="H24" s="33">
        <v>18.770248820355548</v>
      </c>
      <c r="I24" s="33">
        <v>6.8288296239092503</v>
      </c>
      <c r="J24" s="33">
        <v>11.65396498352078</v>
      </c>
      <c r="K24" s="33">
        <v>1.490981765E-6</v>
      </c>
      <c r="L24" s="33">
        <v>0.66932067754330993</v>
      </c>
      <c r="M24" s="33">
        <v>1.64395876E-6</v>
      </c>
      <c r="N24" s="33">
        <v>28.372448441558401</v>
      </c>
      <c r="O24" s="33">
        <v>19.559457885496009</v>
      </c>
      <c r="P24" s="33">
        <v>21.166026668202001</v>
      </c>
      <c r="Q24" s="33">
        <v>54.332241222469037</v>
      </c>
      <c r="R24" s="33">
        <v>33.894295311125269</v>
      </c>
      <c r="S24" s="33">
        <v>128.86318742778138</v>
      </c>
      <c r="T24" s="33">
        <v>75.876402706650708</v>
      </c>
      <c r="U24" s="33">
        <v>825.82573257878857</v>
      </c>
      <c r="V24" s="33">
        <v>1400.948013349361</v>
      </c>
      <c r="W24" s="33">
        <v>650.60431622871101</v>
      </c>
      <c r="X24" s="33">
        <v>838.72816350551454</v>
      </c>
      <c r="Y24" s="33">
        <v>2621.7442560967556</v>
      </c>
      <c r="Z24" s="33">
        <v>1211.7971233597673</v>
      </c>
      <c r="AA24" s="33">
        <v>1357.7025034268052</v>
      </c>
      <c r="AB24" s="33">
        <v>1997.0406050743563</v>
      </c>
      <c r="AC24" s="33">
        <v>3268.3717566722175</v>
      </c>
      <c r="AD24" s="33">
        <v>6071.2064125056349</v>
      </c>
      <c r="AE24" s="33">
        <v>6935.9999125381701</v>
      </c>
    </row>
    <row r="25" spans="1:35" s="28" customFormat="1">
      <c r="A25" s="29" t="s">
        <v>130</v>
      </c>
      <c r="B25" s="29" t="s">
        <v>65</v>
      </c>
      <c r="C25" s="33">
        <v>1998.2908799999998</v>
      </c>
      <c r="D25" s="33">
        <v>2100.8038190000002</v>
      </c>
      <c r="E25" s="33">
        <v>1931.81043</v>
      </c>
      <c r="F25" s="33">
        <v>2759.3908799999999</v>
      </c>
      <c r="G25" s="33">
        <v>2802.6507300000003</v>
      </c>
      <c r="H25" s="33">
        <v>2585.4740499999998</v>
      </c>
      <c r="I25" s="33">
        <v>2473.5058249999988</v>
      </c>
      <c r="J25" s="33">
        <v>3373.3922899999998</v>
      </c>
      <c r="K25" s="33">
        <v>2768.4881199999991</v>
      </c>
      <c r="L25" s="33">
        <v>2435.8252600000001</v>
      </c>
      <c r="M25" s="33">
        <v>2437.2894040000001</v>
      </c>
      <c r="N25" s="33">
        <v>2631.3807399999987</v>
      </c>
      <c r="O25" s="33">
        <v>3038.6075699999978</v>
      </c>
      <c r="P25" s="33">
        <v>3222.5846710000001</v>
      </c>
      <c r="Q25" s="33">
        <v>3225.457519999999</v>
      </c>
      <c r="R25" s="33">
        <v>3082.4704039999988</v>
      </c>
      <c r="S25" s="33">
        <v>3842.2465499999998</v>
      </c>
      <c r="T25" s="33">
        <v>3051.3194989999979</v>
      </c>
      <c r="U25" s="33">
        <v>3056.552917999999</v>
      </c>
      <c r="V25" s="33">
        <v>2691.650760999999</v>
      </c>
      <c r="W25" s="33">
        <v>2583.3442699999987</v>
      </c>
      <c r="X25" s="33">
        <v>3196.5266249999968</v>
      </c>
      <c r="Y25" s="33">
        <v>3335.1283599999997</v>
      </c>
      <c r="Z25" s="33">
        <v>3379.3859000000002</v>
      </c>
      <c r="AA25" s="33">
        <v>3370.7755150000003</v>
      </c>
      <c r="AB25" s="33">
        <v>4088.5991139999996</v>
      </c>
      <c r="AC25" s="33">
        <v>3360.9850900000001</v>
      </c>
      <c r="AD25" s="33">
        <v>3281.7194399999998</v>
      </c>
      <c r="AE25" s="33">
        <v>3028.3818099999999</v>
      </c>
    </row>
    <row r="26" spans="1:35" s="28" customFormat="1">
      <c r="A26" s="29" t="s">
        <v>130</v>
      </c>
      <c r="B26" s="29" t="s">
        <v>69</v>
      </c>
      <c r="C26" s="33">
        <v>6252.6976508929447</v>
      </c>
      <c r="D26" s="33">
        <v>9583.5912908679293</v>
      </c>
      <c r="E26" s="33">
        <v>11541.931078300511</v>
      </c>
      <c r="F26" s="33">
        <v>13660.658290728159</v>
      </c>
      <c r="G26" s="33">
        <v>17419.921663391877</v>
      </c>
      <c r="H26" s="33">
        <v>20682.13705919771</v>
      </c>
      <c r="I26" s="33">
        <v>22696.75036108022</v>
      </c>
      <c r="J26" s="33">
        <v>22049.671135808407</v>
      </c>
      <c r="K26" s="33">
        <v>26005.705721139129</v>
      </c>
      <c r="L26" s="33">
        <v>27930.792970761904</v>
      </c>
      <c r="M26" s="33">
        <v>29180.310383189706</v>
      </c>
      <c r="N26" s="33">
        <v>28787.173682482993</v>
      </c>
      <c r="O26" s="33">
        <v>27991.45515800696</v>
      </c>
      <c r="P26" s="33">
        <v>29758.685731201942</v>
      </c>
      <c r="Q26" s="33">
        <v>31112.575372943338</v>
      </c>
      <c r="R26" s="33">
        <v>30966.374393904891</v>
      </c>
      <c r="S26" s="33">
        <v>27663.385685635669</v>
      </c>
      <c r="T26" s="33">
        <v>25967.283529415279</v>
      </c>
      <c r="U26" s="33">
        <v>30492.573434499544</v>
      </c>
      <c r="V26" s="33">
        <v>30406.977669311993</v>
      </c>
      <c r="W26" s="33">
        <v>35617.979921176113</v>
      </c>
      <c r="X26" s="33">
        <v>35686.388166792996</v>
      </c>
      <c r="Y26" s="33">
        <v>37211.690972885452</v>
      </c>
      <c r="Z26" s="33">
        <v>38999.23195936728</v>
      </c>
      <c r="AA26" s="33">
        <v>39135.735621822867</v>
      </c>
      <c r="AB26" s="33">
        <v>34501.844123547635</v>
      </c>
      <c r="AC26" s="33">
        <v>32702.977501464418</v>
      </c>
      <c r="AD26" s="33">
        <v>34736.412453635116</v>
      </c>
      <c r="AE26" s="33">
        <v>34765.963706945135</v>
      </c>
    </row>
    <row r="27" spans="1:35" s="28" customFormat="1">
      <c r="A27" s="29" t="s">
        <v>130</v>
      </c>
      <c r="B27" s="29" t="s">
        <v>68</v>
      </c>
      <c r="C27" s="33">
        <v>5342.811244290162</v>
      </c>
      <c r="D27" s="33">
        <v>6499.5899381733789</v>
      </c>
      <c r="E27" s="33">
        <v>6543.028611439594</v>
      </c>
      <c r="F27" s="33">
        <v>6299.1536215256629</v>
      </c>
      <c r="G27" s="33">
        <v>5994.6269758108874</v>
      </c>
      <c r="H27" s="33">
        <v>6487.1148012684498</v>
      </c>
      <c r="I27" s="33">
        <v>7039.9944254167012</v>
      </c>
      <c r="J27" s="33">
        <v>6836.732397566715</v>
      </c>
      <c r="K27" s="33">
        <v>17259.304670674945</v>
      </c>
      <c r="L27" s="33">
        <v>18239.190873024592</v>
      </c>
      <c r="M27" s="33">
        <v>18642.406227860822</v>
      </c>
      <c r="N27" s="33">
        <v>18411.636981484546</v>
      </c>
      <c r="O27" s="33">
        <v>17848.5058903424</v>
      </c>
      <c r="P27" s="33">
        <v>17162.808271167076</v>
      </c>
      <c r="Q27" s="33">
        <v>18500.504648004935</v>
      </c>
      <c r="R27" s="33">
        <v>18486.597367007431</v>
      </c>
      <c r="S27" s="33">
        <v>17323.301130984451</v>
      </c>
      <c r="T27" s="33">
        <v>17552.122363059574</v>
      </c>
      <c r="U27" s="33">
        <v>18535.418250002971</v>
      </c>
      <c r="V27" s="33">
        <v>18818.638077021162</v>
      </c>
      <c r="W27" s="33">
        <v>18733.860262094444</v>
      </c>
      <c r="X27" s="33">
        <v>24056.204438221677</v>
      </c>
      <c r="Y27" s="33">
        <v>23075.853603196534</v>
      </c>
      <c r="Z27" s="33">
        <v>24655.862808211874</v>
      </c>
      <c r="AA27" s="33">
        <v>24861.90700271308</v>
      </c>
      <c r="AB27" s="33">
        <v>27141.404250037511</v>
      </c>
      <c r="AC27" s="33">
        <v>28436.113629094223</v>
      </c>
      <c r="AD27" s="33">
        <v>32151.576228961876</v>
      </c>
      <c r="AE27" s="33">
        <v>32618.397774334764</v>
      </c>
    </row>
    <row r="28" spans="1:35" s="28" customFormat="1">
      <c r="A28" s="29" t="s">
        <v>130</v>
      </c>
      <c r="B28" s="29" t="s">
        <v>36</v>
      </c>
      <c r="C28" s="33">
        <v>3.7241583999999904E-6</v>
      </c>
      <c r="D28" s="33">
        <v>3.8429817999999995E-6</v>
      </c>
      <c r="E28" s="33">
        <v>3.8425749000000003E-6</v>
      </c>
      <c r="F28" s="33">
        <v>3.8195855999999899E-6</v>
      </c>
      <c r="G28" s="33">
        <v>3.7339838999999998E-6</v>
      </c>
      <c r="H28" s="33">
        <v>3.8146918E-6</v>
      </c>
      <c r="I28" s="33">
        <v>4.6123205000000001E-6</v>
      </c>
      <c r="J28" s="33">
        <v>4.8861783999999902E-6</v>
      </c>
      <c r="K28" s="33">
        <v>1.5508637999999898E-5</v>
      </c>
      <c r="L28" s="33">
        <v>1.6022327000000001E-5</v>
      </c>
      <c r="M28" s="33">
        <v>1.6154348099999998E-5</v>
      </c>
      <c r="N28" s="33">
        <v>1.7334445600000001E-5</v>
      </c>
      <c r="O28" s="33">
        <v>1.7100828499999999E-5</v>
      </c>
      <c r="P28" s="33">
        <v>1.74468564E-5</v>
      </c>
      <c r="Q28" s="33">
        <v>1.872467599999989E-5</v>
      </c>
      <c r="R28" s="33">
        <v>1.9611688999999902E-5</v>
      </c>
      <c r="S28" s="33">
        <v>4.3501777000000001E-5</v>
      </c>
      <c r="T28" s="33">
        <v>4.2700861999999904E-5</v>
      </c>
      <c r="U28" s="33">
        <v>8.2702824999999911E-5</v>
      </c>
      <c r="V28" s="33">
        <v>8.2494303999999897E-5</v>
      </c>
      <c r="W28" s="33">
        <v>882.99665719067195</v>
      </c>
      <c r="X28" s="33">
        <v>881.50996694084904</v>
      </c>
      <c r="Y28" s="33">
        <v>1141.718117333254</v>
      </c>
      <c r="Z28" s="33">
        <v>1620.523827381857</v>
      </c>
      <c r="AA28" s="33">
        <v>1719.7347316758901</v>
      </c>
      <c r="AB28" s="33">
        <v>1856.218644849017</v>
      </c>
      <c r="AC28" s="33">
        <v>1814.967544169064</v>
      </c>
      <c r="AD28" s="33">
        <v>1871.0710465510599</v>
      </c>
      <c r="AE28" s="33">
        <v>1831.794639096096</v>
      </c>
    </row>
    <row r="29" spans="1:35" s="28" customFormat="1">
      <c r="A29" s="29" t="s">
        <v>130</v>
      </c>
      <c r="B29" s="29" t="s">
        <v>73</v>
      </c>
      <c r="C29" s="33">
        <v>21.9688193</v>
      </c>
      <c r="D29" s="33">
        <v>69.523955000000001</v>
      </c>
      <c r="E29" s="33">
        <v>96.7240515760151</v>
      </c>
      <c r="F29" s="33">
        <v>929.19405649273767</v>
      </c>
      <c r="G29" s="33">
        <v>4436.9834231829163</v>
      </c>
      <c r="H29" s="33">
        <v>4861.3317004147621</v>
      </c>
      <c r="I29" s="33">
        <v>4406.9606116678642</v>
      </c>
      <c r="J29" s="33">
        <v>4726.458336996121</v>
      </c>
      <c r="K29" s="33">
        <v>8414.3774038225838</v>
      </c>
      <c r="L29" s="33">
        <v>9259.4576691490656</v>
      </c>
      <c r="M29" s="33">
        <v>9071.8508092867323</v>
      </c>
      <c r="N29" s="33">
        <v>10183.640305752726</v>
      </c>
      <c r="O29" s="33">
        <v>9474.3693286881116</v>
      </c>
      <c r="P29" s="33">
        <v>9239.5877097737848</v>
      </c>
      <c r="Q29" s="33">
        <v>9945.9713903048814</v>
      </c>
      <c r="R29" s="33">
        <v>10028.584176911409</v>
      </c>
      <c r="S29" s="33">
        <v>9604.9723773539663</v>
      </c>
      <c r="T29" s="33">
        <v>9219.7775990214977</v>
      </c>
      <c r="U29" s="33">
        <v>9915.8067915368774</v>
      </c>
      <c r="V29" s="33">
        <v>9415.2580170376514</v>
      </c>
      <c r="W29" s="33">
        <v>9520.3534986072373</v>
      </c>
      <c r="X29" s="33">
        <v>9816.1354716163933</v>
      </c>
      <c r="Y29" s="33">
        <v>9378.8025292859511</v>
      </c>
      <c r="Z29" s="33">
        <v>10366.976943269025</v>
      </c>
      <c r="AA29" s="33">
        <v>10205.848901493329</v>
      </c>
      <c r="AB29" s="33">
        <v>10230.19601947274</v>
      </c>
      <c r="AC29" s="33">
        <v>9832.6740488005307</v>
      </c>
      <c r="AD29" s="33">
        <v>10354.245627346838</v>
      </c>
      <c r="AE29" s="33">
        <v>10053.695796679265</v>
      </c>
    </row>
    <row r="30" spans="1:35" s="28" customFormat="1">
      <c r="A30" s="36" t="s">
        <v>130</v>
      </c>
      <c r="B30" s="36" t="s">
        <v>56</v>
      </c>
      <c r="C30" s="25">
        <v>8.6914881400000006</v>
      </c>
      <c r="D30" s="25">
        <v>15.013348000000001</v>
      </c>
      <c r="E30" s="25">
        <v>19.382668299999999</v>
      </c>
      <c r="F30" s="25">
        <v>34.417907399999891</v>
      </c>
      <c r="G30" s="25">
        <v>49.121335000000002</v>
      </c>
      <c r="H30" s="25">
        <v>68.479846999999907</v>
      </c>
      <c r="I30" s="25">
        <v>78.654370699999987</v>
      </c>
      <c r="J30" s="25">
        <v>94.289191000000002</v>
      </c>
      <c r="K30" s="25">
        <v>110.330861</v>
      </c>
      <c r="L30" s="25">
        <v>133.92728499999998</v>
      </c>
      <c r="M30" s="25">
        <v>162.373604</v>
      </c>
      <c r="N30" s="25">
        <v>196.95859799999999</v>
      </c>
      <c r="O30" s="25">
        <v>219.85006999999999</v>
      </c>
      <c r="P30" s="25">
        <v>232.90573599999999</v>
      </c>
      <c r="Q30" s="25">
        <v>260.9071219999999</v>
      </c>
      <c r="R30" s="25">
        <v>288.16457999999898</v>
      </c>
      <c r="S30" s="25">
        <v>295.59419300000002</v>
      </c>
      <c r="T30" s="25">
        <v>303.72714200000001</v>
      </c>
      <c r="U30" s="25">
        <v>331.76186999999999</v>
      </c>
      <c r="V30" s="25">
        <v>332.1903069999999</v>
      </c>
      <c r="W30" s="25">
        <v>351.00806499999987</v>
      </c>
      <c r="X30" s="25">
        <v>376.83262000000002</v>
      </c>
      <c r="Y30" s="25">
        <v>377.62858999999997</v>
      </c>
      <c r="Z30" s="25">
        <v>413.68720499999989</v>
      </c>
      <c r="AA30" s="25">
        <v>423.52253000000002</v>
      </c>
      <c r="AB30" s="25">
        <v>424.85339499999998</v>
      </c>
      <c r="AC30" s="25">
        <v>434.58294599999999</v>
      </c>
      <c r="AD30" s="25">
        <v>458.68392999999901</v>
      </c>
      <c r="AE30" s="25">
        <v>453.26397399999996</v>
      </c>
    </row>
    <row r="31" spans="1:35" s="28" customFormat="1">
      <c r="A31" s="34" t="s">
        <v>138</v>
      </c>
      <c r="B31" s="34"/>
      <c r="C31" s="35">
        <v>59720.054978371445</v>
      </c>
      <c r="D31" s="35">
        <v>57416.195364351603</v>
      </c>
      <c r="E31" s="35">
        <v>57054.92893080123</v>
      </c>
      <c r="F31" s="35">
        <v>63165.364665930043</v>
      </c>
      <c r="G31" s="35">
        <v>58215.366407999012</v>
      </c>
      <c r="H31" s="35">
        <v>57388.892438182549</v>
      </c>
      <c r="I31" s="35">
        <v>55629.400287159653</v>
      </c>
      <c r="J31" s="35">
        <v>57970.203416029217</v>
      </c>
      <c r="K31" s="35">
        <v>61704.581520637934</v>
      </c>
      <c r="L31" s="35">
        <v>64275.023254540225</v>
      </c>
      <c r="M31" s="35">
        <v>64626.823387158031</v>
      </c>
      <c r="N31" s="35">
        <v>59195.607314915113</v>
      </c>
      <c r="O31" s="35">
        <v>60469.43696724304</v>
      </c>
      <c r="P31" s="35">
        <v>61083.426592160307</v>
      </c>
      <c r="Q31" s="35">
        <v>59650.203949262228</v>
      </c>
      <c r="R31" s="35">
        <v>60994.374094513711</v>
      </c>
      <c r="S31" s="35">
        <v>58451.642235997955</v>
      </c>
      <c r="T31" s="35">
        <v>56425.281202299549</v>
      </c>
      <c r="U31" s="35">
        <v>62551.748448497521</v>
      </c>
      <c r="V31" s="35">
        <v>61492.088438328639</v>
      </c>
      <c r="W31" s="35">
        <v>65287.666341399352</v>
      </c>
      <c r="X31" s="35">
        <v>65432.996143751843</v>
      </c>
      <c r="Y31" s="35">
        <v>66251.197333068776</v>
      </c>
      <c r="Z31" s="35">
        <v>68246.277800899232</v>
      </c>
      <c r="AA31" s="35">
        <v>68726.120653386446</v>
      </c>
      <c r="AB31" s="35">
        <v>67728.888110464162</v>
      </c>
      <c r="AC31" s="35">
        <v>67768.447995211987</v>
      </c>
      <c r="AD31" s="35">
        <v>76240.914555530835</v>
      </c>
      <c r="AE31" s="35">
        <v>77348.743223459285</v>
      </c>
    </row>
    <row r="32" spans="1:35"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3">
        <v>44377.023830000006</v>
      </c>
      <c r="D34" s="33">
        <v>40795.574409999994</v>
      </c>
      <c r="E34" s="33">
        <v>43570.824339999992</v>
      </c>
      <c r="F34" s="33">
        <v>40323.477495282685</v>
      </c>
      <c r="G34" s="33">
        <v>40642.318842285371</v>
      </c>
      <c r="H34" s="33">
        <v>38966.300695780352</v>
      </c>
      <c r="I34" s="33">
        <v>36154.908332276696</v>
      </c>
      <c r="J34" s="33">
        <v>35470.99624967698</v>
      </c>
      <c r="K34" s="33">
        <v>33279.039298279364</v>
      </c>
      <c r="L34" s="33">
        <v>32161.940338099896</v>
      </c>
      <c r="M34" s="33">
        <v>31141.421737439952</v>
      </c>
      <c r="N34" s="33">
        <v>32964.71505582588</v>
      </c>
      <c r="O34" s="33">
        <v>34755.98971231575</v>
      </c>
      <c r="P34" s="33">
        <v>33232.256054061443</v>
      </c>
      <c r="Q34" s="33">
        <v>33394.435299999997</v>
      </c>
      <c r="R34" s="33">
        <v>30613.21119999998</v>
      </c>
      <c r="S34" s="33">
        <v>24718.801899999991</v>
      </c>
      <c r="T34" s="33">
        <v>25421.698999999997</v>
      </c>
      <c r="U34" s="33">
        <v>24106.347999999994</v>
      </c>
      <c r="V34" s="33">
        <v>23501.463000000003</v>
      </c>
      <c r="W34" s="33">
        <v>23154.8279</v>
      </c>
      <c r="X34" s="33">
        <v>19410.396699999998</v>
      </c>
      <c r="Y34" s="33">
        <v>15792.788599999998</v>
      </c>
      <c r="Z34" s="33">
        <v>13695.869199999999</v>
      </c>
      <c r="AA34" s="33">
        <v>11477.095099999999</v>
      </c>
      <c r="AB34" s="33">
        <v>9219.9277000000002</v>
      </c>
      <c r="AC34" s="33">
        <v>9023.9348999999984</v>
      </c>
      <c r="AD34" s="33">
        <v>8938.4439999999995</v>
      </c>
      <c r="AE34" s="33">
        <v>8071.8001999999997</v>
      </c>
    </row>
    <row r="35" spans="1:31" s="28" customFormat="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s="28" customFormat="1">
      <c r="A36" s="29" t="s">
        <v>131</v>
      </c>
      <c r="B36" s="29" t="s">
        <v>20</v>
      </c>
      <c r="C36" s="33">
        <v>1104.0250141388817</v>
      </c>
      <c r="D36" s="33">
        <v>1104.0250141763665</v>
      </c>
      <c r="E36" s="33">
        <v>1232.2761652650117</v>
      </c>
      <c r="F36" s="33">
        <v>1440.9853545100245</v>
      </c>
      <c r="G36" s="33">
        <v>1260.0597315308166</v>
      </c>
      <c r="H36" s="33">
        <v>1272.9806515247753</v>
      </c>
      <c r="I36" s="33">
        <v>1215.390080524478</v>
      </c>
      <c r="J36" s="33">
        <v>1444.8740517100707</v>
      </c>
      <c r="K36" s="33">
        <v>1235.199544694414</v>
      </c>
      <c r="L36" s="33">
        <v>1271.3453217433164</v>
      </c>
      <c r="M36" s="33">
        <v>1348.1018578902367</v>
      </c>
      <c r="N36" s="33">
        <v>2656.9227329325736</v>
      </c>
      <c r="O36" s="33">
        <v>3026.0809929866878</v>
      </c>
      <c r="P36" s="33">
        <v>3118.1011829404242</v>
      </c>
      <c r="Q36" s="33">
        <v>2489.5601229434938</v>
      </c>
      <c r="R36" s="33">
        <v>2308.3348431528084</v>
      </c>
      <c r="S36" s="33">
        <v>3522.4267253199832</v>
      </c>
      <c r="T36" s="33">
        <v>3456.412315358813</v>
      </c>
      <c r="U36" s="33">
        <v>2778.3755781812993</v>
      </c>
      <c r="V36" s="33">
        <v>3028.2047182729148</v>
      </c>
      <c r="W36" s="33">
        <v>3225.8049814575666</v>
      </c>
      <c r="X36" s="33">
        <v>3548.7336916819868</v>
      </c>
      <c r="Y36" s="33">
        <v>3396.8870914972745</v>
      </c>
      <c r="Z36" s="33">
        <v>3049.2117911826494</v>
      </c>
      <c r="AA36" s="33">
        <v>1476.9182930764166</v>
      </c>
      <c r="AB36" s="33">
        <v>960.5234539398291</v>
      </c>
      <c r="AC36" s="33">
        <v>963.15511390783593</v>
      </c>
      <c r="AD36" s="33">
        <v>960.52345375341508</v>
      </c>
      <c r="AE36" s="33">
        <v>960.52345343050558</v>
      </c>
    </row>
    <row r="37" spans="1:31" s="28" customFormat="1">
      <c r="A37" s="29" t="s">
        <v>131</v>
      </c>
      <c r="B37" s="29" t="s">
        <v>32</v>
      </c>
      <c r="C37" s="33">
        <v>37.115769999999998</v>
      </c>
      <c r="D37" s="33">
        <v>37.115769999999998</v>
      </c>
      <c r="E37" s="33">
        <v>73.719189999999998</v>
      </c>
      <c r="F37" s="33">
        <v>72.804009999999906</v>
      </c>
      <c r="G37" s="33">
        <v>72.804009999999906</v>
      </c>
      <c r="H37" s="33">
        <v>72.804009999999906</v>
      </c>
      <c r="I37" s="33">
        <v>73.003469999999993</v>
      </c>
      <c r="J37" s="33">
        <v>72.804009999999906</v>
      </c>
      <c r="K37" s="33">
        <v>72.804009999999906</v>
      </c>
      <c r="L37" s="33">
        <v>72.804009999999906</v>
      </c>
      <c r="M37" s="33">
        <v>73.003469999999993</v>
      </c>
      <c r="N37" s="33">
        <v>72.804009999999906</v>
      </c>
      <c r="O37" s="33">
        <v>72.804009999999906</v>
      </c>
      <c r="P37" s="33">
        <v>72.804009999999906</v>
      </c>
      <c r="Q37" s="33">
        <v>73.003469999999993</v>
      </c>
      <c r="R37" s="33">
        <v>72.804009999999906</v>
      </c>
      <c r="S37" s="33">
        <v>142.68225000000001</v>
      </c>
      <c r="T37" s="33">
        <v>159.98617999999999</v>
      </c>
      <c r="U37" s="33">
        <v>160.33414999999999</v>
      </c>
      <c r="V37" s="33">
        <v>190.86308</v>
      </c>
      <c r="W37" s="33">
        <v>196.73174</v>
      </c>
      <c r="X37" s="33">
        <v>241.46111999999999</v>
      </c>
      <c r="Y37" s="33">
        <v>233.9444</v>
      </c>
      <c r="Z37" s="33">
        <v>181.11915999999999</v>
      </c>
      <c r="AA37" s="33">
        <v>250.4512</v>
      </c>
      <c r="AB37" s="33">
        <v>0</v>
      </c>
      <c r="AC37" s="33">
        <v>0</v>
      </c>
      <c r="AD37" s="33">
        <v>0</v>
      </c>
      <c r="AE37" s="33">
        <v>0</v>
      </c>
    </row>
    <row r="38" spans="1:31" s="28" customFormat="1">
      <c r="A38" s="29" t="s">
        <v>131</v>
      </c>
      <c r="B38" s="29" t="s">
        <v>66</v>
      </c>
      <c r="C38" s="33">
        <v>1.7940571609999981E-6</v>
      </c>
      <c r="D38" s="33">
        <v>1.85948653E-6</v>
      </c>
      <c r="E38" s="33">
        <v>1.6694498036960259</v>
      </c>
      <c r="F38" s="33">
        <v>33.294178523284259</v>
      </c>
      <c r="G38" s="33">
        <v>14.889858191291372</v>
      </c>
      <c r="H38" s="33">
        <v>21.890876622355684</v>
      </c>
      <c r="I38" s="33">
        <v>7.6223824246794756</v>
      </c>
      <c r="J38" s="33">
        <v>50.053888901542578</v>
      </c>
      <c r="K38" s="33">
        <v>7.1168156805266856</v>
      </c>
      <c r="L38" s="33">
        <v>15.989839932144921</v>
      </c>
      <c r="M38" s="33">
        <v>20.59193347780332</v>
      </c>
      <c r="N38" s="33">
        <v>162.40008917837744</v>
      </c>
      <c r="O38" s="33">
        <v>91.362322428044479</v>
      </c>
      <c r="P38" s="33">
        <v>52.967103660889386</v>
      </c>
      <c r="Q38" s="33">
        <v>89.453394753360442</v>
      </c>
      <c r="R38" s="33">
        <v>149.88842088077661</v>
      </c>
      <c r="S38" s="33">
        <v>467.95230701304473</v>
      </c>
      <c r="T38" s="33">
        <v>304.29108136967517</v>
      </c>
      <c r="U38" s="33">
        <v>836.93724369676227</v>
      </c>
      <c r="V38" s="33">
        <v>1000.4430311511869</v>
      </c>
      <c r="W38" s="33">
        <v>846.03014630711891</v>
      </c>
      <c r="X38" s="33">
        <v>1350.0855205744556</v>
      </c>
      <c r="Y38" s="33">
        <v>1676.4084552571258</v>
      </c>
      <c r="Z38" s="33">
        <v>1398.4886164247021</v>
      </c>
      <c r="AA38" s="33">
        <v>2326.167856449204</v>
      </c>
      <c r="AB38" s="33">
        <v>4503.0772690625963</v>
      </c>
      <c r="AC38" s="33">
        <v>4306.0967389006246</v>
      </c>
      <c r="AD38" s="33">
        <v>4424.5230787599667</v>
      </c>
      <c r="AE38" s="33">
        <v>4032.1049890448348</v>
      </c>
    </row>
    <row r="39" spans="1:31" s="28" customFormat="1">
      <c r="A39" s="29" t="s">
        <v>131</v>
      </c>
      <c r="B39" s="29" t="s">
        <v>65</v>
      </c>
      <c r="C39" s="33">
        <v>683.757059999999</v>
      </c>
      <c r="D39" s="33">
        <v>680.83044999999993</v>
      </c>
      <c r="E39" s="33">
        <v>681.02946999999995</v>
      </c>
      <c r="F39" s="33">
        <v>675.23709999999994</v>
      </c>
      <c r="G39" s="33">
        <v>672.39814000000001</v>
      </c>
      <c r="H39" s="33">
        <v>669.60907999999904</v>
      </c>
      <c r="I39" s="33">
        <v>669.52180999999996</v>
      </c>
      <c r="J39" s="33">
        <v>664.06643999999994</v>
      </c>
      <c r="K39" s="33">
        <v>661.125529999999</v>
      </c>
      <c r="L39" s="33">
        <v>647.82110999999895</v>
      </c>
      <c r="M39" s="33">
        <v>658.91120999999998</v>
      </c>
      <c r="N39" s="33">
        <v>653.31126000000006</v>
      </c>
      <c r="O39" s="33">
        <v>650.54188999999997</v>
      </c>
      <c r="P39" s="33">
        <v>647.70357000000001</v>
      </c>
      <c r="Q39" s="33">
        <v>647.17214000000001</v>
      </c>
      <c r="R39" s="33">
        <v>642.07496000000003</v>
      </c>
      <c r="S39" s="33">
        <v>239.95811</v>
      </c>
      <c r="T39" s="33">
        <v>239.651229999999</v>
      </c>
      <c r="U39" s="33">
        <v>237.75325000000001</v>
      </c>
      <c r="V39" s="33">
        <v>236.74656999999999</v>
      </c>
      <c r="W39" s="33">
        <v>236.63473999999999</v>
      </c>
      <c r="X39" s="33">
        <v>0</v>
      </c>
      <c r="Y39" s="33">
        <v>0</v>
      </c>
      <c r="Z39" s="33">
        <v>0</v>
      </c>
      <c r="AA39" s="33">
        <v>0</v>
      </c>
      <c r="AB39" s="33">
        <v>0</v>
      </c>
      <c r="AC39" s="33">
        <v>0</v>
      </c>
      <c r="AD39" s="33">
        <v>0</v>
      </c>
      <c r="AE39" s="33">
        <v>0</v>
      </c>
    </row>
    <row r="40" spans="1:31" s="28" customFormat="1">
      <c r="A40" s="29" t="s">
        <v>131</v>
      </c>
      <c r="B40" s="29" t="s">
        <v>69</v>
      </c>
      <c r="C40" s="33">
        <v>2135.0893639537812</v>
      </c>
      <c r="D40" s="33">
        <v>3605.6698532246064</v>
      </c>
      <c r="E40" s="33">
        <v>3600.7650522180975</v>
      </c>
      <c r="F40" s="33">
        <v>3782.0370272577252</v>
      </c>
      <c r="G40" s="33">
        <v>6680.4144324392719</v>
      </c>
      <c r="H40" s="33">
        <v>6863.8854922712198</v>
      </c>
      <c r="I40" s="33">
        <v>10148.88471537737</v>
      </c>
      <c r="J40" s="33">
        <v>12598.420156363105</v>
      </c>
      <c r="K40" s="33">
        <v>14793.157847312768</v>
      </c>
      <c r="L40" s="33">
        <v>15283.669336087729</v>
      </c>
      <c r="M40" s="33">
        <v>14903.419331497456</v>
      </c>
      <c r="N40" s="33">
        <v>14086.159080422131</v>
      </c>
      <c r="O40" s="33">
        <v>12764.49156222567</v>
      </c>
      <c r="P40" s="33">
        <v>14798.113294470735</v>
      </c>
      <c r="Q40" s="33">
        <v>14944.053365219064</v>
      </c>
      <c r="R40" s="33">
        <v>18565.416984969368</v>
      </c>
      <c r="S40" s="33">
        <v>24888.953254719323</v>
      </c>
      <c r="T40" s="33">
        <v>24693.79528449594</v>
      </c>
      <c r="U40" s="33">
        <v>25316.687957310354</v>
      </c>
      <c r="V40" s="33">
        <v>23855.700637056074</v>
      </c>
      <c r="W40" s="33">
        <v>23524.673881614024</v>
      </c>
      <c r="X40" s="33">
        <v>25119.049516602507</v>
      </c>
      <c r="Y40" s="33">
        <v>28887.598419028924</v>
      </c>
      <c r="Z40" s="33">
        <v>29703.295319839453</v>
      </c>
      <c r="AA40" s="33">
        <v>33049.045393648077</v>
      </c>
      <c r="AB40" s="33">
        <v>35502.563092428885</v>
      </c>
      <c r="AC40" s="33">
        <v>35430.726804855898</v>
      </c>
      <c r="AD40" s="33">
        <v>35817.036529711426</v>
      </c>
      <c r="AE40" s="33">
        <v>33981.717364381017</v>
      </c>
    </row>
    <row r="41" spans="1:31" s="28" customFormat="1">
      <c r="A41" s="29" t="s">
        <v>131</v>
      </c>
      <c r="B41" s="29" t="s">
        <v>68</v>
      </c>
      <c r="C41" s="33">
        <v>5555.0976210704275</v>
      </c>
      <c r="D41" s="33">
        <v>7538.356059357815</v>
      </c>
      <c r="E41" s="33">
        <v>7685.5575238868223</v>
      </c>
      <c r="F41" s="33">
        <v>7343.9849825254605</v>
      </c>
      <c r="G41" s="33">
        <v>7448.1654974862149</v>
      </c>
      <c r="H41" s="33">
        <v>7800.5725878268313</v>
      </c>
      <c r="I41" s="33">
        <v>7893.2139291655121</v>
      </c>
      <c r="J41" s="33">
        <v>6593.3674713359205</v>
      </c>
      <c r="K41" s="33">
        <v>7142.0112516177905</v>
      </c>
      <c r="L41" s="33">
        <v>7427.2567178071968</v>
      </c>
      <c r="M41" s="33">
        <v>7545.9959096546536</v>
      </c>
      <c r="N41" s="33">
        <v>7659.7106308115199</v>
      </c>
      <c r="O41" s="33">
        <v>7327.5956164248837</v>
      </c>
      <c r="P41" s="33">
        <v>7442.0842525623821</v>
      </c>
      <c r="Q41" s="33">
        <v>7813.5781409904403</v>
      </c>
      <c r="R41" s="33">
        <v>7531.2410157191516</v>
      </c>
      <c r="S41" s="33">
        <v>8380.6875793411382</v>
      </c>
      <c r="T41" s="33">
        <v>9037.3218834575018</v>
      </c>
      <c r="U41" s="33">
        <v>9417.8842313386303</v>
      </c>
      <c r="V41" s="33">
        <v>10090.153657960649</v>
      </c>
      <c r="W41" s="33">
        <v>11245.542296258716</v>
      </c>
      <c r="X41" s="33">
        <v>16122.394095631751</v>
      </c>
      <c r="Y41" s="33">
        <v>15601.194907732079</v>
      </c>
      <c r="Z41" s="33">
        <v>15798.065384832102</v>
      </c>
      <c r="AA41" s="33">
        <v>15878.290386156723</v>
      </c>
      <c r="AB41" s="33">
        <v>17763.039371192557</v>
      </c>
      <c r="AC41" s="33">
        <v>18615.891300721429</v>
      </c>
      <c r="AD41" s="33">
        <v>17981.056607365041</v>
      </c>
      <c r="AE41" s="33">
        <v>20389.861658785856</v>
      </c>
    </row>
    <row r="42" spans="1:31" s="28" customFormat="1">
      <c r="A42" s="29" t="s">
        <v>131</v>
      </c>
      <c r="B42" s="29" t="s">
        <v>36</v>
      </c>
      <c r="C42" s="33">
        <v>2.4844444E-6</v>
      </c>
      <c r="D42" s="33">
        <v>25.591795518987499</v>
      </c>
      <c r="E42" s="33">
        <v>26.6935015345605</v>
      </c>
      <c r="F42" s="33">
        <v>32.585219509523704</v>
      </c>
      <c r="G42" s="33">
        <v>34.768592598716005</v>
      </c>
      <c r="H42" s="33">
        <v>33.949160634230694</v>
      </c>
      <c r="I42" s="33">
        <v>33.0023492547705</v>
      </c>
      <c r="J42" s="33">
        <v>32.732364207849997</v>
      </c>
      <c r="K42" s="33">
        <v>31.4002435788782</v>
      </c>
      <c r="L42" s="33">
        <v>31.685679027769297</v>
      </c>
      <c r="M42" s="33">
        <v>31.4914101961323</v>
      </c>
      <c r="N42" s="33">
        <v>32.227329888762</v>
      </c>
      <c r="O42" s="33">
        <v>31.836029113538</v>
      </c>
      <c r="P42" s="33">
        <v>32.033681756057995</v>
      </c>
      <c r="Q42" s="33">
        <v>32.092565412592002</v>
      </c>
      <c r="R42" s="33">
        <v>32.417853818683</v>
      </c>
      <c r="S42" s="33">
        <v>735.14148299999999</v>
      </c>
      <c r="T42" s="33">
        <v>730.46618000000001</v>
      </c>
      <c r="U42" s="33">
        <v>832.159626</v>
      </c>
      <c r="V42" s="33">
        <v>793.49865999999997</v>
      </c>
      <c r="W42" s="33">
        <v>1543.4025999999999</v>
      </c>
      <c r="X42" s="33">
        <v>1538.96</v>
      </c>
      <c r="Y42" s="33">
        <v>1538.6957</v>
      </c>
      <c r="Z42" s="33">
        <v>1998.0605</v>
      </c>
      <c r="AA42" s="33">
        <v>1960.6726000000001</v>
      </c>
      <c r="AB42" s="33">
        <v>3000.2932000000001</v>
      </c>
      <c r="AC42" s="33">
        <v>3101.8833</v>
      </c>
      <c r="AD42" s="33">
        <v>3062.2258000000002</v>
      </c>
      <c r="AE42" s="33">
        <v>3173.51</v>
      </c>
    </row>
    <row r="43" spans="1:31" s="28" customFormat="1">
      <c r="A43" s="29" t="s">
        <v>131</v>
      </c>
      <c r="B43" s="29" t="s">
        <v>73</v>
      </c>
      <c r="C43" s="33">
        <v>27.712536</v>
      </c>
      <c r="D43" s="33">
        <v>61.498034999999902</v>
      </c>
      <c r="E43" s="33">
        <v>105.7496976499898</v>
      </c>
      <c r="F43" s="33">
        <v>517.22840333369049</v>
      </c>
      <c r="G43" s="33">
        <v>517.27860332936393</v>
      </c>
      <c r="H43" s="33">
        <v>418.3810734486832</v>
      </c>
      <c r="I43" s="33">
        <v>344.95297355242627</v>
      </c>
      <c r="J43" s="33">
        <v>498.15230407792285</v>
      </c>
      <c r="K43" s="33">
        <v>403.38693409784202</v>
      </c>
      <c r="L43" s="33">
        <v>454.67648439093762</v>
      </c>
      <c r="M43" s="33">
        <v>453.79360462061373</v>
      </c>
      <c r="N43" s="33">
        <v>732.01961140741093</v>
      </c>
      <c r="O43" s="33">
        <v>711.96502354758002</v>
      </c>
      <c r="P43" s="33">
        <v>664.73085358218293</v>
      </c>
      <c r="Q43" s="33">
        <v>740.65322374333994</v>
      </c>
      <c r="R43" s="33">
        <v>710.40127405886506</v>
      </c>
      <c r="S43" s="33">
        <v>2499.223559999999</v>
      </c>
      <c r="T43" s="33">
        <v>2606.0729700000002</v>
      </c>
      <c r="U43" s="33">
        <v>2677.8847000000001</v>
      </c>
      <c r="V43" s="33">
        <v>2438.84602</v>
      </c>
      <c r="W43" s="33">
        <v>2707.0424199999998</v>
      </c>
      <c r="X43" s="33">
        <v>4437.2986000000001</v>
      </c>
      <c r="Y43" s="33">
        <v>4225.5711000000001</v>
      </c>
      <c r="Z43" s="33">
        <v>4384.3798200000001</v>
      </c>
      <c r="AA43" s="33">
        <v>4290.4736600000006</v>
      </c>
      <c r="AB43" s="33">
        <v>4619.6877000000004</v>
      </c>
      <c r="AC43" s="33">
        <v>4673.8502199999994</v>
      </c>
      <c r="AD43" s="33">
        <v>4955.3012600000002</v>
      </c>
      <c r="AE43" s="33">
        <v>5107.9065300000002</v>
      </c>
    </row>
    <row r="44" spans="1:31" s="28" customFormat="1">
      <c r="A44" s="29" t="s">
        <v>131</v>
      </c>
      <c r="B44" s="29" t="s">
        <v>56</v>
      </c>
      <c r="C44" s="25">
        <v>3.6862476799999899</v>
      </c>
      <c r="D44" s="25">
        <v>5.9411490999999996</v>
      </c>
      <c r="E44" s="25">
        <v>8.8973938399999994</v>
      </c>
      <c r="F44" s="25">
        <v>16.601939699999999</v>
      </c>
      <c r="G44" s="25">
        <v>25.919149999999902</v>
      </c>
      <c r="H44" s="25">
        <v>34.933768999999891</v>
      </c>
      <c r="I44" s="25">
        <v>43.098033000000001</v>
      </c>
      <c r="J44" s="25">
        <v>53.284235299999999</v>
      </c>
      <c r="K44" s="25">
        <v>67.172179</v>
      </c>
      <c r="L44" s="25">
        <v>83.890362999999994</v>
      </c>
      <c r="M44" s="25">
        <v>110.564864</v>
      </c>
      <c r="N44" s="25">
        <v>131.48770500000001</v>
      </c>
      <c r="O44" s="25">
        <v>151.74150500000002</v>
      </c>
      <c r="P44" s="25">
        <v>172.74861799999999</v>
      </c>
      <c r="Q44" s="25">
        <v>187.14624000000001</v>
      </c>
      <c r="R44" s="25">
        <v>214.60316799999998</v>
      </c>
      <c r="S44" s="25">
        <v>184.64100899999897</v>
      </c>
      <c r="T44" s="25">
        <v>197.83965000000001</v>
      </c>
      <c r="U44" s="25">
        <v>212.43990199999999</v>
      </c>
      <c r="V44" s="25">
        <v>226.43789000000001</v>
      </c>
      <c r="W44" s="25">
        <v>242.51679999999999</v>
      </c>
      <c r="X44" s="25">
        <v>266.735219999999</v>
      </c>
      <c r="Y44" s="25">
        <v>279.64915999999999</v>
      </c>
      <c r="Z44" s="25">
        <v>285.41562700000003</v>
      </c>
      <c r="AA44" s="25">
        <v>280.541743</v>
      </c>
      <c r="AB44" s="25">
        <v>241.70012499999999</v>
      </c>
      <c r="AC44" s="25">
        <v>273.72651300000001</v>
      </c>
      <c r="AD44" s="25">
        <v>283.98966799999999</v>
      </c>
      <c r="AE44" s="25">
        <v>268.53674999999998</v>
      </c>
    </row>
    <row r="45" spans="1:31" s="28" customFormat="1">
      <c r="A45" s="34" t="s">
        <v>138</v>
      </c>
      <c r="B45" s="34"/>
      <c r="C45" s="35">
        <v>53892.108660957143</v>
      </c>
      <c r="D45" s="35">
        <v>53761.571558618271</v>
      </c>
      <c r="E45" s="35">
        <v>56845.841191173633</v>
      </c>
      <c r="F45" s="35">
        <v>53671.820148099185</v>
      </c>
      <c r="G45" s="35">
        <v>56791.050511932968</v>
      </c>
      <c r="H45" s="35">
        <v>55668.043394025532</v>
      </c>
      <c r="I45" s="35">
        <v>56162.544719768732</v>
      </c>
      <c r="J45" s="35">
        <v>56894.582267987629</v>
      </c>
      <c r="K45" s="35">
        <v>57190.45429758486</v>
      </c>
      <c r="L45" s="35">
        <v>56880.826673670286</v>
      </c>
      <c r="M45" s="35">
        <v>55691.445449960098</v>
      </c>
      <c r="N45" s="35">
        <v>58256.02285917048</v>
      </c>
      <c r="O45" s="35">
        <v>58688.866106381036</v>
      </c>
      <c r="P45" s="35">
        <v>59364.029467695873</v>
      </c>
      <c r="Q45" s="35">
        <v>59451.255933906359</v>
      </c>
      <c r="R45" s="35">
        <v>59882.971434722087</v>
      </c>
      <c r="S45" s="35">
        <v>62361.462126393482</v>
      </c>
      <c r="T45" s="35">
        <v>63313.156974681922</v>
      </c>
      <c r="U45" s="35">
        <v>62854.320410527042</v>
      </c>
      <c r="V45" s="35">
        <v>61903.574694440824</v>
      </c>
      <c r="W45" s="35">
        <v>62430.245685637434</v>
      </c>
      <c r="X45" s="35">
        <v>65792.1206444907</v>
      </c>
      <c r="Y45" s="35">
        <v>65588.821873515393</v>
      </c>
      <c r="Z45" s="35">
        <v>63826.049472278908</v>
      </c>
      <c r="AA45" s="35">
        <v>64457.968229330421</v>
      </c>
      <c r="AB45" s="35">
        <v>67949.130886623869</v>
      </c>
      <c r="AC45" s="35">
        <v>68339.804858385789</v>
      </c>
      <c r="AD45" s="35">
        <v>68121.583669589847</v>
      </c>
      <c r="AE45" s="35">
        <v>67436.007665642217</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s="28" customFormat="1">
      <c r="A49" s="29" t="s">
        <v>132</v>
      </c>
      <c r="B49" s="29" t="s">
        <v>71</v>
      </c>
      <c r="C49" s="33">
        <v>29938.315099999989</v>
      </c>
      <c r="D49" s="33">
        <v>28367.928</v>
      </c>
      <c r="E49" s="33">
        <v>28726.558300000004</v>
      </c>
      <c r="F49" s="33">
        <v>23694.636068788157</v>
      </c>
      <c r="G49" s="33">
        <v>25033.298731750823</v>
      </c>
      <c r="H49" s="33">
        <v>24794.097350233416</v>
      </c>
      <c r="I49" s="33">
        <v>24360.811887124881</v>
      </c>
      <c r="J49" s="33">
        <v>24153.598737443197</v>
      </c>
      <c r="K49" s="33">
        <v>23666.346372607655</v>
      </c>
      <c r="L49" s="33">
        <v>22403.996769639667</v>
      </c>
      <c r="M49" s="33">
        <v>21651.762464643871</v>
      </c>
      <c r="N49" s="33">
        <v>21063.552799999998</v>
      </c>
      <c r="O49" s="33">
        <v>21619.267099999997</v>
      </c>
      <c r="P49" s="33">
        <v>21420.095499999999</v>
      </c>
      <c r="Q49" s="33">
        <v>22102.874199999998</v>
      </c>
      <c r="R49" s="33">
        <v>20820.884299999998</v>
      </c>
      <c r="S49" s="33">
        <v>19704.650799999999</v>
      </c>
      <c r="T49" s="33">
        <v>20311.051899999991</v>
      </c>
      <c r="U49" s="33">
        <v>17870.818899999998</v>
      </c>
      <c r="V49" s="33">
        <v>19126.985499999999</v>
      </c>
      <c r="W49" s="33">
        <v>20907.962299999999</v>
      </c>
      <c r="X49" s="33">
        <v>20355.616300000002</v>
      </c>
      <c r="Y49" s="33">
        <v>19535.324499999999</v>
      </c>
      <c r="Z49" s="33">
        <v>19984.128700000001</v>
      </c>
      <c r="AA49" s="33">
        <v>19277.686300000001</v>
      </c>
      <c r="AB49" s="33">
        <v>19569.440399999999</v>
      </c>
      <c r="AC49" s="33">
        <v>13306.451999999999</v>
      </c>
      <c r="AD49" s="33">
        <v>0</v>
      </c>
      <c r="AE49" s="33">
        <v>0</v>
      </c>
    </row>
    <row r="50" spans="1:31" s="28" customFormat="1">
      <c r="A50" s="29" t="s">
        <v>132</v>
      </c>
      <c r="B50" s="29" t="s">
        <v>20</v>
      </c>
      <c r="C50" s="33">
        <v>9.9761439999999992E-7</v>
      </c>
      <c r="D50" s="33">
        <v>9.8991430000000004E-7</v>
      </c>
      <c r="E50" s="33">
        <v>1.0491018999999999E-6</v>
      </c>
      <c r="F50" s="33">
        <v>1.1881358E-6</v>
      </c>
      <c r="G50" s="33">
        <v>1.2126335E-6</v>
      </c>
      <c r="H50" s="33">
        <v>1.2096043E-6</v>
      </c>
      <c r="I50" s="33">
        <v>1.2940182999999999E-6</v>
      </c>
      <c r="J50" s="33">
        <v>1.4036732E-6</v>
      </c>
      <c r="K50" s="33">
        <v>1.3996657E-6</v>
      </c>
      <c r="L50" s="33">
        <v>1.4243808999999901E-6</v>
      </c>
      <c r="M50" s="33">
        <v>1.4898504999999999E-6</v>
      </c>
      <c r="N50" s="33">
        <v>2.2824188E-6</v>
      </c>
      <c r="O50" s="33">
        <v>2.291263E-6</v>
      </c>
      <c r="P50" s="33">
        <v>2.2947604E-6</v>
      </c>
      <c r="Q50" s="33">
        <v>2.2752332999999999E-6</v>
      </c>
      <c r="R50" s="33">
        <v>2.3125046000000001E-6</v>
      </c>
      <c r="S50" s="33">
        <v>2.9505801999999999E-6</v>
      </c>
      <c r="T50" s="33">
        <v>3.1422011999999999E-6</v>
      </c>
      <c r="U50" s="33">
        <v>4.5749207000000002E-6</v>
      </c>
      <c r="V50" s="33">
        <v>4.5492679999999998E-6</v>
      </c>
      <c r="W50" s="33">
        <v>5.2035866000000001E-6</v>
      </c>
      <c r="X50" s="33">
        <v>5.4285705999999899E-6</v>
      </c>
      <c r="Y50" s="33">
        <v>5.4093052000000003E-6</v>
      </c>
      <c r="Z50" s="33">
        <v>5.0882927000000003E-6</v>
      </c>
      <c r="AA50" s="33">
        <v>5.2898362999999997E-6</v>
      </c>
      <c r="AB50" s="33">
        <v>6.1133509999999999E-6</v>
      </c>
      <c r="AC50" s="33">
        <v>6.1979609999999998E-6</v>
      </c>
      <c r="AD50" s="33">
        <v>1.5125931999999999E-5</v>
      </c>
      <c r="AE50" s="33">
        <v>1.4808035E-5</v>
      </c>
    </row>
    <row r="51" spans="1:31" s="28" customFormat="1">
      <c r="A51" s="29" t="s">
        <v>132</v>
      </c>
      <c r="B51" s="29" t="s">
        <v>32</v>
      </c>
      <c r="C51" s="33">
        <v>8.1850780000000007</v>
      </c>
      <c r="D51" s="33">
        <v>3.4719089999999899</v>
      </c>
      <c r="E51" s="33">
        <v>9.7190510000000003</v>
      </c>
      <c r="F51" s="33">
        <v>14.774520000000001</v>
      </c>
      <c r="G51" s="33">
        <v>4.8767924000000002</v>
      </c>
      <c r="H51" s="33">
        <v>13.252635</v>
      </c>
      <c r="I51" s="33">
        <v>5.1659769999999998</v>
      </c>
      <c r="J51" s="33">
        <v>12.307319999999899</v>
      </c>
      <c r="K51" s="33">
        <v>0.41899787999999999</v>
      </c>
      <c r="L51" s="33">
        <v>2.4384226999999998</v>
      </c>
      <c r="M51" s="33">
        <v>1.0866387</v>
      </c>
      <c r="N51" s="33">
        <v>14.259826</v>
      </c>
      <c r="O51" s="33">
        <v>6.5112120000000004</v>
      </c>
      <c r="P51" s="33">
        <v>7.2784000000000004</v>
      </c>
      <c r="Q51" s="33">
        <v>23.022627</v>
      </c>
      <c r="R51" s="33">
        <v>12.53355</v>
      </c>
      <c r="S51" s="33">
        <v>43.980953</v>
      </c>
      <c r="T51" s="33">
        <v>23.916512000000001</v>
      </c>
      <c r="U51" s="33">
        <v>0</v>
      </c>
      <c r="V51" s="33">
        <v>0</v>
      </c>
      <c r="W51" s="33">
        <v>0</v>
      </c>
      <c r="X51" s="33">
        <v>0</v>
      </c>
      <c r="Y51" s="33">
        <v>0</v>
      </c>
      <c r="Z51" s="33">
        <v>0</v>
      </c>
      <c r="AA51" s="33">
        <v>0</v>
      </c>
      <c r="AB51" s="33">
        <v>0</v>
      </c>
      <c r="AC51" s="33">
        <v>0</v>
      </c>
      <c r="AD51" s="33">
        <v>0</v>
      </c>
      <c r="AE51" s="33">
        <v>0</v>
      </c>
    </row>
    <row r="52" spans="1:31" s="28" customFormat="1">
      <c r="A52" s="29" t="s">
        <v>132</v>
      </c>
      <c r="B52" s="29" t="s">
        <v>66</v>
      </c>
      <c r="C52" s="33">
        <v>7.8060440560857041</v>
      </c>
      <c r="D52" s="33">
        <v>1.7708221999999999E-6</v>
      </c>
      <c r="E52" s="33">
        <v>9.0422810386272481</v>
      </c>
      <c r="F52" s="33">
        <v>2.4395416034980602</v>
      </c>
      <c r="G52" s="33">
        <v>1.7508205135175299</v>
      </c>
      <c r="H52" s="33">
        <v>4.8370125862601512</v>
      </c>
      <c r="I52" s="33">
        <v>2.0802069771706697</v>
      </c>
      <c r="J52" s="33">
        <v>0.45402461270576999</v>
      </c>
      <c r="K52" s="33">
        <v>2.719320529999998E-6</v>
      </c>
      <c r="L52" s="33">
        <v>2.8090235000000002E-6</v>
      </c>
      <c r="M52" s="33">
        <v>2.918109349999999E-6</v>
      </c>
      <c r="N52" s="33">
        <v>29.964919160423129</v>
      </c>
      <c r="O52" s="33">
        <v>1.6768483588760799</v>
      </c>
      <c r="P52" s="33">
        <v>10.543401447040788</v>
      </c>
      <c r="Q52" s="33">
        <v>16.3826883728672</v>
      </c>
      <c r="R52" s="33">
        <v>9.1866821752515726</v>
      </c>
      <c r="S52" s="33">
        <v>33.752519365403352</v>
      </c>
      <c r="T52" s="33">
        <v>5.4042217517412103</v>
      </c>
      <c r="U52" s="33">
        <v>52.385945342495582</v>
      </c>
      <c r="V52" s="33">
        <v>48.894942739423506</v>
      </c>
      <c r="W52" s="33">
        <v>40.550342741687786</v>
      </c>
      <c r="X52" s="33">
        <v>16.801154469398</v>
      </c>
      <c r="Y52" s="33">
        <v>124.58725637950721</v>
      </c>
      <c r="Z52" s="33">
        <v>129.1154460081267</v>
      </c>
      <c r="AA52" s="33">
        <v>87.979934079926011</v>
      </c>
      <c r="AB52" s="33">
        <v>75.841479953874</v>
      </c>
      <c r="AC52" s="33">
        <v>38.380932180895499</v>
      </c>
      <c r="AD52" s="33">
        <v>236.52868433898792</v>
      </c>
      <c r="AE52" s="33">
        <v>485.19593974255702</v>
      </c>
    </row>
    <row r="53" spans="1:31" s="28" customFormat="1">
      <c r="A53" s="29" t="s">
        <v>132</v>
      </c>
      <c r="B53" s="29" t="s">
        <v>65</v>
      </c>
      <c r="C53" s="33">
        <v>2733.69974</v>
      </c>
      <c r="D53" s="33">
        <v>2740.69695</v>
      </c>
      <c r="E53" s="33">
        <v>2478.9365429999989</v>
      </c>
      <c r="F53" s="33">
        <v>3061.3521659999992</v>
      </c>
      <c r="G53" s="33">
        <v>3128.3986669999999</v>
      </c>
      <c r="H53" s="33">
        <v>2955.883315999999</v>
      </c>
      <c r="I53" s="33">
        <v>2997.0646279999987</v>
      </c>
      <c r="J53" s="33">
        <v>3767.6494799999982</v>
      </c>
      <c r="K53" s="33">
        <v>3119.0313039999987</v>
      </c>
      <c r="L53" s="33">
        <v>2665.4138169999987</v>
      </c>
      <c r="M53" s="33">
        <v>2683.0735400000003</v>
      </c>
      <c r="N53" s="33">
        <v>2419.8380400000001</v>
      </c>
      <c r="O53" s="33">
        <v>2965.9601149999999</v>
      </c>
      <c r="P53" s="33">
        <v>3054.8482949999998</v>
      </c>
      <c r="Q53" s="33">
        <v>2886.2671549999977</v>
      </c>
      <c r="R53" s="33">
        <v>2897.77657</v>
      </c>
      <c r="S53" s="33">
        <v>3640.5746210000007</v>
      </c>
      <c r="T53" s="33">
        <v>3021.2019640000003</v>
      </c>
      <c r="U53" s="33">
        <v>2591.7267269999998</v>
      </c>
      <c r="V53" s="33">
        <v>2585.0577970000004</v>
      </c>
      <c r="W53" s="33">
        <v>2344.2325099999989</v>
      </c>
      <c r="X53" s="33">
        <v>2868.8950760000002</v>
      </c>
      <c r="Y53" s="33">
        <v>2968.3925550000004</v>
      </c>
      <c r="Z53" s="33">
        <v>2796.4552140000001</v>
      </c>
      <c r="AA53" s="33">
        <v>2809.6619700000001</v>
      </c>
      <c r="AB53" s="33">
        <v>3521.7637029999978</v>
      </c>
      <c r="AC53" s="33">
        <v>2926.0540249999999</v>
      </c>
      <c r="AD53" s="33">
        <v>2509.7299519999988</v>
      </c>
      <c r="AE53" s="33">
        <v>2509.4443899999997</v>
      </c>
    </row>
    <row r="54" spans="1:31" s="28" customFormat="1">
      <c r="A54" s="29" t="s">
        <v>132</v>
      </c>
      <c r="B54" s="29" t="s">
        <v>69</v>
      </c>
      <c r="C54" s="33">
        <v>10813.303071650178</v>
      </c>
      <c r="D54" s="33">
        <v>13843.552539649561</v>
      </c>
      <c r="E54" s="33">
        <v>11932.687680501225</v>
      </c>
      <c r="F54" s="33">
        <v>12240.981353988376</v>
      </c>
      <c r="G54" s="33">
        <v>12532.565147739384</v>
      </c>
      <c r="H54" s="33">
        <v>12985.672970952628</v>
      </c>
      <c r="I54" s="33">
        <v>13677.647505623312</v>
      </c>
      <c r="J54" s="33">
        <v>12363.331023423008</v>
      </c>
      <c r="K54" s="33">
        <v>12475.655457797422</v>
      </c>
      <c r="L54" s="33">
        <v>12104.13844385138</v>
      </c>
      <c r="M54" s="33">
        <v>13538.1448044221</v>
      </c>
      <c r="N54" s="33">
        <v>11716.329238454375</v>
      </c>
      <c r="O54" s="33">
        <v>12710.810001870876</v>
      </c>
      <c r="P54" s="33">
        <v>12877.433997600576</v>
      </c>
      <c r="Q54" s="33">
        <v>13978.679502814533</v>
      </c>
      <c r="R54" s="33">
        <v>14989.350473915192</v>
      </c>
      <c r="S54" s="33">
        <v>17188.574490183742</v>
      </c>
      <c r="T54" s="33">
        <v>18192.996080578774</v>
      </c>
      <c r="U54" s="33">
        <v>16934.366554937846</v>
      </c>
      <c r="V54" s="33">
        <v>17070.965633594202</v>
      </c>
      <c r="W54" s="33">
        <v>16163.477324575164</v>
      </c>
      <c r="X54" s="33">
        <v>16322.719229884155</v>
      </c>
      <c r="Y54" s="33">
        <v>18847.642881137792</v>
      </c>
      <c r="Z54" s="33">
        <v>19261.962921106086</v>
      </c>
      <c r="AA54" s="33">
        <v>19678.401127605128</v>
      </c>
      <c r="AB54" s="33">
        <v>21634.349531939901</v>
      </c>
      <c r="AC54" s="33">
        <v>26631.278029445955</v>
      </c>
      <c r="AD54" s="33">
        <v>27962.36325136097</v>
      </c>
      <c r="AE54" s="33">
        <v>26516.259441392565</v>
      </c>
    </row>
    <row r="55" spans="1:31" s="28" customFormat="1">
      <c r="A55" s="29" t="s">
        <v>132</v>
      </c>
      <c r="B55" s="29" t="s">
        <v>68</v>
      </c>
      <c r="C55" s="33">
        <v>2656.0010305045821</v>
      </c>
      <c r="D55" s="33">
        <v>2637.1389005885194</v>
      </c>
      <c r="E55" s="33">
        <v>2739.6798156858608</v>
      </c>
      <c r="F55" s="33">
        <v>2624.9491413620076</v>
      </c>
      <c r="G55" s="33">
        <v>2493.171655308659</v>
      </c>
      <c r="H55" s="33">
        <v>2618.5279753560576</v>
      </c>
      <c r="I55" s="33">
        <v>2682.0565268254691</v>
      </c>
      <c r="J55" s="33">
        <v>2511.5762019359213</v>
      </c>
      <c r="K55" s="33">
        <v>2603.911042014598</v>
      </c>
      <c r="L55" s="33">
        <v>2656.0238123416925</v>
      </c>
      <c r="M55" s="33">
        <v>2640.7477887610503</v>
      </c>
      <c r="N55" s="33">
        <v>2742.2025169273134</v>
      </c>
      <c r="O55" s="33">
        <v>2623.4151969349496</v>
      </c>
      <c r="P55" s="33">
        <v>2493.1765106095067</v>
      </c>
      <c r="Q55" s="33">
        <v>2634.7884367713536</v>
      </c>
      <c r="R55" s="33">
        <v>2677.9227039650705</v>
      </c>
      <c r="S55" s="33">
        <v>2511.5792110040225</v>
      </c>
      <c r="T55" s="33">
        <v>2600.0681908587912</v>
      </c>
      <c r="U55" s="33">
        <v>2659.9371869888155</v>
      </c>
      <c r="V55" s="33">
        <v>2637.4152532398061</v>
      </c>
      <c r="W55" s="33">
        <v>2742.1600610402688</v>
      </c>
      <c r="X55" s="33">
        <v>2831.591482424787</v>
      </c>
      <c r="Y55" s="33">
        <v>2705.7181608863475</v>
      </c>
      <c r="Z55" s="33">
        <v>2627.0227813374154</v>
      </c>
      <c r="AA55" s="33">
        <v>2917.0672212556565</v>
      </c>
      <c r="AB55" s="33">
        <v>2704.5319125702167</v>
      </c>
      <c r="AC55" s="33">
        <v>3308.7054758381737</v>
      </c>
      <c r="AD55" s="33">
        <v>6768.4098528550248</v>
      </c>
      <c r="AE55" s="33">
        <v>6072.296293696475</v>
      </c>
    </row>
    <row r="56" spans="1:31" s="28" customFormat="1">
      <c r="A56" s="29" t="s">
        <v>132</v>
      </c>
      <c r="B56" s="29" t="s">
        <v>36</v>
      </c>
      <c r="C56" s="33">
        <v>113.12404735388638</v>
      </c>
      <c r="D56" s="33">
        <v>177.7615552283857</v>
      </c>
      <c r="E56" s="33">
        <v>173.37142470786679</v>
      </c>
      <c r="F56" s="33">
        <v>201.10796563718219</v>
      </c>
      <c r="G56" s="33">
        <v>198.59216164959423</v>
      </c>
      <c r="H56" s="33">
        <v>202.73552982107549</v>
      </c>
      <c r="I56" s="33">
        <v>183.3537936063955</v>
      </c>
      <c r="J56" s="33">
        <v>164.6028962724977</v>
      </c>
      <c r="K56" s="33">
        <v>144.74264274629991</v>
      </c>
      <c r="L56" s="33">
        <v>151.10071957070372</v>
      </c>
      <c r="M56" s="33">
        <v>149.5088386713924</v>
      </c>
      <c r="N56" s="33">
        <v>166.04630473562841</v>
      </c>
      <c r="O56" s="33">
        <v>131.43169392264798</v>
      </c>
      <c r="P56" s="33">
        <v>126.211740714277</v>
      </c>
      <c r="Q56" s="33">
        <v>135.47104853512198</v>
      </c>
      <c r="R56" s="33">
        <v>140.30824261497301</v>
      </c>
      <c r="S56" s="33">
        <v>129.84054525131802</v>
      </c>
      <c r="T56" s="33">
        <v>125.31430272245299</v>
      </c>
      <c r="U56" s="33">
        <v>125.341884709475</v>
      </c>
      <c r="V56" s="33">
        <v>121.30571874675199</v>
      </c>
      <c r="W56" s="33">
        <v>44.964346664010002</v>
      </c>
      <c r="X56" s="33">
        <v>1.027772E-4</v>
      </c>
      <c r="Y56" s="33">
        <v>1.087172E-4</v>
      </c>
      <c r="Z56" s="33">
        <v>3.4497185999999999E-4</v>
      </c>
      <c r="AA56" s="33">
        <v>3.4613009999999997E-4</v>
      </c>
      <c r="AB56" s="33">
        <v>3.4763778000000001E-4</v>
      </c>
      <c r="AC56" s="33">
        <v>3.6696279999999998E-4</v>
      </c>
      <c r="AD56" s="33">
        <v>533.89880000000005</v>
      </c>
      <c r="AE56" s="33">
        <v>521.46843999999999</v>
      </c>
    </row>
    <row r="57" spans="1:31" s="28" customFormat="1">
      <c r="A57" s="29" t="s">
        <v>132</v>
      </c>
      <c r="B57" s="29" t="s">
        <v>73</v>
      </c>
      <c r="C57" s="33">
        <v>0</v>
      </c>
      <c r="D57" s="33">
        <v>0</v>
      </c>
      <c r="E57" s="33">
        <v>3.2455014000000001E-6</v>
      </c>
      <c r="F57" s="33">
        <v>3.475776E-6</v>
      </c>
      <c r="G57" s="33">
        <v>3.5283855999999998E-6</v>
      </c>
      <c r="H57" s="33">
        <v>3.7786441999999999E-6</v>
      </c>
      <c r="I57" s="33">
        <v>3.6323067000000001E-6</v>
      </c>
      <c r="J57" s="33">
        <v>3.7564440000000001E-6</v>
      </c>
      <c r="K57" s="33">
        <v>3.8912816999999996E-6</v>
      </c>
      <c r="L57" s="33">
        <v>4.2253237E-6</v>
      </c>
      <c r="M57" s="33">
        <v>4.4296653E-6</v>
      </c>
      <c r="N57" s="33">
        <v>6.8731910000000001E-6</v>
      </c>
      <c r="O57" s="33">
        <v>6.76411259999999E-6</v>
      </c>
      <c r="P57" s="33">
        <v>6.7416869999999996E-6</v>
      </c>
      <c r="Q57" s="33">
        <v>7.1028799999999997E-6</v>
      </c>
      <c r="R57" s="33">
        <v>8.3022199999999996E-6</v>
      </c>
      <c r="S57" s="33">
        <v>1.0165817999999999E-5</v>
      </c>
      <c r="T57" s="33">
        <v>1.0838907E-5</v>
      </c>
      <c r="U57" s="33">
        <v>2.5696993999999998E-5</v>
      </c>
      <c r="V57" s="33">
        <v>2.5068442E-5</v>
      </c>
      <c r="W57" s="33">
        <v>6.0191995999999998E-5</v>
      </c>
      <c r="X57" s="33">
        <v>5.9455208000000001E-5</v>
      </c>
      <c r="Y57" s="33">
        <v>5.8365487E-5</v>
      </c>
      <c r="Z57" s="33">
        <v>5.6691776000000001E-4</v>
      </c>
      <c r="AA57" s="33">
        <v>2.0330723E-3</v>
      </c>
      <c r="AB57" s="33">
        <v>1.9389992999999999E-3</v>
      </c>
      <c r="AC57" s="33">
        <v>2.0324083E-3</v>
      </c>
      <c r="AD57" s="33">
        <v>2356.2620000000002</v>
      </c>
      <c r="AE57" s="33">
        <v>2236.0531999999998</v>
      </c>
    </row>
    <row r="58" spans="1:31" s="28" customFormat="1">
      <c r="A58" s="29" t="s">
        <v>132</v>
      </c>
      <c r="B58" s="29" t="s">
        <v>56</v>
      </c>
      <c r="C58" s="25">
        <v>5.9428639799999994</v>
      </c>
      <c r="D58" s="25">
        <v>10.179955750000001</v>
      </c>
      <c r="E58" s="25">
        <v>13.893335299999999</v>
      </c>
      <c r="F58" s="25">
        <v>23.084009699999999</v>
      </c>
      <c r="G58" s="25">
        <v>34.543285500000003</v>
      </c>
      <c r="H58" s="25">
        <v>47.461422200000001</v>
      </c>
      <c r="I58" s="25">
        <v>56.012230699999996</v>
      </c>
      <c r="J58" s="25">
        <v>67.128533000000004</v>
      </c>
      <c r="K58" s="25">
        <v>82.023073999999909</v>
      </c>
      <c r="L58" s="25">
        <v>100.63587099999999</v>
      </c>
      <c r="M58" s="25">
        <v>131.38133099999999</v>
      </c>
      <c r="N58" s="25">
        <v>166.551986</v>
      </c>
      <c r="O58" s="25">
        <v>191.64216999999999</v>
      </c>
      <c r="P58" s="25">
        <v>207.44794099999999</v>
      </c>
      <c r="Q58" s="25">
        <v>241.0876319999999</v>
      </c>
      <c r="R58" s="25">
        <v>266.92094400000002</v>
      </c>
      <c r="S58" s="25">
        <v>273.15034400000002</v>
      </c>
      <c r="T58" s="25">
        <v>293.52379799999903</v>
      </c>
      <c r="U58" s="25">
        <v>309.236467</v>
      </c>
      <c r="V58" s="25">
        <v>323.26295199999998</v>
      </c>
      <c r="W58" s="25">
        <v>348.50825600000002</v>
      </c>
      <c r="X58" s="25">
        <v>365.24774799999898</v>
      </c>
      <c r="Y58" s="25">
        <v>364.66110600000002</v>
      </c>
      <c r="Z58" s="25">
        <v>416.29090400000001</v>
      </c>
      <c r="AA58" s="25">
        <v>425.58940999999902</v>
      </c>
      <c r="AB58" s="25">
        <v>424.001159999999</v>
      </c>
      <c r="AC58" s="25">
        <v>441.18378000000001</v>
      </c>
      <c r="AD58" s="25">
        <v>425.44832000000002</v>
      </c>
      <c r="AE58" s="25">
        <v>409.56104600000003</v>
      </c>
    </row>
    <row r="59" spans="1:31" s="28" customFormat="1">
      <c r="A59" s="34" t="s">
        <v>138</v>
      </c>
      <c r="B59" s="34"/>
      <c r="C59" s="35">
        <v>46157.310065208447</v>
      </c>
      <c r="D59" s="35">
        <v>47592.788301998822</v>
      </c>
      <c r="E59" s="35">
        <v>45896.623672274822</v>
      </c>
      <c r="F59" s="35">
        <v>41639.13279293017</v>
      </c>
      <c r="G59" s="35">
        <v>43194.061815925015</v>
      </c>
      <c r="H59" s="35">
        <v>43372.27126133797</v>
      </c>
      <c r="I59" s="35">
        <v>43724.826732844856</v>
      </c>
      <c r="J59" s="35">
        <v>42808.916788818511</v>
      </c>
      <c r="K59" s="35">
        <v>41865.363178418658</v>
      </c>
      <c r="L59" s="35">
        <v>39832.011269766146</v>
      </c>
      <c r="M59" s="35">
        <v>40514.815240934979</v>
      </c>
      <c r="N59" s="35">
        <v>37986.147342824523</v>
      </c>
      <c r="O59" s="35">
        <v>39927.640476455956</v>
      </c>
      <c r="P59" s="35">
        <v>39863.376106951881</v>
      </c>
      <c r="Q59" s="35">
        <v>41642.014612233987</v>
      </c>
      <c r="R59" s="35">
        <v>41407.654282368014</v>
      </c>
      <c r="S59" s="35">
        <v>43123.112597503743</v>
      </c>
      <c r="T59" s="35">
        <v>44154.638872331503</v>
      </c>
      <c r="U59" s="35">
        <v>40109.235318844076</v>
      </c>
      <c r="V59" s="35">
        <v>41469.319131122698</v>
      </c>
      <c r="W59" s="35">
        <v>42198.3825435607</v>
      </c>
      <c r="X59" s="35">
        <v>42395.623248206917</v>
      </c>
      <c r="Y59" s="35">
        <v>44181.665358812948</v>
      </c>
      <c r="Z59" s="35">
        <v>44798.685067539926</v>
      </c>
      <c r="AA59" s="35">
        <v>44770.796558230548</v>
      </c>
      <c r="AB59" s="35">
        <v>47505.92703357734</v>
      </c>
      <c r="AC59" s="35">
        <v>46210.870468662979</v>
      </c>
      <c r="AD59" s="35">
        <v>37477.031755680917</v>
      </c>
      <c r="AE59" s="35">
        <v>35583.196079639631</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s="28" customFormat="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s="28" customFormat="1">
      <c r="A64" s="29" t="s">
        <v>133</v>
      </c>
      <c r="B64" s="29" t="s">
        <v>20</v>
      </c>
      <c r="C64" s="33">
        <v>1114.832610972026</v>
      </c>
      <c r="D64" s="33">
        <v>1114.8326109695474</v>
      </c>
      <c r="E64" s="33">
        <v>573.33980126045219</v>
      </c>
      <c r="F64" s="33">
        <v>449.50186123666629</v>
      </c>
      <c r="G64" s="33">
        <v>449.50186126577211</v>
      </c>
      <c r="H64" s="33">
        <v>449.5018612523466</v>
      </c>
      <c r="I64" s="33">
        <v>450.73340127570509</v>
      </c>
      <c r="J64" s="33">
        <v>449.50186140342407</v>
      </c>
      <c r="K64" s="33">
        <v>449.50186140817948</v>
      </c>
      <c r="L64" s="33">
        <v>449.50186146377138</v>
      </c>
      <c r="M64" s="33">
        <v>450.7334015444311</v>
      </c>
      <c r="N64" s="33">
        <v>517.22390261334226</v>
      </c>
      <c r="O64" s="33">
        <v>449.50186263473131</v>
      </c>
      <c r="P64" s="33">
        <v>851.2000026529804</v>
      </c>
      <c r="Q64" s="33">
        <v>450.73340262169779</v>
      </c>
      <c r="R64" s="33">
        <v>449.50186273559467</v>
      </c>
      <c r="S64" s="33">
        <v>3.6431227000000001E-6</v>
      </c>
      <c r="T64" s="33">
        <v>3.6775993999999899E-6</v>
      </c>
      <c r="U64" s="33">
        <v>5.0310620000000002E-6</v>
      </c>
      <c r="V64" s="33">
        <v>4.9749730000000001E-6</v>
      </c>
      <c r="W64" s="33">
        <v>7.4659755999999896E-6</v>
      </c>
      <c r="X64" s="33">
        <v>7.8306249999999992E-6</v>
      </c>
      <c r="Y64" s="33">
        <v>7.8553279999999906E-6</v>
      </c>
      <c r="Z64" s="33">
        <v>7.2939529999999997E-6</v>
      </c>
      <c r="AA64" s="33">
        <v>7.8786960000000004E-6</v>
      </c>
      <c r="AB64" s="33">
        <v>8.5306964999999999E-6</v>
      </c>
      <c r="AC64" s="33">
        <v>8.5862274999999994E-6</v>
      </c>
      <c r="AD64" s="33">
        <v>1.2397741E-5</v>
      </c>
      <c r="AE64" s="33">
        <v>1.20371779999999E-5</v>
      </c>
    </row>
    <row r="65" spans="1:31" s="28" customFormat="1">
      <c r="A65" s="29" t="s">
        <v>133</v>
      </c>
      <c r="B65" s="29" t="s">
        <v>32</v>
      </c>
      <c r="C65" s="33">
        <v>655.94600000000003</v>
      </c>
      <c r="D65" s="33">
        <v>674.72107000000005</v>
      </c>
      <c r="E65" s="33">
        <v>648.16949999999997</v>
      </c>
      <c r="F65" s="33">
        <v>81.573119999999903</v>
      </c>
      <c r="G65" s="33">
        <v>81.573119999999903</v>
      </c>
      <c r="H65" s="33">
        <v>81.573119999999903</v>
      </c>
      <c r="I65" s="33">
        <v>81.796610000000001</v>
      </c>
      <c r="J65" s="33">
        <v>81.573119999999903</v>
      </c>
      <c r="K65" s="33">
        <v>81.573119999999903</v>
      </c>
      <c r="L65" s="33">
        <v>81.573119999999903</v>
      </c>
      <c r="M65" s="33">
        <v>81.796610000000001</v>
      </c>
      <c r="N65" s="33">
        <v>81.573119999999903</v>
      </c>
      <c r="O65" s="33">
        <v>81.573119999999903</v>
      </c>
      <c r="P65" s="33">
        <v>91.336044000000001</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s="28" customFormat="1">
      <c r="A66" s="29" t="s">
        <v>133</v>
      </c>
      <c r="B66" s="29" t="s">
        <v>66</v>
      </c>
      <c r="C66" s="33">
        <v>46.466825545185102</v>
      </c>
      <c r="D66" s="33">
        <v>24.698352732361272</v>
      </c>
      <c r="E66" s="33">
        <v>96.728604670983316</v>
      </c>
      <c r="F66" s="33">
        <v>12.116150142752469</v>
      </c>
      <c r="G66" s="33">
        <v>8.2444650404139175</v>
      </c>
      <c r="H66" s="33">
        <v>15.152369912716566</v>
      </c>
      <c r="I66" s="33">
        <v>5.0570827188404843</v>
      </c>
      <c r="J66" s="33">
        <v>11.615040488965645</v>
      </c>
      <c r="K66" s="33">
        <v>0.62559490276504381</v>
      </c>
      <c r="L66" s="33">
        <v>2.5051754170080507</v>
      </c>
      <c r="M66" s="33">
        <v>0.66418974665128983</v>
      </c>
      <c r="N66" s="33">
        <v>87.882182799001924</v>
      </c>
      <c r="O66" s="33">
        <v>48.320311752983635</v>
      </c>
      <c r="P66" s="33">
        <v>158.37379389634685</v>
      </c>
      <c r="Q66" s="33">
        <v>80.174349250205097</v>
      </c>
      <c r="R66" s="33">
        <v>82.167483416304378</v>
      </c>
      <c r="S66" s="33">
        <v>308.58026062606024</v>
      </c>
      <c r="T66" s="33">
        <v>351.76016907676592</v>
      </c>
      <c r="U66" s="33">
        <v>608.20972000791323</v>
      </c>
      <c r="V66" s="33">
        <v>665.96237248537625</v>
      </c>
      <c r="W66" s="33">
        <v>518.51448783673277</v>
      </c>
      <c r="X66" s="33">
        <v>730.30122559634879</v>
      </c>
      <c r="Y66" s="33">
        <v>1030.1795224889854</v>
      </c>
      <c r="Z66" s="33">
        <v>205.91526963191993</v>
      </c>
      <c r="AA66" s="33">
        <v>166.18802566200642</v>
      </c>
      <c r="AB66" s="33">
        <v>256.83268023197758</v>
      </c>
      <c r="AC66" s="33">
        <v>327.0833579159663</v>
      </c>
      <c r="AD66" s="33">
        <v>859.37650118066074</v>
      </c>
      <c r="AE66" s="33">
        <v>962.91273501723902</v>
      </c>
    </row>
    <row r="67" spans="1:31" s="28" customFormat="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s="28" customFormat="1">
      <c r="A68" s="29" t="s">
        <v>133</v>
      </c>
      <c r="B68" s="29" t="s">
        <v>69</v>
      </c>
      <c r="C68" s="33">
        <v>6273.6927642236624</v>
      </c>
      <c r="D68" s="33">
        <v>7093.2319739990207</v>
      </c>
      <c r="E68" s="33">
        <v>6287.6171619804991</v>
      </c>
      <c r="F68" s="33">
        <v>6970.8238040038041</v>
      </c>
      <c r="G68" s="33">
        <v>6800.6565079286138</v>
      </c>
      <c r="H68" s="33">
        <v>7507.8970377310088</v>
      </c>
      <c r="I68" s="33">
        <v>7537.8586813381253</v>
      </c>
      <c r="J68" s="33">
        <v>7054.2754349569796</v>
      </c>
      <c r="K68" s="33">
        <v>6605.3649711987227</v>
      </c>
      <c r="L68" s="33">
        <v>6356.9609063407024</v>
      </c>
      <c r="M68" s="33">
        <v>6691.5900850501284</v>
      </c>
      <c r="N68" s="33">
        <v>7578.5881199136129</v>
      </c>
      <c r="O68" s="33">
        <v>7427.2487477315335</v>
      </c>
      <c r="P68" s="33">
        <v>7125.3834134866784</v>
      </c>
      <c r="Q68" s="33">
        <v>8962.292770609989</v>
      </c>
      <c r="R68" s="33">
        <v>9332.3394071983021</v>
      </c>
      <c r="S68" s="33">
        <v>11426.40901462197</v>
      </c>
      <c r="T68" s="33">
        <v>12720.715442558318</v>
      </c>
      <c r="U68" s="33">
        <v>12403.157536228375</v>
      </c>
      <c r="V68" s="33">
        <v>12950.683535323047</v>
      </c>
      <c r="W68" s="33">
        <v>11640.305868526655</v>
      </c>
      <c r="X68" s="33">
        <v>11097.011742397608</v>
      </c>
      <c r="Y68" s="33">
        <v>10066.885397298165</v>
      </c>
      <c r="Z68" s="33">
        <v>11334.42177477179</v>
      </c>
      <c r="AA68" s="33">
        <v>10250.896592041103</v>
      </c>
      <c r="AB68" s="33">
        <v>11275.06580128395</v>
      </c>
      <c r="AC68" s="33">
        <v>11575.333749324536</v>
      </c>
      <c r="AD68" s="33">
        <v>11903.07666671064</v>
      </c>
      <c r="AE68" s="33">
        <v>12677.623741721371</v>
      </c>
    </row>
    <row r="69" spans="1:31" s="28" customFormat="1">
      <c r="A69" s="29" t="s">
        <v>133</v>
      </c>
      <c r="B69" s="29" t="s">
        <v>68</v>
      </c>
      <c r="C69" s="33">
        <v>947.13777879709744</v>
      </c>
      <c r="D69" s="33">
        <v>1101.6765026682035</v>
      </c>
      <c r="E69" s="33">
        <v>1111.6350834952459</v>
      </c>
      <c r="F69" s="33">
        <v>1067.4604737562731</v>
      </c>
      <c r="G69" s="33">
        <v>1041.4939337279302</v>
      </c>
      <c r="H69" s="33">
        <v>1066.2817437608701</v>
      </c>
      <c r="I69" s="33">
        <v>1099.2729448799632</v>
      </c>
      <c r="J69" s="33">
        <v>1045.2092152762364</v>
      </c>
      <c r="K69" s="33">
        <v>1089.2597754086662</v>
      </c>
      <c r="L69" s="33">
        <v>1098.9371462802276</v>
      </c>
      <c r="M69" s="33">
        <v>1103.6704479306352</v>
      </c>
      <c r="N69" s="33">
        <v>1121.1293906397789</v>
      </c>
      <c r="O69" s="33">
        <v>1067.1437821574154</v>
      </c>
      <c r="P69" s="33">
        <v>1041.6288416391128</v>
      </c>
      <c r="Q69" s="33">
        <v>1067.9023415009638</v>
      </c>
      <c r="R69" s="33">
        <v>1097.4449838209548</v>
      </c>
      <c r="S69" s="33">
        <v>1045.1770373697498</v>
      </c>
      <c r="T69" s="33">
        <v>1089.859107381506</v>
      </c>
      <c r="U69" s="33">
        <v>1100.6427675714829</v>
      </c>
      <c r="V69" s="33">
        <v>1357.3776695829583</v>
      </c>
      <c r="W69" s="33">
        <v>1560.6352206950426</v>
      </c>
      <c r="X69" s="33">
        <v>2138.3445773476274</v>
      </c>
      <c r="Y69" s="33">
        <v>1829.3025373355708</v>
      </c>
      <c r="Z69" s="33">
        <v>1605.9347169128307</v>
      </c>
      <c r="AA69" s="33">
        <v>2417.9555681666347</v>
      </c>
      <c r="AB69" s="33">
        <v>2174.9408856305663</v>
      </c>
      <c r="AC69" s="33">
        <v>2097.8203663285753</v>
      </c>
      <c r="AD69" s="33">
        <v>1941.3159390245221</v>
      </c>
      <c r="AE69" s="33">
        <v>1921.4648753327351</v>
      </c>
    </row>
    <row r="70" spans="1:31" s="28" customFormat="1">
      <c r="A70" s="29" t="s">
        <v>133</v>
      </c>
      <c r="B70" s="29" t="s">
        <v>36</v>
      </c>
      <c r="C70" s="33">
        <v>103.46030748091401</v>
      </c>
      <c r="D70" s="33">
        <v>107.5619660692555</v>
      </c>
      <c r="E70" s="33">
        <v>112.20831647066851</v>
      </c>
      <c r="F70" s="33">
        <v>115.91908396066611</v>
      </c>
      <c r="G70" s="33">
        <v>115.65681201752511</v>
      </c>
      <c r="H70" s="33">
        <v>116.8034586186932</v>
      </c>
      <c r="I70" s="33">
        <v>104.06750564723009</v>
      </c>
      <c r="J70" s="33">
        <v>99.615853556643017</v>
      </c>
      <c r="K70" s="33">
        <v>89.712559608425494</v>
      </c>
      <c r="L70" s="33">
        <v>88.054922724266902</v>
      </c>
      <c r="M70" s="33">
        <v>85.716045820066711</v>
      </c>
      <c r="N70" s="33">
        <v>91.533703210915988</v>
      </c>
      <c r="O70" s="33">
        <v>91.517899186917987</v>
      </c>
      <c r="P70" s="33">
        <v>68.372678518900003</v>
      </c>
      <c r="Q70" s="33">
        <v>72.223024888668007</v>
      </c>
      <c r="R70" s="33">
        <v>73.749635573006998</v>
      </c>
      <c r="S70" s="33">
        <v>72.404121407896994</v>
      </c>
      <c r="T70" s="33">
        <v>70.044825637982996</v>
      </c>
      <c r="U70" s="33">
        <v>70.131435873710004</v>
      </c>
      <c r="V70" s="33">
        <v>67.429758168809997</v>
      </c>
      <c r="W70" s="33">
        <v>822.60554999999999</v>
      </c>
      <c r="X70" s="33">
        <v>822.38204299999904</v>
      </c>
      <c r="Y70" s="33">
        <v>813.65473299999996</v>
      </c>
      <c r="Z70" s="33">
        <v>1142.130674</v>
      </c>
      <c r="AA70" s="33">
        <v>1150.7810039999999</v>
      </c>
      <c r="AB70" s="33">
        <v>1121.9789579999999</v>
      </c>
      <c r="AC70" s="33">
        <v>1114.41696</v>
      </c>
      <c r="AD70" s="33">
        <v>1083.5102099999999</v>
      </c>
      <c r="AE70" s="33">
        <v>1033.755877999999</v>
      </c>
    </row>
    <row r="71" spans="1:31" s="28" customFormat="1">
      <c r="A71" s="29" t="s">
        <v>133</v>
      </c>
      <c r="B71" s="29" t="s">
        <v>73</v>
      </c>
      <c r="C71" s="33">
        <v>0</v>
      </c>
      <c r="D71" s="33">
        <v>0</v>
      </c>
      <c r="E71" s="33">
        <v>2.4474219999999998E-6</v>
      </c>
      <c r="F71" s="33">
        <v>2.3742577000000002E-6</v>
      </c>
      <c r="G71" s="33">
        <v>2.3415052999999899E-6</v>
      </c>
      <c r="H71" s="33">
        <v>2.42438799999999E-6</v>
      </c>
      <c r="I71" s="33">
        <v>2.4159572E-6</v>
      </c>
      <c r="J71" s="33">
        <v>2.5055382999999898E-6</v>
      </c>
      <c r="K71" s="33">
        <v>2.6460881999999999E-6</v>
      </c>
      <c r="L71" s="33">
        <v>2.81564399999999E-6</v>
      </c>
      <c r="M71" s="33">
        <v>2.9459329999999999E-6</v>
      </c>
      <c r="N71" s="33">
        <v>3.9093516E-6</v>
      </c>
      <c r="O71" s="33">
        <v>3.8827250000000002E-6</v>
      </c>
      <c r="P71" s="33">
        <v>3.8724475000000003E-6</v>
      </c>
      <c r="Q71" s="33">
        <v>4.3939990000000004E-6</v>
      </c>
      <c r="R71" s="33">
        <v>5.8197733999999998E-6</v>
      </c>
      <c r="S71" s="33">
        <v>5.8204063999999997E-6</v>
      </c>
      <c r="T71" s="33">
        <v>5.8947770000000003E-6</v>
      </c>
      <c r="U71" s="33">
        <v>7.6461064999999905E-6</v>
      </c>
      <c r="V71" s="33">
        <v>7.6046844999999902E-6</v>
      </c>
      <c r="W71" s="33">
        <v>1.0651964000000001E-5</v>
      </c>
      <c r="X71" s="33">
        <v>1.0603619E-5</v>
      </c>
      <c r="Y71" s="33">
        <v>1.0536338E-5</v>
      </c>
      <c r="Z71" s="33">
        <v>1.3432262E-5</v>
      </c>
      <c r="AA71" s="33">
        <v>1.4842156E-5</v>
      </c>
      <c r="AB71" s="33">
        <v>1.4615165E-5</v>
      </c>
      <c r="AC71" s="33">
        <v>1.4827093999999999E-5</v>
      </c>
      <c r="AD71" s="33">
        <v>1.4774231999999899E-5</v>
      </c>
      <c r="AE71" s="33">
        <v>1.4825139999999899E-5</v>
      </c>
    </row>
    <row r="72" spans="1:31" s="28" customFormat="1">
      <c r="A72" s="29" t="s">
        <v>133</v>
      </c>
      <c r="B72" s="29" t="s">
        <v>56</v>
      </c>
      <c r="C72" s="25">
        <v>6.2120141799999997</v>
      </c>
      <c r="D72" s="25">
        <v>11.403583600000001</v>
      </c>
      <c r="E72" s="25">
        <v>15.069153519999901</v>
      </c>
      <c r="F72" s="25">
        <v>18.728457340000002</v>
      </c>
      <c r="G72" s="25">
        <v>23.545369999999998</v>
      </c>
      <c r="H72" s="25">
        <v>28.591897899999999</v>
      </c>
      <c r="I72" s="25">
        <v>30.735744</v>
      </c>
      <c r="J72" s="25">
        <v>36.147148799999904</v>
      </c>
      <c r="K72" s="25">
        <v>39.675493799999998</v>
      </c>
      <c r="L72" s="25">
        <v>46.327490300000001</v>
      </c>
      <c r="M72" s="25">
        <v>57.377159599999999</v>
      </c>
      <c r="N72" s="25">
        <v>66.761408999999986</v>
      </c>
      <c r="O72" s="25">
        <v>72.777984500000002</v>
      </c>
      <c r="P72" s="25">
        <v>76.642597999999992</v>
      </c>
      <c r="Q72" s="25">
        <v>87.543796</v>
      </c>
      <c r="R72" s="25">
        <v>95.327348999999998</v>
      </c>
      <c r="S72" s="25">
        <v>99.544494</v>
      </c>
      <c r="T72" s="25">
        <v>101.07193699999999</v>
      </c>
      <c r="U72" s="25">
        <v>108.109711</v>
      </c>
      <c r="V72" s="25">
        <v>110.30276000000001</v>
      </c>
      <c r="W72" s="25">
        <v>96.684808000000004</v>
      </c>
      <c r="X72" s="25">
        <v>101.55220799999989</v>
      </c>
      <c r="Y72" s="25">
        <v>103.486306</v>
      </c>
      <c r="Z72" s="25">
        <v>107.84339299999999</v>
      </c>
      <c r="AA72" s="25">
        <v>114.1093959999999</v>
      </c>
      <c r="AB72" s="25">
        <v>110.172526</v>
      </c>
      <c r="AC72" s="25">
        <v>112.00782</v>
      </c>
      <c r="AD72" s="25">
        <v>112.10216399999999</v>
      </c>
      <c r="AE72" s="25">
        <v>103.03263799999999</v>
      </c>
    </row>
    <row r="73" spans="1:31" s="28" customFormat="1">
      <c r="A73" s="34" t="s">
        <v>138</v>
      </c>
      <c r="B73" s="34"/>
      <c r="C73" s="35">
        <v>9038.0759795379709</v>
      </c>
      <c r="D73" s="35">
        <v>10009.160510369133</v>
      </c>
      <c r="E73" s="35">
        <v>8717.4901514071807</v>
      </c>
      <c r="F73" s="35">
        <v>8581.4754091394971</v>
      </c>
      <c r="G73" s="35">
        <v>8381.4698879627304</v>
      </c>
      <c r="H73" s="35">
        <v>9120.4061326569426</v>
      </c>
      <c r="I73" s="35">
        <v>9174.7187202126333</v>
      </c>
      <c r="J73" s="35">
        <v>8642.1746721256059</v>
      </c>
      <c r="K73" s="35">
        <v>8226.3253229183338</v>
      </c>
      <c r="L73" s="35">
        <v>7989.478209501709</v>
      </c>
      <c r="M73" s="35">
        <v>8328.4547342718452</v>
      </c>
      <c r="N73" s="35">
        <v>9386.396715965735</v>
      </c>
      <c r="O73" s="35">
        <v>9073.7878242766637</v>
      </c>
      <c r="P73" s="35">
        <v>9267.9220956751178</v>
      </c>
      <c r="Q73" s="35">
        <v>10561.102863982855</v>
      </c>
      <c r="R73" s="35">
        <v>10961.453737171156</v>
      </c>
      <c r="S73" s="35">
        <v>12780.166316260902</v>
      </c>
      <c r="T73" s="35">
        <v>14162.33472269419</v>
      </c>
      <c r="U73" s="35">
        <v>14112.010028838833</v>
      </c>
      <c r="V73" s="35">
        <v>14974.023582366355</v>
      </c>
      <c r="W73" s="35">
        <v>13719.455584524407</v>
      </c>
      <c r="X73" s="35">
        <v>13965.657553172208</v>
      </c>
      <c r="Y73" s="35">
        <v>12926.36746497805</v>
      </c>
      <c r="Z73" s="35">
        <v>13146.271768610493</v>
      </c>
      <c r="AA73" s="35">
        <v>12835.04019374844</v>
      </c>
      <c r="AB73" s="35">
        <v>13706.839375677191</v>
      </c>
      <c r="AC73" s="35">
        <v>14000.237482155306</v>
      </c>
      <c r="AD73" s="35">
        <v>14703.769119313563</v>
      </c>
      <c r="AE73" s="35">
        <v>15562.001364108522</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s="28" customFormat="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s="28" customFormat="1">
      <c r="A78" s="29" t="s">
        <v>134</v>
      </c>
      <c r="B78" s="29" t="s">
        <v>20</v>
      </c>
      <c r="C78" s="33">
        <v>8.7421599999999899E-7</v>
      </c>
      <c r="D78" s="33">
        <v>8.7001359999999897E-7</v>
      </c>
      <c r="E78" s="33">
        <v>9.3980329999999999E-7</v>
      </c>
      <c r="F78" s="33">
        <v>9.5589930000000003E-7</v>
      </c>
      <c r="G78" s="33">
        <v>9.6196580000000009E-7</v>
      </c>
      <c r="H78" s="33">
        <v>1.0046616999999899E-6</v>
      </c>
      <c r="I78" s="33">
        <v>1.0560731E-6</v>
      </c>
      <c r="J78" s="33">
        <v>1.1327803999999901E-6</v>
      </c>
      <c r="K78" s="33">
        <v>1.1561865999999999E-6</v>
      </c>
      <c r="L78" s="33">
        <v>1.1956709999999899E-6</v>
      </c>
      <c r="M78" s="33">
        <v>1.2419443000000001E-6</v>
      </c>
      <c r="N78" s="33">
        <v>1.6526626999999899E-6</v>
      </c>
      <c r="O78" s="33">
        <v>1.6655836999999999E-6</v>
      </c>
      <c r="P78" s="33">
        <v>1.6770179999999899E-6</v>
      </c>
      <c r="Q78" s="33">
        <v>1.6932429999999899E-6</v>
      </c>
      <c r="R78" s="33">
        <v>1.7299402000000001E-6</v>
      </c>
      <c r="S78" s="33">
        <v>1.8961512999999899E-6</v>
      </c>
      <c r="T78" s="33">
        <v>2.0242154999999999E-6</v>
      </c>
      <c r="U78" s="33">
        <v>2.4134735999999998E-6</v>
      </c>
      <c r="V78" s="33">
        <v>2.4021324000000001E-6</v>
      </c>
      <c r="W78" s="33">
        <v>2.7069127000000002E-6</v>
      </c>
      <c r="X78" s="33">
        <v>2.7586874999999999E-6</v>
      </c>
      <c r="Y78" s="33">
        <v>2.7584729999999998E-6</v>
      </c>
      <c r="Z78" s="33">
        <v>2.6815724000000001E-6</v>
      </c>
      <c r="AA78" s="33">
        <v>2.7410009999999999E-6</v>
      </c>
      <c r="AB78" s="33">
        <v>3.0619493999999999E-6</v>
      </c>
      <c r="AC78" s="33">
        <v>3.1639602000000002E-6</v>
      </c>
      <c r="AD78" s="33">
        <v>4.2793945E-6</v>
      </c>
      <c r="AE78" s="33">
        <v>4.2259693999999998E-6</v>
      </c>
    </row>
    <row r="79" spans="1:31" s="28" customFormat="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s="28" customFormat="1">
      <c r="A80" s="29" t="s">
        <v>134</v>
      </c>
      <c r="B80" s="29" t="s">
        <v>66</v>
      </c>
      <c r="C80" s="33">
        <v>6.9063488999999898E-7</v>
      </c>
      <c r="D80" s="33">
        <v>6.81172189999999E-7</v>
      </c>
      <c r="E80" s="33">
        <v>7.2600641999999991E-7</v>
      </c>
      <c r="F80" s="33">
        <v>7.4876681999999995E-7</v>
      </c>
      <c r="G80" s="33">
        <v>7.7096312999999904E-7</v>
      </c>
      <c r="H80" s="33">
        <v>8.2097504999999892E-7</v>
      </c>
      <c r="I80" s="33">
        <v>8.5782787999999808E-7</v>
      </c>
      <c r="J80" s="33">
        <v>9.1760631000000003E-7</v>
      </c>
      <c r="K80" s="33">
        <v>9.4053456999999997E-7</v>
      </c>
      <c r="L80" s="33">
        <v>9.7183993999999999E-7</v>
      </c>
      <c r="M80" s="33">
        <v>9.9972270999999994E-7</v>
      </c>
      <c r="N80" s="33">
        <v>1.41980827160113</v>
      </c>
      <c r="O80" s="33">
        <v>0.23369856556898999</v>
      </c>
      <c r="P80" s="33">
        <v>1.3673614400000001E-6</v>
      </c>
      <c r="Q80" s="33">
        <v>1.14441223846044</v>
      </c>
      <c r="R80" s="33">
        <v>0.64718875989549995</v>
      </c>
      <c r="S80" s="33">
        <v>1.3736273465704201</v>
      </c>
      <c r="T80" s="33">
        <v>1.7829873497860003E-2</v>
      </c>
      <c r="U80" s="33">
        <v>3.4345600916726298</v>
      </c>
      <c r="V80" s="33">
        <v>0.23037768022290001</v>
      </c>
      <c r="W80" s="33">
        <v>0.59459667505366998</v>
      </c>
      <c r="X80" s="33">
        <v>0.132702211113499</v>
      </c>
      <c r="Y80" s="33">
        <v>0.3455660500021</v>
      </c>
      <c r="Z80" s="33">
        <v>2.2008887517226303</v>
      </c>
      <c r="AA80" s="33">
        <v>0.47188525465309999</v>
      </c>
      <c r="AB80" s="33">
        <v>1.12349943224194</v>
      </c>
      <c r="AC80" s="33">
        <v>0.5848246289875999</v>
      </c>
      <c r="AD80" s="33">
        <v>5.4832649302078993</v>
      </c>
      <c r="AE80" s="33">
        <v>4.9458642010669998</v>
      </c>
    </row>
    <row r="81" spans="1:35" s="28" customFormat="1">
      <c r="A81" s="29" t="s">
        <v>134</v>
      </c>
      <c r="B81" s="29" t="s">
        <v>65</v>
      </c>
      <c r="C81" s="33">
        <v>7695.5480849999967</v>
      </c>
      <c r="D81" s="33">
        <v>7171.4928499999878</v>
      </c>
      <c r="E81" s="33">
        <v>7302.9056299999984</v>
      </c>
      <c r="F81" s="33">
        <v>9217.4672499999979</v>
      </c>
      <c r="G81" s="33">
        <v>10058.485059999999</v>
      </c>
      <c r="H81" s="33">
        <v>9064.7570899999992</v>
      </c>
      <c r="I81" s="33">
        <v>9444.7933599999997</v>
      </c>
      <c r="J81" s="33">
        <v>10807.434779999992</v>
      </c>
      <c r="K81" s="33">
        <v>8449.4716199999966</v>
      </c>
      <c r="L81" s="33">
        <v>8228.5455699999984</v>
      </c>
      <c r="M81" s="33">
        <v>8525.8482199999999</v>
      </c>
      <c r="N81" s="33">
        <v>10218.06782</v>
      </c>
      <c r="O81" s="33">
        <v>9913.1270199999981</v>
      </c>
      <c r="P81" s="33">
        <v>10332.492439999996</v>
      </c>
      <c r="Q81" s="33">
        <v>9346.1025999999965</v>
      </c>
      <c r="R81" s="33">
        <v>8573.8337300000003</v>
      </c>
      <c r="S81" s="33">
        <v>9628.6804200000006</v>
      </c>
      <c r="T81" s="33">
        <v>9190.0289699999976</v>
      </c>
      <c r="U81" s="33">
        <v>8363.5171099999898</v>
      </c>
      <c r="V81" s="33">
        <v>9244.0841299999993</v>
      </c>
      <c r="W81" s="33">
        <v>7818.8133299999972</v>
      </c>
      <c r="X81" s="33">
        <v>8751.8869299999988</v>
      </c>
      <c r="Y81" s="33">
        <v>9179.4297599999954</v>
      </c>
      <c r="Z81" s="33">
        <v>8053.3283099999999</v>
      </c>
      <c r="AA81" s="33">
        <v>8864.741750000001</v>
      </c>
      <c r="AB81" s="33">
        <v>9373.4143699999986</v>
      </c>
      <c r="AC81" s="33">
        <v>8714.2650200000007</v>
      </c>
      <c r="AD81" s="33">
        <v>8348.6442999999999</v>
      </c>
      <c r="AE81" s="33">
        <v>8631.4229099999993</v>
      </c>
    </row>
    <row r="82" spans="1:35" s="28" customFormat="1">
      <c r="A82" s="29" t="s">
        <v>134</v>
      </c>
      <c r="B82" s="29" t="s">
        <v>69</v>
      </c>
      <c r="C82" s="33">
        <v>1326.1481432447831</v>
      </c>
      <c r="D82" s="33">
        <v>1602.679943512235</v>
      </c>
      <c r="E82" s="33">
        <v>1450.4199189468707</v>
      </c>
      <c r="F82" s="33">
        <v>1462.5583986519057</v>
      </c>
      <c r="G82" s="33">
        <v>1553.7445195441612</v>
      </c>
      <c r="H82" s="33">
        <v>1588.7206000426877</v>
      </c>
      <c r="I82" s="33">
        <v>1632.7518402839573</v>
      </c>
      <c r="J82" s="33">
        <v>1387.4142422447824</v>
      </c>
      <c r="K82" s="33">
        <v>1408.8368114094008</v>
      </c>
      <c r="L82" s="33">
        <v>1293.2423009931558</v>
      </c>
      <c r="M82" s="33">
        <v>1577.7867338063922</v>
      </c>
      <c r="N82" s="33">
        <v>5948.911053259455</v>
      </c>
      <c r="O82" s="33">
        <v>5892.4685536876832</v>
      </c>
      <c r="P82" s="33">
        <v>6163.8693503819713</v>
      </c>
      <c r="Q82" s="33">
        <v>6362.730446065073</v>
      </c>
      <c r="R82" s="33">
        <v>7778.1180842146905</v>
      </c>
      <c r="S82" s="33">
        <v>9741.7893866400937</v>
      </c>
      <c r="T82" s="33">
        <v>9797.7104365774994</v>
      </c>
      <c r="U82" s="33">
        <v>9533.788013825224</v>
      </c>
      <c r="V82" s="33">
        <v>10101.862299737804</v>
      </c>
      <c r="W82" s="33">
        <v>10014.430307169978</v>
      </c>
      <c r="X82" s="33">
        <v>9706.8970150185323</v>
      </c>
      <c r="Y82" s="33">
        <v>10125.786970748295</v>
      </c>
      <c r="Z82" s="33">
        <v>10006.291733184231</v>
      </c>
      <c r="AA82" s="33">
        <v>10143.569904228838</v>
      </c>
      <c r="AB82" s="33">
        <v>10053.578665471385</v>
      </c>
      <c r="AC82" s="33">
        <v>10308.07552977987</v>
      </c>
      <c r="AD82" s="33">
        <v>10540.011932131387</v>
      </c>
      <c r="AE82" s="33">
        <v>10954.587405585431</v>
      </c>
    </row>
    <row r="83" spans="1:35" s="28" customFormat="1">
      <c r="A83" s="29" t="s">
        <v>134</v>
      </c>
      <c r="B83" s="29" t="s">
        <v>68</v>
      </c>
      <c r="C83" s="33">
        <v>1.8960535999999901E-7</v>
      </c>
      <c r="D83" s="33">
        <v>2.8428629999999999E-7</v>
      </c>
      <c r="E83" s="33">
        <v>3.9199682000000002E-7</v>
      </c>
      <c r="F83" s="33">
        <v>4.1186138000000001E-7</v>
      </c>
      <c r="G83" s="33">
        <v>3.5722115000000001E-7</v>
      </c>
      <c r="H83" s="33">
        <v>4.1946583E-7</v>
      </c>
      <c r="I83" s="33">
        <v>4.0604263000000001E-7</v>
      </c>
      <c r="J83" s="33">
        <v>4.5748379999999901E-7</v>
      </c>
      <c r="K83" s="33">
        <v>5.5779003000000002E-7</v>
      </c>
      <c r="L83" s="33">
        <v>6.2801459999999998E-7</v>
      </c>
      <c r="M83" s="33">
        <v>6.9944609999999997E-7</v>
      </c>
      <c r="N83" s="33">
        <v>1.0277395000000001E-6</v>
      </c>
      <c r="O83" s="33">
        <v>1.1970563E-6</v>
      </c>
      <c r="P83" s="33">
        <v>1.0556749999999899E-6</v>
      </c>
      <c r="Q83" s="33">
        <v>1.1710155999999999E-6</v>
      </c>
      <c r="R83" s="33">
        <v>1.1813428000000001E-6</v>
      </c>
      <c r="S83" s="33">
        <v>1.8029870999999999E-6</v>
      </c>
      <c r="T83" s="33">
        <v>1.9359906999999999E-6</v>
      </c>
      <c r="U83" s="33">
        <v>1.8874538000000001E-6</v>
      </c>
      <c r="V83" s="33">
        <v>1.8596113000000001E-6</v>
      </c>
      <c r="W83" s="33">
        <v>1.9209499999999998E-6</v>
      </c>
      <c r="X83" s="33">
        <v>1.9921397E-6</v>
      </c>
      <c r="Y83" s="33">
        <v>1.7167583999999899E-6</v>
      </c>
      <c r="Z83" s="33">
        <v>1.8169669999999899E-6</v>
      </c>
      <c r="AA83" s="33">
        <v>1.8494454E-6</v>
      </c>
      <c r="AB83" s="33">
        <v>2.0474176E-6</v>
      </c>
      <c r="AC83" s="33">
        <v>2.1470209999999999E-6</v>
      </c>
      <c r="AD83" s="33">
        <v>3.2240224999999998E-6</v>
      </c>
      <c r="AE83" s="33">
        <v>3.6027336000000002E-6</v>
      </c>
    </row>
    <row r="84" spans="1:35" s="28" customFormat="1">
      <c r="A84" s="29" t="s">
        <v>134</v>
      </c>
      <c r="B84" s="29" t="s">
        <v>36</v>
      </c>
      <c r="C84" s="33">
        <v>2.4083514999999999E-6</v>
      </c>
      <c r="D84" s="33">
        <v>2.4762427999999902E-6</v>
      </c>
      <c r="E84" s="33">
        <v>2.4199216999999998E-6</v>
      </c>
      <c r="F84" s="33">
        <v>2.4178019000000001E-6</v>
      </c>
      <c r="G84" s="33">
        <v>2.4923292999999998E-6</v>
      </c>
      <c r="H84" s="33">
        <v>2.5624617999999999E-6</v>
      </c>
      <c r="I84" s="33">
        <v>2.9076332000000001E-6</v>
      </c>
      <c r="J84" s="33">
        <v>3.2823973000000001E-6</v>
      </c>
      <c r="K84" s="33">
        <v>4.8571755999999901E-6</v>
      </c>
      <c r="L84" s="33">
        <v>5.0693410000000004E-6</v>
      </c>
      <c r="M84" s="33">
        <v>5.3029043999999902E-6</v>
      </c>
      <c r="N84" s="33">
        <v>6.9541399999999901E-6</v>
      </c>
      <c r="O84" s="33">
        <v>6.9873370000000004E-6</v>
      </c>
      <c r="P84" s="33">
        <v>7.2907359999999996E-6</v>
      </c>
      <c r="Q84" s="33">
        <v>7.9658950000000007E-6</v>
      </c>
      <c r="R84" s="33">
        <v>9.1746910000000008E-6</v>
      </c>
      <c r="S84" s="33">
        <v>9.2993804999999994E-6</v>
      </c>
      <c r="T84" s="33">
        <v>9.5382119999999906E-6</v>
      </c>
      <c r="U84" s="33">
        <v>1.4271688E-5</v>
      </c>
      <c r="V84" s="33">
        <v>1.4791999000000001E-5</v>
      </c>
      <c r="W84" s="33">
        <v>1.5359105E-5</v>
      </c>
      <c r="X84" s="33">
        <v>1.5118195999999999E-5</v>
      </c>
      <c r="Y84" s="33">
        <v>1.6522716000000001E-5</v>
      </c>
      <c r="Z84" s="33">
        <v>1.7470797000000001E-5</v>
      </c>
      <c r="AA84" s="33">
        <v>1.6926799999999999E-5</v>
      </c>
      <c r="AB84" s="33">
        <v>1.8802729999999899E-5</v>
      </c>
      <c r="AC84" s="33">
        <v>1.9778097000000001E-5</v>
      </c>
      <c r="AD84" s="33">
        <v>2.5857584000000001E-5</v>
      </c>
      <c r="AE84" s="33">
        <v>2.6946951000000001E-5</v>
      </c>
    </row>
    <row r="85" spans="1:35" s="28" customFormat="1">
      <c r="A85" s="29" t="s">
        <v>134</v>
      </c>
      <c r="B85" s="29" t="s">
        <v>73</v>
      </c>
      <c r="C85" s="33">
        <v>0</v>
      </c>
      <c r="D85" s="33">
        <v>0</v>
      </c>
      <c r="E85" s="33">
        <v>6.0163676999999897E-6</v>
      </c>
      <c r="F85" s="33">
        <v>6.2241692999999903E-6</v>
      </c>
      <c r="G85" s="33">
        <v>6.7861342000000005E-6</v>
      </c>
      <c r="H85" s="33">
        <v>6.9160035999999999E-6</v>
      </c>
      <c r="I85" s="33">
        <v>8.2232129999999899E-6</v>
      </c>
      <c r="J85" s="33">
        <v>8.5439709999999988E-6</v>
      </c>
      <c r="K85" s="33">
        <v>9.2105687999999999E-6</v>
      </c>
      <c r="L85" s="33">
        <v>1.0059184999999989E-5</v>
      </c>
      <c r="M85" s="33">
        <v>1.0666192499999989E-5</v>
      </c>
      <c r="N85" s="33">
        <v>2.3786235999999998E-5</v>
      </c>
      <c r="O85" s="33">
        <v>2.3767784999999999E-5</v>
      </c>
      <c r="P85" s="33">
        <v>2.3950401E-5</v>
      </c>
      <c r="Q85" s="33">
        <v>2.47086625E-5</v>
      </c>
      <c r="R85" s="33">
        <v>4.9710124000000003E-5</v>
      </c>
      <c r="S85" s="33">
        <v>491.79610436634403</v>
      </c>
      <c r="T85" s="33">
        <v>512.65573461918996</v>
      </c>
      <c r="U85" s="33">
        <v>864.93459917055998</v>
      </c>
      <c r="V85" s="33">
        <v>768.83229488800998</v>
      </c>
      <c r="W85" s="33">
        <v>1176.13209130417</v>
      </c>
      <c r="X85" s="33">
        <v>1218.0483950109599</v>
      </c>
      <c r="Y85" s="33">
        <v>1183.7362939921961</v>
      </c>
      <c r="Z85" s="33">
        <v>1262.0077000878898</v>
      </c>
      <c r="AA85" s="33">
        <v>1279.1792018394601</v>
      </c>
      <c r="AB85" s="33">
        <v>1247.0293993069549</v>
      </c>
      <c r="AC85" s="33">
        <v>1279.99739874695</v>
      </c>
      <c r="AD85" s="33">
        <v>1468.57570133632</v>
      </c>
      <c r="AE85" s="33">
        <v>1372.015805331914</v>
      </c>
    </row>
    <row r="86" spans="1:35" s="28" customFormat="1">
      <c r="A86" s="29" t="s">
        <v>134</v>
      </c>
      <c r="B86" s="29" t="s">
        <v>56</v>
      </c>
      <c r="C86" s="25">
        <v>0.14299526699999998</v>
      </c>
      <c r="D86" s="25">
        <v>0.43377285500000001</v>
      </c>
      <c r="E86" s="25">
        <v>0.15054736399999999</v>
      </c>
      <c r="F86" s="25">
        <v>0.35992320500000002</v>
      </c>
      <c r="G86" s="25">
        <v>1.07824312</v>
      </c>
      <c r="H86" s="25">
        <v>1.1093370739999999</v>
      </c>
      <c r="I86" s="25">
        <v>4.67727322</v>
      </c>
      <c r="J86" s="25">
        <v>5.4275841599999994</v>
      </c>
      <c r="K86" s="25">
        <v>5.8451651699999996</v>
      </c>
      <c r="L86" s="25">
        <v>7.7550606999999987</v>
      </c>
      <c r="M86" s="25">
        <v>10.3988789</v>
      </c>
      <c r="N86" s="25">
        <v>13.176865100000001</v>
      </c>
      <c r="O86" s="25">
        <v>13.884641800000001</v>
      </c>
      <c r="P86" s="25">
        <v>15.748999700000001</v>
      </c>
      <c r="Q86" s="25">
        <v>17.501447799999898</v>
      </c>
      <c r="R86" s="25">
        <v>19.8986795</v>
      </c>
      <c r="S86" s="25">
        <v>21.393390699999998</v>
      </c>
      <c r="T86" s="25">
        <v>21.479742099999999</v>
      </c>
      <c r="U86" s="25">
        <v>23.311760799999998</v>
      </c>
      <c r="V86" s="25">
        <v>23.401599900000001</v>
      </c>
      <c r="W86" s="25">
        <v>25.518177300000001</v>
      </c>
      <c r="X86" s="25">
        <v>24.565551200000002</v>
      </c>
      <c r="Y86" s="25">
        <v>25.589421699999999</v>
      </c>
      <c r="Z86" s="25">
        <v>27.806394700000002</v>
      </c>
      <c r="AA86" s="25">
        <v>29.43708599999999</v>
      </c>
      <c r="AB86" s="25">
        <v>27.252372599999998</v>
      </c>
      <c r="AC86" s="25">
        <v>27.982500000000002</v>
      </c>
      <c r="AD86" s="25">
        <v>28.9517007</v>
      </c>
      <c r="AE86" s="25">
        <v>28.1033677</v>
      </c>
      <c r="AH86" s="13"/>
      <c r="AI86" s="13"/>
    </row>
    <row r="87" spans="1:35" s="28" customFormat="1">
      <c r="A87" s="34" t="s">
        <v>138</v>
      </c>
      <c r="B87" s="34"/>
      <c r="C87" s="35">
        <v>9021.6962299992374</v>
      </c>
      <c r="D87" s="35">
        <v>8774.1727953476948</v>
      </c>
      <c r="E87" s="35">
        <v>8753.3255510046765</v>
      </c>
      <c r="F87" s="35">
        <v>10680.02565076843</v>
      </c>
      <c r="G87" s="35">
        <v>11612.22958163431</v>
      </c>
      <c r="H87" s="35">
        <v>10653.47769228779</v>
      </c>
      <c r="I87" s="35">
        <v>11077.5452026039</v>
      </c>
      <c r="J87" s="35">
        <v>12194.849024752644</v>
      </c>
      <c r="K87" s="35">
        <v>9858.3084340639089</v>
      </c>
      <c r="L87" s="35">
        <v>9521.7878737886804</v>
      </c>
      <c r="M87" s="35">
        <v>10103.634956747504</v>
      </c>
      <c r="N87" s="35">
        <v>16168.398684211459</v>
      </c>
      <c r="O87" s="35">
        <v>15805.82927511589</v>
      </c>
      <c r="P87" s="35">
        <v>16496.361794482022</v>
      </c>
      <c r="Q87" s="35">
        <v>15709.977461167788</v>
      </c>
      <c r="R87" s="35">
        <v>16352.59900588587</v>
      </c>
      <c r="S87" s="35">
        <v>19371.843437685802</v>
      </c>
      <c r="T87" s="35">
        <v>18987.757240411203</v>
      </c>
      <c r="U87" s="35">
        <v>17900.739688217811</v>
      </c>
      <c r="V87" s="35">
        <v>19346.176811679768</v>
      </c>
      <c r="W87" s="35">
        <v>17833.838238472894</v>
      </c>
      <c r="X87" s="35">
        <v>18458.916651980471</v>
      </c>
      <c r="Y87" s="35">
        <v>19305.562301273527</v>
      </c>
      <c r="Z87" s="35">
        <v>18061.820936434491</v>
      </c>
      <c r="AA87" s="35">
        <v>19008.78354407394</v>
      </c>
      <c r="AB87" s="35">
        <v>19428.11654001299</v>
      </c>
      <c r="AC87" s="35">
        <v>19022.92537971984</v>
      </c>
      <c r="AD87" s="35">
        <v>18894.139504565013</v>
      </c>
      <c r="AE87" s="35">
        <v>19590.9561876152</v>
      </c>
      <c r="AH87" s="13"/>
      <c r="AI87" s="13"/>
    </row>
    <row r="88" spans="1:35"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H88" s="13"/>
      <c r="AI88" s="13"/>
    </row>
    <row r="89" spans="1:35"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row>
    <row r="90" spans="1:35"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row>
    <row r="91" spans="1:35"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c r="AF91" s="13"/>
      <c r="AG91" s="13"/>
      <c r="AH91" s="13"/>
      <c r="AI91" s="13"/>
    </row>
    <row r="92" spans="1:35" s="28" customFormat="1">
      <c r="A92" s="29" t="s">
        <v>40</v>
      </c>
      <c r="B92" s="29" t="s">
        <v>70</v>
      </c>
      <c r="C92" s="33">
        <v>266.62347227363648</v>
      </c>
      <c r="D92" s="33">
        <v>384.74003102889981</v>
      </c>
      <c r="E92" s="33">
        <v>384.52978802557288</v>
      </c>
      <c r="F92" s="33">
        <v>431.78072068162322</v>
      </c>
      <c r="G92" s="33">
        <v>430.75024803436503</v>
      </c>
      <c r="H92" s="33">
        <v>436.38013786934818</v>
      </c>
      <c r="I92" s="33">
        <v>396.49872008877441</v>
      </c>
      <c r="J92" s="33">
        <v>365.69237240105372</v>
      </c>
      <c r="K92" s="33">
        <v>328.42073933714408</v>
      </c>
      <c r="L92" s="33">
        <v>334.16791750081893</v>
      </c>
      <c r="M92" s="33">
        <v>330.25976439206562</v>
      </c>
      <c r="N92" s="33">
        <v>356.95781823956651</v>
      </c>
      <c r="O92" s="33">
        <v>314.69366720198542</v>
      </c>
      <c r="P92" s="33">
        <v>279.49925262567047</v>
      </c>
      <c r="Q92" s="33">
        <v>296.01431124106801</v>
      </c>
      <c r="R92" s="33">
        <v>304.29106254286984</v>
      </c>
      <c r="S92" s="33">
        <v>1118.4511806736732</v>
      </c>
      <c r="T92" s="33">
        <v>1100.6484688357134</v>
      </c>
      <c r="U92" s="33">
        <v>1221.237796343265</v>
      </c>
      <c r="V92" s="33">
        <v>1168.07949600131</v>
      </c>
      <c r="W92" s="33">
        <v>3879.9861443160421</v>
      </c>
      <c r="X92" s="33">
        <v>3822.220219348173</v>
      </c>
      <c r="Y92" s="33">
        <v>4112.2706179834431</v>
      </c>
      <c r="Z92" s="33">
        <v>5602.7425193944673</v>
      </c>
      <c r="AA92" s="33">
        <v>5695.3546561945914</v>
      </c>
      <c r="AB92" s="33">
        <v>7034.9744042218945</v>
      </c>
      <c r="AC92" s="33">
        <v>7102.1966391628939</v>
      </c>
      <c r="AD92" s="33">
        <v>7706.0614963761245</v>
      </c>
      <c r="AE92" s="33">
        <v>7715.3558358171094</v>
      </c>
      <c r="AF92" s="13"/>
      <c r="AG92" s="13"/>
      <c r="AH92" s="13"/>
      <c r="AI92" s="13"/>
    </row>
    <row r="93" spans="1:35" collapsed="1">
      <c r="A93" s="29" t="s">
        <v>40</v>
      </c>
      <c r="B93" s="29" t="s">
        <v>72</v>
      </c>
      <c r="C93" s="33">
        <v>134.26015299999992</v>
      </c>
      <c r="D93" s="33">
        <v>432.10327099999995</v>
      </c>
      <c r="E93" s="33">
        <v>600.9383009586727</v>
      </c>
      <c r="F93" s="33">
        <v>3175.6445923895972</v>
      </c>
      <c r="G93" s="33">
        <v>6761.0129477106857</v>
      </c>
      <c r="H93" s="33">
        <v>7533.7649787009468</v>
      </c>
      <c r="I93" s="33">
        <v>7141.938950671024</v>
      </c>
      <c r="J93" s="33">
        <v>7320.1329692919908</v>
      </c>
      <c r="K93" s="33">
        <v>12248.098593634406</v>
      </c>
      <c r="L93" s="33">
        <v>13284.302524030925</v>
      </c>
      <c r="M93" s="33">
        <v>13404.341213724752</v>
      </c>
      <c r="N93" s="33">
        <v>15117.104594691637</v>
      </c>
      <c r="O93" s="33">
        <v>14891.670879556159</v>
      </c>
      <c r="P93" s="33">
        <v>13845.320129918153</v>
      </c>
      <c r="Q93" s="33">
        <v>15467.396482694421</v>
      </c>
      <c r="R93" s="33">
        <v>15788.43976884427</v>
      </c>
      <c r="S93" s="33">
        <v>17413.513788614906</v>
      </c>
      <c r="T93" s="33">
        <v>17274.234923314234</v>
      </c>
      <c r="U93" s="33">
        <v>18638.833154683613</v>
      </c>
      <c r="V93" s="33">
        <v>17766.17199916931</v>
      </c>
      <c r="W93" s="33">
        <v>18489.696241681835</v>
      </c>
      <c r="X93" s="33">
        <v>21777.999136261464</v>
      </c>
      <c r="Y93" s="33">
        <v>20080.726537465263</v>
      </c>
      <c r="Z93" s="33">
        <v>22457.178636908313</v>
      </c>
      <c r="AA93" s="33">
        <v>22454.654674329031</v>
      </c>
      <c r="AB93" s="33">
        <v>22406.827207655104</v>
      </c>
      <c r="AC93" s="33">
        <v>21962.325688815006</v>
      </c>
      <c r="AD93" s="33">
        <v>26455.169112226165</v>
      </c>
      <c r="AE93" s="33">
        <v>25601.339771077914</v>
      </c>
    </row>
    <row r="94" spans="1:35">
      <c r="A94" s="29" t="s">
        <v>40</v>
      </c>
      <c r="B94" s="29" t="s">
        <v>76</v>
      </c>
      <c r="C94" s="33">
        <v>29.616594907</v>
      </c>
      <c r="D94" s="33">
        <v>51.694757525999989</v>
      </c>
      <c r="E94" s="33">
        <v>68.770300393999904</v>
      </c>
      <c r="F94" s="33">
        <v>111.87139876599998</v>
      </c>
      <c r="G94" s="33">
        <v>161.08823693599996</v>
      </c>
      <c r="H94" s="33">
        <v>216.70506851999997</v>
      </c>
      <c r="I94" s="33">
        <v>256.31312041999985</v>
      </c>
      <c r="J94" s="33">
        <v>307.14364046999998</v>
      </c>
      <c r="K94" s="33">
        <v>366.13493590000002</v>
      </c>
      <c r="L94" s="33">
        <v>447.12549789999878</v>
      </c>
      <c r="M94" s="33">
        <v>568.00694099999987</v>
      </c>
      <c r="N94" s="33">
        <v>688.72169439999982</v>
      </c>
      <c r="O94" s="33">
        <v>780.44579249999981</v>
      </c>
      <c r="P94" s="33">
        <v>846.94055679999985</v>
      </c>
      <c r="Q94" s="33">
        <v>952.57532849999882</v>
      </c>
      <c r="R94" s="33">
        <v>1062.1079462999999</v>
      </c>
      <c r="S94" s="33">
        <v>1050.9191704999992</v>
      </c>
      <c r="T94" s="33">
        <v>1102.1166574999988</v>
      </c>
      <c r="U94" s="33">
        <v>1179.814488999999</v>
      </c>
      <c r="V94" s="33">
        <v>1221.5980725000002</v>
      </c>
      <c r="W94" s="33">
        <v>1275.1285882999991</v>
      </c>
      <c r="X94" s="33">
        <v>1363.7632773999999</v>
      </c>
      <c r="Y94" s="33">
        <v>1380.086855399999</v>
      </c>
      <c r="Z94" s="33">
        <v>1501.3570629999999</v>
      </c>
      <c r="AA94" s="33">
        <v>1531.0585549999992</v>
      </c>
      <c r="AB94" s="33">
        <v>1471.2216606999998</v>
      </c>
      <c r="AC94" s="33">
        <v>1550.5531284999997</v>
      </c>
      <c r="AD94" s="33">
        <v>1568.520870999999</v>
      </c>
      <c r="AE94" s="33">
        <v>1514.5506009999988</v>
      </c>
    </row>
    <row r="95" spans="1:35" collapsed="1"/>
    <row r="96" spans="1:35">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4.4210771999999994E-6</v>
      </c>
      <c r="D97" s="33">
        <v>4.5598475999999998E-6</v>
      </c>
      <c r="E97" s="33">
        <v>4.5561491000000001E-6</v>
      </c>
      <c r="F97" s="33">
        <v>4.5322288999999905E-6</v>
      </c>
      <c r="G97" s="33">
        <v>4.4300868999999996E-6</v>
      </c>
      <c r="H97" s="33">
        <v>4.5238156999999996E-6</v>
      </c>
      <c r="I97" s="33">
        <v>5.4744363999999995E-6</v>
      </c>
      <c r="J97" s="33">
        <v>5.7954593999999898E-6</v>
      </c>
      <c r="K97" s="33">
        <v>1.8545633999999899E-5</v>
      </c>
      <c r="L97" s="33">
        <v>1.9157424699999899E-5</v>
      </c>
      <c r="M97" s="33">
        <v>1.9333452399999999E-5</v>
      </c>
      <c r="N97" s="33">
        <v>2.0664943999999993E-5</v>
      </c>
      <c r="O97" s="33">
        <v>2.041882E-5</v>
      </c>
      <c r="P97" s="33">
        <v>2.0822861E-5</v>
      </c>
      <c r="Q97" s="33">
        <v>2.2309574999999999E-5</v>
      </c>
      <c r="R97" s="33">
        <v>2.3379619999999902E-5</v>
      </c>
      <c r="S97" s="33">
        <v>5.1547722999999997E-5</v>
      </c>
      <c r="T97" s="33">
        <v>5.0545088499999997E-5</v>
      </c>
      <c r="U97" s="33">
        <v>9.7554925999999994E-5</v>
      </c>
      <c r="V97" s="33">
        <v>9.7611213E-5</v>
      </c>
      <c r="W97" s="33">
        <v>1039.0427207042489</v>
      </c>
      <c r="X97" s="33">
        <v>1036.8474204103702</v>
      </c>
      <c r="Y97" s="33">
        <v>1343.197820864822</v>
      </c>
      <c r="Z97" s="33">
        <v>1906.4985329956899</v>
      </c>
      <c r="AA97" s="33">
        <v>2027.9572382295041</v>
      </c>
      <c r="AB97" s="33">
        <v>2179.0466539589102</v>
      </c>
      <c r="AC97" s="33">
        <v>2141.3157533217941</v>
      </c>
      <c r="AD97" s="33">
        <v>2195.20025598343</v>
      </c>
      <c r="AE97" s="33">
        <v>2155.0522471045861</v>
      </c>
    </row>
    <row r="98" spans="1:31">
      <c r="A98" s="29" t="s">
        <v>130</v>
      </c>
      <c r="B98" s="29" t="s">
        <v>72</v>
      </c>
      <c r="C98" s="33">
        <v>95.826669999999908</v>
      </c>
      <c r="D98" s="33">
        <v>340.55185699999998</v>
      </c>
      <c r="E98" s="33">
        <v>451.15911297486582</v>
      </c>
      <c r="F98" s="33">
        <v>2433.2676231199084</v>
      </c>
      <c r="G98" s="33">
        <v>6016.442067729241</v>
      </c>
      <c r="H98" s="33">
        <v>6933.6351580110604</v>
      </c>
      <c r="I98" s="33">
        <v>6644.8877283462589</v>
      </c>
      <c r="J98" s="33">
        <v>6605.4997457354002</v>
      </c>
      <c r="K98" s="33">
        <v>11668.363568779772</v>
      </c>
      <c r="L98" s="33">
        <v>12630.855697186964</v>
      </c>
      <c r="M98" s="33">
        <v>12750.390925363301</v>
      </c>
      <c r="N98" s="33">
        <v>14066.841337186781</v>
      </c>
      <c r="O98" s="33">
        <v>13868.457007113766</v>
      </c>
      <c r="P98" s="33">
        <v>12889.989757219231</v>
      </c>
      <c r="Q98" s="33">
        <v>14402.953007872102</v>
      </c>
      <c r="R98" s="33">
        <v>14767.473258640674</v>
      </c>
      <c r="S98" s="33">
        <v>13576.161463225906</v>
      </c>
      <c r="T98" s="33">
        <v>13302.023423789513</v>
      </c>
      <c r="U98" s="33">
        <v>14129.139789375511</v>
      </c>
      <c r="V98" s="33">
        <v>13669.778438903599</v>
      </c>
      <c r="W98" s="33">
        <v>13559.024839473908</v>
      </c>
      <c r="X98" s="33">
        <v>14621.746479509795</v>
      </c>
      <c r="Y98" s="33">
        <v>13270.618704311864</v>
      </c>
      <c r="Z98" s="33">
        <v>15348.746586593001</v>
      </c>
      <c r="AA98" s="33">
        <v>15404.358874490463</v>
      </c>
      <c r="AB98" s="33">
        <v>15029.794484202661</v>
      </c>
      <c r="AC98" s="33">
        <v>14474.023123634535</v>
      </c>
      <c r="AD98" s="33">
        <v>15427.922887801695</v>
      </c>
      <c r="AE98" s="33">
        <v>14693.55435084935</v>
      </c>
    </row>
    <row r="99" spans="1:31">
      <c r="A99" s="29" t="s">
        <v>130</v>
      </c>
      <c r="B99" s="29" t="s">
        <v>76</v>
      </c>
      <c r="C99" s="33">
        <v>10.43185145</v>
      </c>
      <c r="D99" s="33">
        <v>18.0615758</v>
      </c>
      <c r="E99" s="33">
        <v>23.2218170999999</v>
      </c>
      <c r="F99" s="33">
        <v>41.310099999999998</v>
      </c>
      <c r="G99" s="33">
        <v>58.956941599999993</v>
      </c>
      <c r="H99" s="33">
        <v>82.191991599999994</v>
      </c>
      <c r="I99" s="33">
        <v>94.551528000000005</v>
      </c>
      <c r="J99" s="33">
        <v>113.02183099999999</v>
      </c>
      <c r="K99" s="33">
        <v>132.42325499999998</v>
      </c>
      <c r="L99" s="33">
        <v>160.74456699999988</v>
      </c>
      <c r="M99" s="33">
        <v>195.40233999999998</v>
      </c>
      <c r="N99" s="33">
        <v>235.8817019999999</v>
      </c>
      <c r="O99" s="33">
        <v>263.87371499999989</v>
      </c>
      <c r="P99" s="33">
        <v>280.063287</v>
      </c>
      <c r="Q99" s="33">
        <v>312.628106</v>
      </c>
      <c r="R99" s="33">
        <v>345.86596299999997</v>
      </c>
      <c r="S99" s="33">
        <v>355.70348999999999</v>
      </c>
      <c r="T99" s="33">
        <v>364.60951999999997</v>
      </c>
      <c r="U99" s="33">
        <v>397.20808</v>
      </c>
      <c r="V99" s="33">
        <v>399.82861500000001</v>
      </c>
      <c r="W99" s="33">
        <v>420.60623999999996</v>
      </c>
      <c r="X99" s="33">
        <v>451.85427599999997</v>
      </c>
      <c r="Y99" s="33">
        <v>453.24405000000002</v>
      </c>
      <c r="Z99" s="33">
        <v>496.52296999999999</v>
      </c>
      <c r="AA99" s="33">
        <v>509.77465999999902</v>
      </c>
      <c r="AB99" s="33">
        <v>508.47804999999988</v>
      </c>
      <c r="AC99" s="33">
        <v>523.14676999999995</v>
      </c>
      <c r="AD99" s="33">
        <v>548.98574000000008</v>
      </c>
      <c r="AE99" s="33">
        <v>544.02450999999894</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2.92406499999999E-6</v>
      </c>
      <c r="D102" s="33">
        <v>31.5948079638801</v>
      </c>
      <c r="E102" s="33">
        <v>32.856172981746802</v>
      </c>
      <c r="F102" s="33">
        <v>40.228662951721397</v>
      </c>
      <c r="G102" s="33">
        <v>42.948878058036001</v>
      </c>
      <c r="H102" s="33">
        <v>41.887851098186395</v>
      </c>
      <c r="I102" s="33">
        <v>40.763641830568403</v>
      </c>
      <c r="J102" s="33">
        <v>40.390324949541004</v>
      </c>
      <c r="K102" s="33">
        <v>38.765734563513</v>
      </c>
      <c r="L102" s="33">
        <v>39.1181210926812</v>
      </c>
      <c r="M102" s="33">
        <v>38.977047293481306</v>
      </c>
      <c r="N102" s="33">
        <v>39.688063981678994</v>
      </c>
      <c r="O102" s="33">
        <v>39.303737194062904</v>
      </c>
      <c r="P102" s="33">
        <v>39.566369131607999</v>
      </c>
      <c r="Q102" s="33">
        <v>39.60183688995</v>
      </c>
      <c r="R102" s="33">
        <v>40.022040375152905</v>
      </c>
      <c r="S102" s="33">
        <v>868.766346</v>
      </c>
      <c r="T102" s="33">
        <v>858.74318999999991</v>
      </c>
      <c r="U102" s="33">
        <v>980.63371999999993</v>
      </c>
      <c r="V102" s="33">
        <v>934.37620000000004</v>
      </c>
      <c r="W102" s="33">
        <v>1814.9193</v>
      </c>
      <c r="X102" s="33">
        <v>1811.8914</v>
      </c>
      <c r="Y102" s="33">
        <v>1810.9768999999999</v>
      </c>
      <c r="Z102" s="33">
        <v>2349.0254</v>
      </c>
      <c r="AA102" s="33">
        <v>2306.2107000000001</v>
      </c>
      <c r="AB102" s="33">
        <v>3536.3681999999999</v>
      </c>
      <c r="AC102" s="33">
        <v>3642.663</v>
      </c>
      <c r="AD102" s="33">
        <v>3608.5311999999999</v>
      </c>
      <c r="AE102" s="33">
        <v>3727.6282000000001</v>
      </c>
    </row>
    <row r="103" spans="1:31">
      <c r="A103" s="29" t="s">
        <v>131</v>
      </c>
      <c r="B103" s="29" t="s">
        <v>72</v>
      </c>
      <c r="C103" s="33">
        <v>38.433483000000003</v>
      </c>
      <c r="D103" s="33">
        <v>91.551413999999994</v>
      </c>
      <c r="E103" s="33">
        <v>149.77917331923868</v>
      </c>
      <c r="F103" s="33">
        <v>742.37695416442932</v>
      </c>
      <c r="G103" s="33">
        <v>744.57086416592404</v>
      </c>
      <c r="H103" s="33">
        <v>600.12980430444009</v>
      </c>
      <c r="I103" s="33">
        <v>497.05120444664152</v>
      </c>
      <c r="J103" s="33">
        <v>714.63320509213804</v>
      </c>
      <c r="K103" s="33">
        <v>579.73500512527551</v>
      </c>
      <c r="L103" s="33">
        <v>653.44680548911811</v>
      </c>
      <c r="M103" s="33">
        <v>653.95026578806335</v>
      </c>
      <c r="N103" s="33">
        <v>1050.263214256405</v>
      </c>
      <c r="O103" s="33">
        <v>1023.213829451172</v>
      </c>
      <c r="P103" s="33">
        <v>955.33032947069194</v>
      </c>
      <c r="Q103" s="33">
        <v>1064.4434296555742</v>
      </c>
      <c r="R103" s="33">
        <v>1020.9664300729551</v>
      </c>
      <c r="S103" s="33">
        <v>3222.6071999999999</v>
      </c>
      <c r="T103" s="33">
        <v>3328.7893000000004</v>
      </c>
      <c r="U103" s="33">
        <v>3431.1275999999998</v>
      </c>
      <c r="V103" s="33">
        <v>3124.5287999999996</v>
      </c>
      <c r="W103" s="33">
        <v>3459.5783000000001</v>
      </c>
      <c r="X103" s="33">
        <v>5633.51594999999</v>
      </c>
      <c r="Y103" s="33">
        <v>5338.6181299999998</v>
      </c>
      <c r="Z103" s="33">
        <v>5534.6692000000003</v>
      </c>
      <c r="AA103" s="33">
        <v>5434.9191000000001</v>
      </c>
      <c r="AB103" s="33">
        <v>5834.6436699999995</v>
      </c>
      <c r="AC103" s="33">
        <v>5871.1078700000007</v>
      </c>
      <c r="AD103" s="33">
        <v>6263.3946800000003</v>
      </c>
      <c r="AE103" s="33">
        <v>6397.69877</v>
      </c>
    </row>
    <row r="104" spans="1:31">
      <c r="A104" s="29" t="s">
        <v>131</v>
      </c>
      <c r="B104" s="29" t="s">
        <v>76</v>
      </c>
      <c r="C104" s="33">
        <v>4.4243732300000005</v>
      </c>
      <c r="D104" s="33">
        <v>7.1498496999999892</v>
      </c>
      <c r="E104" s="33">
        <v>10.6599266</v>
      </c>
      <c r="F104" s="33">
        <v>19.9262725</v>
      </c>
      <c r="G104" s="33">
        <v>31.1380765</v>
      </c>
      <c r="H104" s="33">
        <v>41.89988799999999</v>
      </c>
      <c r="I104" s="33">
        <v>51.780178999999997</v>
      </c>
      <c r="J104" s="33">
        <v>63.901446999999997</v>
      </c>
      <c r="K104" s="33">
        <v>80.622582000000008</v>
      </c>
      <c r="L104" s="33">
        <v>100.688366</v>
      </c>
      <c r="M104" s="33">
        <v>132.995451</v>
      </c>
      <c r="N104" s="33">
        <v>157.5251449999999</v>
      </c>
      <c r="O104" s="33">
        <v>182.12584699999999</v>
      </c>
      <c r="P104" s="33">
        <v>207.434192</v>
      </c>
      <c r="Q104" s="33">
        <v>224.52516199999891</v>
      </c>
      <c r="R104" s="33">
        <v>257.57480999999996</v>
      </c>
      <c r="S104" s="33">
        <v>222.21616699999899</v>
      </c>
      <c r="T104" s="33">
        <v>236.85151500000001</v>
      </c>
      <c r="U104" s="33">
        <v>254.978375</v>
      </c>
      <c r="V104" s="33">
        <v>271.85127399999999</v>
      </c>
      <c r="W104" s="33">
        <v>291.005799999999</v>
      </c>
      <c r="X104" s="33">
        <v>320.58989999999989</v>
      </c>
      <c r="Y104" s="33">
        <v>335.80277000000001</v>
      </c>
      <c r="Z104" s="33">
        <v>342.33668599999999</v>
      </c>
      <c r="AA104" s="33">
        <v>336.34511800000001</v>
      </c>
      <c r="AB104" s="33">
        <v>290.779065</v>
      </c>
      <c r="AC104" s="33">
        <v>327.85538999999989</v>
      </c>
      <c r="AD104" s="33">
        <v>341.60184799999996</v>
      </c>
      <c r="AE104" s="33">
        <v>321.56115999999997</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139.19962042267099</v>
      </c>
      <c r="D107" s="33">
        <v>220.04772321212309</v>
      </c>
      <c r="E107" s="33">
        <v>213.44976568375918</v>
      </c>
      <c r="F107" s="33">
        <v>248.28175310370037</v>
      </c>
      <c r="G107" s="33">
        <v>245.1754991171548</v>
      </c>
      <c r="H107" s="33">
        <v>250.29048031788062</v>
      </c>
      <c r="I107" s="33">
        <v>226.95172815669281</v>
      </c>
      <c r="J107" s="33">
        <v>202.62443984860698</v>
      </c>
      <c r="K107" s="33">
        <v>178.694632409664</v>
      </c>
      <c r="L107" s="33">
        <v>186.54409155367651</v>
      </c>
      <c r="M107" s="33">
        <v>185.16782667529401</v>
      </c>
      <c r="N107" s="33">
        <v>204.55775274634951</v>
      </c>
      <c r="O107" s="33">
        <v>162.40483373513899</v>
      </c>
      <c r="P107" s="33">
        <v>155.5221380734275</v>
      </c>
      <c r="Q107" s="33">
        <v>167.24821603911099</v>
      </c>
      <c r="R107" s="33">
        <v>173.220059666629</v>
      </c>
      <c r="S107" s="33">
        <v>160.296964059343</v>
      </c>
      <c r="T107" s="33">
        <v>155.19925863163303</v>
      </c>
      <c r="U107" s="33">
        <v>154.25282099477599</v>
      </c>
      <c r="V107" s="33">
        <v>150.22570704399701</v>
      </c>
      <c r="W107" s="33">
        <v>55.045975558450003</v>
      </c>
      <c r="X107" s="33">
        <v>1.21142589999999E-4</v>
      </c>
      <c r="Y107" s="33">
        <v>1.2767375000000001E-4</v>
      </c>
      <c r="Z107" s="33">
        <v>4.0585600000000001E-4</v>
      </c>
      <c r="AA107" s="33">
        <v>4.0802470000000002E-4</v>
      </c>
      <c r="AB107" s="33">
        <v>4.0816553999999897E-4</v>
      </c>
      <c r="AC107" s="33">
        <v>4.3254086999999899E-4</v>
      </c>
      <c r="AD107" s="33">
        <v>628.11620000000005</v>
      </c>
      <c r="AE107" s="33">
        <v>613.4923</v>
      </c>
    </row>
    <row r="108" spans="1:31">
      <c r="A108" s="29" t="s">
        <v>132</v>
      </c>
      <c r="B108" s="29" t="s">
        <v>72</v>
      </c>
      <c r="C108" s="33">
        <v>0</v>
      </c>
      <c r="D108" s="33">
        <v>0</v>
      </c>
      <c r="E108" s="33">
        <v>4.0613127000000003E-6</v>
      </c>
      <c r="F108" s="33">
        <v>4.3498235000000004E-6</v>
      </c>
      <c r="G108" s="33">
        <v>4.4073694999999901E-6</v>
      </c>
      <c r="H108" s="33">
        <v>4.7180682999999902E-6</v>
      </c>
      <c r="I108" s="33">
        <v>4.550996E-6</v>
      </c>
      <c r="J108" s="33">
        <v>4.6872629999999996E-6</v>
      </c>
      <c r="K108" s="33">
        <v>4.8713499999999902E-6</v>
      </c>
      <c r="L108" s="33">
        <v>5.278987E-6</v>
      </c>
      <c r="M108" s="33">
        <v>5.5434902999999902E-6</v>
      </c>
      <c r="N108" s="33">
        <v>8.5906799999999992E-6</v>
      </c>
      <c r="O108" s="33">
        <v>8.4607339999999998E-6</v>
      </c>
      <c r="P108" s="33">
        <v>8.4211789999999907E-6</v>
      </c>
      <c r="Q108" s="33">
        <v>8.8667439999999997E-6</v>
      </c>
      <c r="R108" s="33">
        <v>1.0385527999999901E-5</v>
      </c>
      <c r="S108" s="33">
        <v>1.2699329E-5</v>
      </c>
      <c r="T108" s="33">
        <v>1.3602950999999999E-5</v>
      </c>
      <c r="U108" s="33">
        <v>3.2066449999999999E-5</v>
      </c>
      <c r="V108" s="33">
        <v>3.147569E-5</v>
      </c>
      <c r="W108" s="33">
        <v>7.5109030000000004E-5</v>
      </c>
      <c r="X108" s="33">
        <v>7.4632149999999997E-5</v>
      </c>
      <c r="Y108" s="33">
        <v>7.2636840000000005E-5</v>
      </c>
      <c r="Z108" s="33">
        <v>7.0867414000000005E-4</v>
      </c>
      <c r="AA108" s="33">
        <v>2.5532994999999999E-3</v>
      </c>
      <c r="AB108" s="33">
        <v>2.4117610000000001E-3</v>
      </c>
      <c r="AC108" s="33">
        <v>2.5524988000000001E-3</v>
      </c>
      <c r="AD108" s="33">
        <v>2945.3274000000001</v>
      </c>
      <c r="AE108" s="33">
        <v>2795.0666999999999</v>
      </c>
    </row>
    <row r="109" spans="1:31">
      <c r="A109" s="29" t="s">
        <v>132</v>
      </c>
      <c r="B109" s="29" t="s">
        <v>76</v>
      </c>
      <c r="C109" s="33">
        <v>7.13284874</v>
      </c>
      <c r="D109" s="33">
        <v>12.244803559999999</v>
      </c>
      <c r="E109" s="33">
        <v>16.648865799999999</v>
      </c>
      <c r="F109" s="33">
        <v>27.706463299999999</v>
      </c>
      <c r="G109" s="33">
        <v>41.460180199999996</v>
      </c>
      <c r="H109" s="33">
        <v>56.964788999999996</v>
      </c>
      <c r="I109" s="33">
        <v>67.38047499999989</v>
      </c>
      <c r="J109" s="33">
        <v>80.417704000000001</v>
      </c>
      <c r="K109" s="33">
        <v>98.447189000000009</v>
      </c>
      <c r="L109" s="33">
        <v>120.7869559999989</v>
      </c>
      <c r="M109" s="33">
        <v>158.12010799999999</v>
      </c>
      <c r="N109" s="33">
        <v>199.47068400000001</v>
      </c>
      <c r="O109" s="33">
        <v>230.44120699999999</v>
      </c>
      <c r="P109" s="33">
        <v>248.56174299999989</v>
      </c>
      <c r="Q109" s="33">
        <v>289.36246499999999</v>
      </c>
      <c r="R109" s="33">
        <v>320.36856</v>
      </c>
      <c r="S109" s="33">
        <v>327.84531500000003</v>
      </c>
      <c r="T109" s="33">
        <v>353.1983369999989</v>
      </c>
      <c r="U109" s="33">
        <v>370.25718699999987</v>
      </c>
      <c r="V109" s="33">
        <v>389.03590000000003</v>
      </c>
      <c r="W109" s="33">
        <v>417.24921000000001</v>
      </c>
      <c r="X109" s="33">
        <v>439.58434</v>
      </c>
      <c r="Y109" s="33">
        <v>436.47972999999899</v>
      </c>
      <c r="Z109" s="33">
        <v>499.647986</v>
      </c>
      <c r="AA109" s="33">
        <v>512.19101000000001</v>
      </c>
      <c r="AB109" s="33">
        <v>507.51957000000004</v>
      </c>
      <c r="AC109" s="33">
        <v>531.00647600000002</v>
      </c>
      <c r="AD109" s="33">
        <v>509.15795999999898</v>
      </c>
      <c r="AE109" s="33">
        <v>491.57056399999999</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127.42384167178919</v>
      </c>
      <c r="D112" s="33">
        <v>133.09749237890378</v>
      </c>
      <c r="E112" s="33">
        <v>138.22384195701699</v>
      </c>
      <c r="F112" s="33">
        <v>143.27029724946101</v>
      </c>
      <c r="G112" s="33">
        <v>142.62586349681936</v>
      </c>
      <c r="H112" s="33">
        <v>144.2017989150535</v>
      </c>
      <c r="I112" s="33">
        <v>128.78334120551128</v>
      </c>
      <c r="J112" s="33">
        <v>122.67759794664131</v>
      </c>
      <c r="K112" s="33">
        <v>110.96034810201159</v>
      </c>
      <c r="L112" s="33">
        <v>108.5056797334595</v>
      </c>
      <c r="M112" s="33">
        <v>106.11486484964792</v>
      </c>
      <c r="N112" s="33">
        <v>112.71197266096199</v>
      </c>
      <c r="O112" s="33">
        <v>112.985067633442</v>
      </c>
      <c r="P112" s="33">
        <v>84.410716018721004</v>
      </c>
      <c r="Q112" s="33">
        <v>89.164226634643001</v>
      </c>
      <c r="R112" s="33">
        <v>91.048928323405903</v>
      </c>
      <c r="S112" s="33">
        <v>89.387808126867995</v>
      </c>
      <c r="T112" s="33">
        <v>86.705958425128003</v>
      </c>
      <c r="U112" s="33">
        <v>86.351141012479999</v>
      </c>
      <c r="V112" s="33">
        <v>83.477473922889999</v>
      </c>
      <c r="W112" s="33">
        <v>970.97812999999996</v>
      </c>
      <c r="X112" s="33">
        <v>973.48125999999991</v>
      </c>
      <c r="Y112" s="33">
        <v>958.09574999999995</v>
      </c>
      <c r="Z112" s="33">
        <v>1347.2181599999999</v>
      </c>
      <c r="AA112" s="33">
        <v>1361.1862900000001</v>
      </c>
      <c r="AB112" s="33">
        <v>1319.5591199999999</v>
      </c>
      <c r="AC112" s="33">
        <v>1318.2174300000001</v>
      </c>
      <c r="AD112" s="33">
        <v>1274.21381</v>
      </c>
      <c r="AE112" s="33">
        <v>1219.183057</v>
      </c>
    </row>
    <row r="113" spans="1:31">
      <c r="A113" s="29" t="s">
        <v>133</v>
      </c>
      <c r="B113" s="29" t="s">
        <v>72</v>
      </c>
      <c r="C113" s="33">
        <v>0</v>
      </c>
      <c r="D113" s="33">
        <v>0</v>
      </c>
      <c r="E113" s="33">
        <v>3.0601392999999898E-6</v>
      </c>
      <c r="F113" s="33">
        <v>2.9734983000000002E-6</v>
      </c>
      <c r="G113" s="33">
        <v>2.9244256E-6</v>
      </c>
      <c r="H113" s="33">
        <v>3.0274677999999999E-6</v>
      </c>
      <c r="I113" s="33">
        <v>3.0270842000000001E-6</v>
      </c>
      <c r="J113" s="33">
        <v>3.1262919999999998E-6</v>
      </c>
      <c r="K113" s="33">
        <v>3.3128932999999999E-6</v>
      </c>
      <c r="L113" s="33">
        <v>3.5174545999999998E-6</v>
      </c>
      <c r="M113" s="33">
        <v>3.6840596999999999E-6</v>
      </c>
      <c r="N113" s="33">
        <v>4.8875377000000002E-6</v>
      </c>
      <c r="O113" s="33">
        <v>4.8551637999999997E-6</v>
      </c>
      <c r="P113" s="33">
        <v>4.8354250000000004E-6</v>
      </c>
      <c r="Q113" s="33">
        <v>5.4893057E-6</v>
      </c>
      <c r="R113" s="33">
        <v>7.2785514999999999E-6</v>
      </c>
      <c r="S113" s="33">
        <v>7.2710772999999898E-6</v>
      </c>
      <c r="T113" s="33">
        <v>7.3931600000000004E-6</v>
      </c>
      <c r="U113" s="33">
        <v>9.5330179999999993E-6</v>
      </c>
      <c r="V113" s="33">
        <v>9.5435710000000002E-6</v>
      </c>
      <c r="W113" s="33">
        <v>1.3279033E-5</v>
      </c>
      <c r="X113" s="33">
        <v>1.32936575E-5</v>
      </c>
      <c r="Y113" s="33">
        <v>1.3137354E-5</v>
      </c>
      <c r="Z113" s="33">
        <v>1.6806237999999999E-5</v>
      </c>
      <c r="AA113" s="33">
        <v>1.8601169999999999E-5</v>
      </c>
      <c r="AB113" s="33">
        <v>1.8198442999999999E-5</v>
      </c>
      <c r="AC113" s="33">
        <v>1.860725E-5</v>
      </c>
      <c r="AD113" s="33">
        <v>1.8394671999999999E-5</v>
      </c>
      <c r="AE113" s="33">
        <v>1.8553976999999999E-5</v>
      </c>
    </row>
    <row r="114" spans="1:31">
      <c r="A114" s="29" t="s">
        <v>133</v>
      </c>
      <c r="B114" s="29" t="s">
        <v>76</v>
      </c>
      <c r="C114" s="33">
        <v>7.4558931700000004</v>
      </c>
      <c r="D114" s="33">
        <v>13.7149214</v>
      </c>
      <c r="E114" s="33">
        <v>18.058654000000001</v>
      </c>
      <c r="F114" s="33">
        <v>22.497049539999999</v>
      </c>
      <c r="G114" s="33">
        <v>28.2415907</v>
      </c>
      <c r="H114" s="33">
        <v>34.317072700000004</v>
      </c>
      <c r="I114" s="33">
        <v>36.9711055</v>
      </c>
      <c r="J114" s="33">
        <v>43.304261699999998</v>
      </c>
      <c r="K114" s="33">
        <v>47.626088899999999</v>
      </c>
      <c r="L114" s="33">
        <v>55.5979277</v>
      </c>
      <c r="M114" s="33">
        <v>69.007915999999895</v>
      </c>
      <c r="N114" s="33">
        <v>79.987870999999899</v>
      </c>
      <c r="O114" s="33">
        <v>87.350870999999998</v>
      </c>
      <c r="P114" s="33">
        <v>91.989334999999997</v>
      </c>
      <c r="Q114" s="33">
        <v>105.07336199999999</v>
      </c>
      <c r="R114" s="33">
        <v>114.415468</v>
      </c>
      <c r="S114" s="33">
        <v>119.477045</v>
      </c>
      <c r="T114" s="33">
        <v>121.608395</v>
      </c>
      <c r="U114" s="33">
        <v>129.45928999999902</v>
      </c>
      <c r="V114" s="33">
        <v>132.71852000000001</v>
      </c>
      <c r="W114" s="33">
        <v>115.715746</v>
      </c>
      <c r="X114" s="33">
        <v>122.24976699999999</v>
      </c>
      <c r="Y114" s="33">
        <v>123.845173</v>
      </c>
      <c r="Z114" s="33">
        <v>129.477383</v>
      </c>
      <c r="AA114" s="33">
        <v>137.32142299999998</v>
      </c>
      <c r="AB114" s="33">
        <v>131.83049699999998</v>
      </c>
      <c r="AC114" s="33">
        <v>134.85898499999999</v>
      </c>
      <c r="AD114" s="33">
        <v>134.126262</v>
      </c>
      <c r="AE114" s="33">
        <v>123.66364799999999</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2.8340340999999999E-6</v>
      </c>
      <c r="D117" s="33">
        <v>2.9141451999999998E-6</v>
      </c>
      <c r="E117" s="33">
        <v>2.84690079999999E-6</v>
      </c>
      <c r="F117" s="33">
        <v>2.8445114999999998E-6</v>
      </c>
      <c r="G117" s="33">
        <v>2.9322679999999998E-6</v>
      </c>
      <c r="H117" s="33">
        <v>3.0144119999999998E-6</v>
      </c>
      <c r="I117" s="33">
        <v>3.42156549999999E-6</v>
      </c>
      <c r="J117" s="33">
        <v>3.8608049999999999E-6</v>
      </c>
      <c r="K117" s="33">
        <v>5.7163215000000003E-6</v>
      </c>
      <c r="L117" s="33">
        <v>5.9635770000000004E-6</v>
      </c>
      <c r="M117" s="33">
        <v>6.2401900000000001E-6</v>
      </c>
      <c r="N117" s="33">
        <v>8.1856319999999992E-6</v>
      </c>
      <c r="O117" s="33">
        <v>8.2205214999999906E-6</v>
      </c>
      <c r="P117" s="33">
        <v>8.5790530000000003E-6</v>
      </c>
      <c r="Q117" s="33">
        <v>9.3677890000000002E-6</v>
      </c>
      <c r="R117" s="33">
        <v>1.0798062E-5</v>
      </c>
      <c r="S117" s="33">
        <v>1.0939739E-5</v>
      </c>
      <c r="T117" s="33">
        <v>1.1233864000000001E-5</v>
      </c>
      <c r="U117" s="33">
        <v>1.6781083000000001E-5</v>
      </c>
      <c r="V117" s="33">
        <v>1.742321E-5</v>
      </c>
      <c r="W117" s="33">
        <v>1.8053343E-5</v>
      </c>
      <c r="X117" s="33">
        <v>1.7795213000000001E-5</v>
      </c>
      <c r="Y117" s="33">
        <v>1.9444871000000001E-5</v>
      </c>
      <c r="Z117" s="33">
        <v>2.0542778999999998E-5</v>
      </c>
      <c r="AA117" s="33">
        <v>1.9940388E-5</v>
      </c>
      <c r="AB117" s="33">
        <v>2.2097444999999999E-5</v>
      </c>
      <c r="AC117" s="33">
        <v>2.3300229999999901E-5</v>
      </c>
      <c r="AD117" s="33">
        <v>3.0392694000000002E-5</v>
      </c>
      <c r="AE117" s="33">
        <v>3.1712523000000001E-5</v>
      </c>
    </row>
    <row r="118" spans="1:31">
      <c r="A118" s="29" t="s">
        <v>134</v>
      </c>
      <c r="B118" s="29" t="s">
        <v>72</v>
      </c>
      <c r="C118" s="33">
        <v>0</v>
      </c>
      <c r="D118" s="33">
        <v>0</v>
      </c>
      <c r="E118" s="33">
        <v>7.5431161999999993E-6</v>
      </c>
      <c r="F118" s="33">
        <v>7.7819378999999897E-6</v>
      </c>
      <c r="G118" s="33">
        <v>8.483725499999991E-6</v>
      </c>
      <c r="H118" s="33">
        <v>8.6399099999999991E-6</v>
      </c>
      <c r="I118" s="33">
        <v>1.03000436E-5</v>
      </c>
      <c r="J118" s="33">
        <v>1.06508978E-5</v>
      </c>
      <c r="K118" s="33">
        <v>1.1545115500000001E-5</v>
      </c>
      <c r="L118" s="33">
        <v>1.2558401699999989E-5</v>
      </c>
      <c r="M118" s="33">
        <v>1.3345837599999999E-5</v>
      </c>
      <c r="N118" s="33">
        <v>2.97702339999999E-5</v>
      </c>
      <c r="O118" s="33">
        <v>2.9675322E-5</v>
      </c>
      <c r="P118" s="33">
        <v>2.9971626999999902E-5</v>
      </c>
      <c r="Q118" s="33">
        <v>3.0810694999999999E-5</v>
      </c>
      <c r="R118" s="33">
        <v>6.2466561999999999E-5</v>
      </c>
      <c r="S118" s="33">
        <v>614.74510541859001</v>
      </c>
      <c r="T118" s="33">
        <v>643.42217852860995</v>
      </c>
      <c r="U118" s="33">
        <v>1078.56572370863</v>
      </c>
      <c r="V118" s="33">
        <v>971.86471924645002</v>
      </c>
      <c r="W118" s="33">
        <v>1471.0930138198642</v>
      </c>
      <c r="X118" s="33">
        <v>1522.73661882587</v>
      </c>
      <c r="Y118" s="33">
        <v>1471.489617379204</v>
      </c>
      <c r="Z118" s="33">
        <v>1573.7621248349299</v>
      </c>
      <c r="AA118" s="33">
        <v>1615.3741279379001</v>
      </c>
      <c r="AB118" s="33">
        <v>1542.3866234930001</v>
      </c>
      <c r="AC118" s="33">
        <v>1617.19212407442</v>
      </c>
      <c r="AD118" s="33">
        <v>1818.5241260297998</v>
      </c>
      <c r="AE118" s="33">
        <v>1715.01993167459</v>
      </c>
    </row>
    <row r="119" spans="1:31">
      <c r="A119" s="29" t="s">
        <v>134</v>
      </c>
      <c r="B119" s="29" t="s">
        <v>76</v>
      </c>
      <c r="C119" s="33">
        <v>0.171628317</v>
      </c>
      <c r="D119" s="33">
        <v>0.52360706599999995</v>
      </c>
      <c r="E119" s="33">
        <v>0.181036894</v>
      </c>
      <c r="F119" s="33">
        <v>0.43151342599999998</v>
      </c>
      <c r="G119" s="33">
        <v>1.291447936</v>
      </c>
      <c r="H119" s="33">
        <v>1.3313272199999999</v>
      </c>
      <c r="I119" s="33">
        <v>5.6298329200000001</v>
      </c>
      <c r="J119" s="33">
        <v>6.4983967700000003</v>
      </c>
      <c r="K119" s="33">
        <v>7.0158209999999999</v>
      </c>
      <c r="L119" s="33">
        <v>9.3076811999999993</v>
      </c>
      <c r="M119" s="33">
        <v>12.481126</v>
      </c>
      <c r="N119" s="33">
        <v>15.85629239999999</v>
      </c>
      <c r="O119" s="33">
        <v>16.654152499999999</v>
      </c>
      <c r="P119" s="33">
        <v>18.891999800000001</v>
      </c>
      <c r="Q119" s="33">
        <v>20.986233500000001</v>
      </c>
      <c r="R119" s="33">
        <v>23.883145299999999</v>
      </c>
      <c r="S119" s="33">
        <v>25.677153499999999</v>
      </c>
      <c r="T119" s="33">
        <v>25.848890499999989</v>
      </c>
      <c r="U119" s="33">
        <v>27.911556999999998</v>
      </c>
      <c r="V119" s="33">
        <v>28.163763500000002</v>
      </c>
      <c r="W119" s="33">
        <v>30.551592299999999</v>
      </c>
      <c r="X119" s="33">
        <v>29.484994399999998</v>
      </c>
      <c r="Y119" s="33">
        <v>30.715132400000002</v>
      </c>
      <c r="Z119" s="33">
        <v>33.372038000000003</v>
      </c>
      <c r="AA119" s="33">
        <v>35.426343999999993</v>
      </c>
      <c r="AB119" s="33">
        <v>32.614478699999999</v>
      </c>
      <c r="AC119" s="33">
        <v>33.6855074999999</v>
      </c>
      <c r="AD119" s="33">
        <v>34.649061000000003</v>
      </c>
      <c r="AE119" s="33">
        <v>33.730719000000001</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3">
        <v>17966.125063375184</v>
      </c>
      <c r="D124" s="33">
        <v>20100.679528684668</v>
      </c>
      <c r="E124" s="33">
        <v>21848.555741051081</v>
      </c>
      <c r="F124" s="33">
        <v>22765.76079416024</v>
      </c>
      <c r="G124" s="33">
        <v>23520.218968064757</v>
      </c>
      <c r="H124" s="33">
        <v>26712.904101024949</v>
      </c>
      <c r="I124" s="33">
        <v>28250.268162634398</v>
      </c>
      <c r="J124" s="33">
        <v>26710.881961195199</v>
      </c>
      <c r="K124" s="33">
        <v>28962.364347746829</v>
      </c>
      <c r="L124" s="33">
        <v>30914.224739355788</v>
      </c>
      <c r="M124" s="33">
        <v>32262.787777277921</v>
      </c>
      <c r="N124" s="33">
        <v>33604.8782657212</v>
      </c>
      <c r="O124" s="33">
        <v>33813.034091866903</v>
      </c>
      <c r="P124" s="33">
        <v>33976.882535705539</v>
      </c>
      <c r="Q124" s="33">
        <v>37696.629211420608</v>
      </c>
      <c r="R124" s="33">
        <v>38914.484877315546</v>
      </c>
      <c r="S124" s="33">
        <v>36303.367021691301</v>
      </c>
      <c r="T124" s="33">
        <v>39129.569474069081</v>
      </c>
      <c r="U124" s="33">
        <v>41710.657601468876</v>
      </c>
      <c r="V124" s="33">
        <v>43318.636333022398</v>
      </c>
      <c r="W124" s="33">
        <v>44440.875451359963</v>
      </c>
      <c r="X124" s="33">
        <v>44228.55500394621</v>
      </c>
      <c r="Y124" s="33">
        <v>43943.456202950641</v>
      </c>
      <c r="Z124" s="33">
        <v>48400.610685338484</v>
      </c>
      <c r="AA124" s="33">
        <v>49711.147597842559</v>
      </c>
      <c r="AB124" s="33">
        <v>46026.645786748006</v>
      </c>
      <c r="AC124" s="33">
        <v>49621.490173357117</v>
      </c>
      <c r="AD124" s="33">
        <v>52962.030143807147</v>
      </c>
      <c r="AE124" s="33">
        <v>54802.213391979691</v>
      </c>
    </row>
    <row r="125" spans="1:31" collapsed="1">
      <c r="A125" s="29" t="s">
        <v>40</v>
      </c>
      <c r="B125" s="29" t="s">
        <v>77</v>
      </c>
      <c r="C125" s="33">
        <v>274.29213481746189</v>
      </c>
      <c r="D125" s="33">
        <v>322.76553938901321</v>
      </c>
      <c r="E125" s="33">
        <v>377.40556858292115</v>
      </c>
      <c r="F125" s="33">
        <v>441.91603131282261</v>
      </c>
      <c r="G125" s="33">
        <v>524.74045959973205</v>
      </c>
      <c r="H125" s="33">
        <v>624.94378345179473</v>
      </c>
      <c r="I125" s="33">
        <v>702.60652088159213</v>
      </c>
      <c r="J125" s="33">
        <v>780.15031027257339</v>
      </c>
      <c r="K125" s="33">
        <v>916.50225631970079</v>
      </c>
      <c r="L125" s="33">
        <v>1062.923594562865</v>
      </c>
      <c r="M125" s="33">
        <v>1310.8182477886967</v>
      </c>
      <c r="N125" s="33">
        <v>1435.9449101296455</v>
      </c>
      <c r="O125" s="33">
        <v>1573.1611096683707</v>
      </c>
      <c r="P125" s="33">
        <v>1680.396318980871</v>
      </c>
      <c r="Q125" s="33">
        <v>1781.1329843739736</v>
      </c>
      <c r="R125" s="33">
        <v>1856.7679677806409</v>
      </c>
      <c r="S125" s="33">
        <v>1927.4610105166375</v>
      </c>
      <c r="T125" s="33">
        <v>2000.5501645185891</v>
      </c>
      <c r="U125" s="33">
        <v>2079.2953449611009</v>
      </c>
      <c r="V125" s="33">
        <v>2147.8019215422846</v>
      </c>
      <c r="W125" s="33">
        <v>2226.1602239661729</v>
      </c>
      <c r="X125" s="33">
        <v>2306.7147125573069</v>
      </c>
      <c r="Y125" s="33">
        <v>2389.4766655831868</v>
      </c>
      <c r="Z125" s="33">
        <v>2400.7435128056632</v>
      </c>
      <c r="AA125" s="33">
        <v>2416.8736578490652</v>
      </c>
      <c r="AB125" s="33">
        <v>2424.2586555470625</v>
      </c>
      <c r="AC125" s="33">
        <v>2440.1321404072587</v>
      </c>
      <c r="AD125" s="33">
        <v>2439.5699020061388</v>
      </c>
      <c r="AE125" s="33">
        <v>2438.5083142240519</v>
      </c>
    </row>
    <row r="126" spans="1:31" collapsed="1">
      <c r="A126" s="29" t="s">
        <v>40</v>
      </c>
      <c r="B126" s="29" t="s">
        <v>78</v>
      </c>
      <c r="C126" s="33">
        <v>233.04039972597315</v>
      </c>
      <c r="D126" s="33">
        <v>274.19378499633029</v>
      </c>
      <c r="E126" s="33">
        <v>320.65387735605168</v>
      </c>
      <c r="F126" s="33">
        <v>375.46934607700922</v>
      </c>
      <c r="G126" s="33">
        <v>445.71752459519973</v>
      </c>
      <c r="H126" s="33">
        <v>530.81983863925802</v>
      </c>
      <c r="I126" s="33">
        <v>596.87216022080054</v>
      </c>
      <c r="J126" s="33">
        <v>662.69923005948851</v>
      </c>
      <c r="K126" s="33">
        <v>778.51650702387019</v>
      </c>
      <c r="L126" s="33">
        <v>902.93920009279179</v>
      </c>
      <c r="M126" s="33">
        <v>1113.6428048954601</v>
      </c>
      <c r="N126" s="33">
        <v>1220.016866511761</v>
      </c>
      <c r="O126" s="33">
        <v>1336.223020293354</v>
      </c>
      <c r="P126" s="33">
        <v>1427.3179758339807</v>
      </c>
      <c r="Q126" s="33">
        <v>1512.8203302655165</v>
      </c>
      <c r="R126" s="33">
        <v>1577.4411864508374</v>
      </c>
      <c r="S126" s="33">
        <v>1637.7030253430562</v>
      </c>
      <c r="T126" s="33">
        <v>1699.3559997276002</v>
      </c>
      <c r="U126" s="33">
        <v>1766.0471968020177</v>
      </c>
      <c r="V126" s="33">
        <v>1824.6599766321131</v>
      </c>
      <c r="W126" s="33">
        <v>1891.3289675425247</v>
      </c>
      <c r="X126" s="33">
        <v>1958.7364666471387</v>
      </c>
      <c r="Y126" s="33">
        <v>2030.3463650414849</v>
      </c>
      <c r="Z126" s="33">
        <v>2039.5199693139753</v>
      </c>
      <c r="AA126" s="33">
        <v>2052.5990225424753</v>
      </c>
      <c r="AB126" s="33">
        <v>2059.133979835955</v>
      </c>
      <c r="AC126" s="33">
        <v>2073.3251320873633</v>
      </c>
      <c r="AD126" s="33">
        <v>2072.6927414932225</v>
      </c>
      <c r="AE126" s="33">
        <v>2071.1610632715201</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25">
        <v>5204.0163644035556</v>
      </c>
      <c r="D129" s="25">
        <v>5881.7329559323853</v>
      </c>
      <c r="E129" s="25">
        <v>6097.6203214993575</v>
      </c>
      <c r="F129" s="25">
        <v>6362.128422365372</v>
      </c>
      <c r="G129" s="25">
        <v>6503.666397460689</v>
      </c>
      <c r="H129" s="25">
        <v>7561.6004503787699</v>
      </c>
      <c r="I129" s="25">
        <v>7799.3332985901197</v>
      </c>
      <c r="J129" s="25">
        <v>7221.9230962379297</v>
      </c>
      <c r="K129" s="25">
        <v>7693.3553920600498</v>
      </c>
      <c r="L129" s="25">
        <v>8429.2141910026494</v>
      </c>
      <c r="M129" s="25">
        <v>9135.0771498269405</v>
      </c>
      <c r="N129" s="25">
        <v>9232.9947739396503</v>
      </c>
      <c r="O129" s="25">
        <v>9474.0929726439299</v>
      </c>
      <c r="P129" s="25">
        <v>9536.0352104847607</v>
      </c>
      <c r="Q129" s="25">
        <v>10952.210977414768</v>
      </c>
      <c r="R129" s="25">
        <v>11213.626697718659</v>
      </c>
      <c r="S129" s="25">
        <v>10409.25116656554</v>
      </c>
      <c r="T129" s="25">
        <v>11061.161299845451</v>
      </c>
      <c r="U129" s="25">
        <v>12074.425268124909</v>
      </c>
      <c r="V129" s="25">
        <v>12966.562421256851</v>
      </c>
      <c r="W129" s="25">
        <v>12905.931444146579</v>
      </c>
      <c r="X129" s="25">
        <v>13078.08817864133</v>
      </c>
      <c r="Y129" s="25">
        <v>13015.265195712531</v>
      </c>
      <c r="Z129" s="25">
        <v>14802.400829507151</v>
      </c>
      <c r="AA129" s="25">
        <v>15046.96791685021</v>
      </c>
      <c r="AB129" s="25">
        <v>13816.963495241409</v>
      </c>
      <c r="AC129" s="25">
        <v>14650.873038821461</v>
      </c>
      <c r="AD129" s="25">
        <v>15983.813710403039</v>
      </c>
      <c r="AE129" s="25">
        <v>17049.55139718857</v>
      </c>
    </row>
    <row r="130" spans="1:31">
      <c r="A130" s="29" t="s">
        <v>130</v>
      </c>
      <c r="B130" s="29" t="s">
        <v>77</v>
      </c>
      <c r="C130" s="33">
        <v>103.74372356915451</v>
      </c>
      <c r="D130" s="33">
        <v>114.240439722061</v>
      </c>
      <c r="E130" s="33">
        <v>137.92435712742801</v>
      </c>
      <c r="F130" s="33">
        <v>165.90026488018</v>
      </c>
      <c r="G130" s="33">
        <v>201.313023488998</v>
      </c>
      <c r="H130" s="33">
        <v>240.915850891113</v>
      </c>
      <c r="I130" s="33">
        <v>264.58415556907647</v>
      </c>
      <c r="J130" s="33">
        <v>289.73739634680749</v>
      </c>
      <c r="K130" s="33">
        <v>335.48614158248904</v>
      </c>
      <c r="L130" s="33">
        <v>383.00363436079004</v>
      </c>
      <c r="M130" s="33">
        <v>465.22075204417098</v>
      </c>
      <c r="N130" s="33">
        <v>500.52557754135</v>
      </c>
      <c r="O130" s="33">
        <v>543.876725046155</v>
      </c>
      <c r="P130" s="33">
        <v>577.09254762953492</v>
      </c>
      <c r="Q130" s="33">
        <v>608.91878009605</v>
      </c>
      <c r="R130" s="33">
        <v>631.88798867034507</v>
      </c>
      <c r="S130" s="33">
        <v>654.09910498285001</v>
      </c>
      <c r="T130" s="33">
        <v>675.51994481658505</v>
      </c>
      <c r="U130" s="33">
        <v>700.77837184333498</v>
      </c>
      <c r="V130" s="33">
        <v>721.10675005555004</v>
      </c>
      <c r="W130" s="33">
        <v>744.60863818644998</v>
      </c>
      <c r="X130" s="33">
        <v>768.47515194129505</v>
      </c>
      <c r="Y130" s="33">
        <v>793.55737583446501</v>
      </c>
      <c r="Z130" s="33">
        <v>797.02513593005995</v>
      </c>
      <c r="AA130" s="33">
        <v>801.42502158546006</v>
      </c>
      <c r="AB130" s="33">
        <v>803.76386625289501</v>
      </c>
      <c r="AC130" s="33">
        <v>807.36252816199999</v>
      </c>
      <c r="AD130" s="33">
        <v>807.79068505096006</v>
      </c>
      <c r="AE130" s="33">
        <v>807.15996271746997</v>
      </c>
    </row>
    <row r="131" spans="1:31">
      <c r="A131" s="29" t="s">
        <v>130</v>
      </c>
      <c r="B131" s="29" t="s">
        <v>78</v>
      </c>
      <c r="C131" s="33">
        <v>88.129268699645991</v>
      </c>
      <c r="D131" s="33">
        <v>97.021564651489001</v>
      </c>
      <c r="E131" s="33">
        <v>117.162092010498</v>
      </c>
      <c r="F131" s="33">
        <v>140.94180444908102</v>
      </c>
      <c r="G131" s="33">
        <v>170.99702905178049</v>
      </c>
      <c r="H131" s="33">
        <v>204.60765544748301</v>
      </c>
      <c r="I131" s="33">
        <v>224.74871568775151</v>
      </c>
      <c r="J131" s="33">
        <v>246.07607063865649</v>
      </c>
      <c r="K131" s="33">
        <v>284.99247991323449</v>
      </c>
      <c r="L131" s="33">
        <v>325.383812944412</v>
      </c>
      <c r="M131" s="33">
        <v>395.420777841568</v>
      </c>
      <c r="N131" s="33">
        <v>425.22314657020553</v>
      </c>
      <c r="O131" s="33">
        <v>461.79702500152547</v>
      </c>
      <c r="P131" s="33">
        <v>490.35393423843351</v>
      </c>
      <c r="Q131" s="33">
        <v>517.04638001060005</v>
      </c>
      <c r="R131" s="33">
        <v>536.82556633758497</v>
      </c>
      <c r="S131" s="33">
        <v>555.81613853454496</v>
      </c>
      <c r="T131" s="33">
        <v>574.06774980878504</v>
      </c>
      <c r="U131" s="33">
        <v>595.11757627486998</v>
      </c>
      <c r="V131" s="33">
        <v>612.76170148467997</v>
      </c>
      <c r="W131" s="33">
        <v>632.53670359039006</v>
      </c>
      <c r="X131" s="33">
        <v>652.48512977694998</v>
      </c>
      <c r="Y131" s="33">
        <v>674.52096390533006</v>
      </c>
      <c r="Z131" s="33">
        <v>677.41724882507003</v>
      </c>
      <c r="AA131" s="33">
        <v>680.36639414978004</v>
      </c>
      <c r="AB131" s="33">
        <v>682.99670392989992</v>
      </c>
      <c r="AC131" s="33">
        <v>685.990317409515</v>
      </c>
      <c r="AD131" s="33">
        <v>686.25337030887499</v>
      </c>
      <c r="AE131" s="33">
        <v>685.44892611503496</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25">
        <v>5567.3647801681027</v>
      </c>
      <c r="D134" s="25">
        <v>6252.7150515366466</v>
      </c>
      <c r="E134" s="25">
        <v>6535.0958475675361</v>
      </c>
      <c r="F134" s="25">
        <v>6564.9107870160369</v>
      </c>
      <c r="G134" s="25">
        <v>6903.5367004008858</v>
      </c>
      <c r="H134" s="25">
        <v>7623.4302732766901</v>
      </c>
      <c r="I134" s="25">
        <v>7934.36653259782</v>
      </c>
      <c r="J134" s="25">
        <v>6899.0674360226967</v>
      </c>
      <c r="K134" s="25">
        <v>7734.7975398438502</v>
      </c>
      <c r="L134" s="25">
        <v>8266.424146480309</v>
      </c>
      <c r="M134" s="25">
        <v>9020.1611288905497</v>
      </c>
      <c r="N134" s="25">
        <v>9268.2690409682109</v>
      </c>
      <c r="O134" s="25">
        <v>9263.1606952377806</v>
      </c>
      <c r="P134" s="25">
        <v>9754.2534848415999</v>
      </c>
      <c r="Q134" s="25">
        <v>10771.5054458921</v>
      </c>
      <c r="R134" s="25">
        <v>11127.70484734889</v>
      </c>
      <c r="S134" s="25">
        <v>9702.5719029807005</v>
      </c>
      <c r="T134" s="25">
        <v>10828.620654091001</v>
      </c>
      <c r="U134" s="25">
        <v>11489.880817383681</v>
      </c>
      <c r="V134" s="25">
        <v>12365.400182793981</v>
      </c>
      <c r="W134" s="25">
        <v>12482.623348748539</v>
      </c>
      <c r="X134" s="25">
        <v>12281.913796102119</v>
      </c>
      <c r="Y134" s="25">
        <v>12714.221732317299</v>
      </c>
      <c r="Z134" s="25">
        <v>13851.03457588841</v>
      </c>
      <c r="AA134" s="25">
        <v>14256.957220044111</v>
      </c>
      <c r="AB134" s="25">
        <v>12334.570720996589</v>
      </c>
      <c r="AC134" s="25">
        <v>13776.166562737901</v>
      </c>
      <c r="AD134" s="25">
        <v>14614.454780622971</v>
      </c>
      <c r="AE134" s="25">
        <v>15684.62059049882</v>
      </c>
    </row>
    <row r="135" spans="1:31">
      <c r="A135" s="29" t="s">
        <v>131</v>
      </c>
      <c r="B135" s="29" t="s">
        <v>77</v>
      </c>
      <c r="C135" s="33">
        <v>46.105890129089346</v>
      </c>
      <c r="D135" s="33">
        <v>51.289798426627996</v>
      </c>
      <c r="E135" s="33">
        <v>62.889781717300004</v>
      </c>
      <c r="F135" s="33">
        <v>76.943827347517001</v>
      </c>
      <c r="G135" s="33">
        <v>94.107948667526003</v>
      </c>
      <c r="H135" s="33">
        <v>114.33899050891399</v>
      </c>
      <c r="I135" s="33">
        <v>129.44047841191249</v>
      </c>
      <c r="J135" s="33">
        <v>144.185034614801</v>
      </c>
      <c r="K135" s="33">
        <v>167.61894687271101</v>
      </c>
      <c r="L135" s="33">
        <v>204.80059560298901</v>
      </c>
      <c r="M135" s="33">
        <v>260.29553428351852</v>
      </c>
      <c r="N135" s="33">
        <v>292.01824688911398</v>
      </c>
      <c r="O135" s="33">
        <v>328.19977596914748</v>
      </c>
      <c r="P135" s="33">
        <v>357.95186254978148</v>
      </c>
      <c r="Q135" s="33">
        <v>385.72100204372401</v>
      </c>
      <c r="R135" s="33">
        <v>407.77799359512301</v>
      </c>
      <c r="S135" s="33">
        <v>429.08943404889101</v>
      </c>
      <c r="T135" s="33">
        <v>449.0439757118225</v>
      </c>
      <c r="U135" s="33">
        <v>469.66401275396299</v>
      </c>
      <c r="V135" s="33">
        <v>492.08753450584402</v>
      </c>
      <c r="W135" s="33">
        <v>514.83544839763499</v>
      </c>
      <c r="X135" s="33">
        <v>538.00253143310499</v>
      </c>
      <c r="Y135" s="33">
        <v>561.694688825605</v>
      </c>
      <c r="Z135" s="33">
        <v>566.60501416981003</v>
      </c>
      <c r="AA135" s="33">
        <v>572.219630055425</v>
      </c>
      <c r="AB135" s="33">
        <v>576.72738189506492</v>
      </c>
      <c r="AC135" s="33">
        <v>581.92536071204995</v>
      </c>
      <c r="AD135" s="33">
        <v>583.26999734210506</v>
      </c>
      <c r="AE135" s="33">
        <v>585.63884174656494</v>
      </c>
    </row>
    <row r="136" spans="1:31">
      <c r="A136" s="29" t="s">
        <v>131</v>
      </c>
      <c r="B136" s="29" t="s">
        <v>78</v>
      </c>
      <c r="C136" s="33">
        <v>39.157200163602802</v>
      </c>
      <c r="D136" s="33">
        <v>43.575523690938951</v>
      </c>
      <c r="E136" s="33">
        <v>53.417701413631001</v>
      </c>
      <c r="F136" s="33">
        <v>65.378797556087008</v>
      </c>
      <c r="G136" s="33">
        <v>79.918573579788003</v>
      </c>
      <c r="H136" s="33">
        <v>97.095475473403496</v>
      </c>
      <c r="I136" s="33">
        <v>109.91620835781049</v>
      </c>
      <c r="J136" s="33">
        <v>122.515895420074</v>
      </c>
      <c r="K136" s="33">
        <v>142.43759643554651</v>
      </c>
      <c r="L136" s="33">
        <v>173.90882025623301</v>
      </c>
      <c r="M136" s="33">
        <v>221.11889532279952</v>
      </c>
      <c r="N136" s="33">
        <v>248.1634925518035</v>
      </c>
      <c r="O136" s="33">
        <v>278.71581577968595</v>
      </c>
      <c r="P136" s="33">
        <v>303.947362812042</v>
      </c>
      <c r="Q136" s="33">
        <v>327.61118205070449</v>
      </c>
      <c r="R136" s="33">
        <v>346.36675619506804</v>
      </c>
      <c r="S136" s="33">
        <v>364.47440850448601</v>
      </c>
      <c r="T136" s="33">
        <v>381.53449554443347</v>
      </c>
      <c r="U136" s="33">
        <v>399.00587103652947</v>
      </c>
      <c r="V136" s="33">
        <v>418.16863727188098</v>
      </c>
      <c r="W136" s="33">
        <v>437.56871479225151</v>
      </c>
      <c r="X136" s="33">
        <v>456.742569591522</v>
      </c>
      <c r="Y136" s="33">
        <v>477.24660862350453</v>
      </c>
      <c r="Z136" s="33">
        <v>481.30817297458651</v>
      </c>
      <c r="AA136" s="33">
        <v>486.31687499999998</v>
      </c>
      <c r="AB136" s="33">
        <v>489.67396982955898</v>
      </c>
      <c r="AC136" s="33">
        <v>494.6069086875915</v>
      </c>
      <c r="AD136" s="33">
        <v>495.58239173126196</v>
      </c>
      <c r="AE136" s="33">
        <v>497.32071732330297</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25">
        <v>4329.4005041480232</v>
      </c>
      <c r="D139" s="25">
        <v>4908.7952105399454</v>
      </c>
      <c r="E139" s="25">
        <v>5934.1919389792947</v>
      </c>
      <c r="F139" s="25">
        <v>6528.7695988096721</v>
      </c>
      <c r="G139" s="25">
        <v>6863.0056975854886</v>
      </c>
      <c r="H139" s="25">
        <v>8027.2366784785918</v>
      </c>
      <c r="I139" s="25">
        <v>8796.0993784604689</v>
      </c>
      <c r="J139" s="25">
        <v>8929.0801471955092</v>
      </c>
      <c r="K139" s="25">
        <v>9626.1225133886801</v>
      </c>
      <c r="L139" s="25">
        <v>10179.64035616822</v>
      </c>
      <c r="M139" s="25">
        <v>9984.4368115758607</v>
      </c>
      <c r="N139" s="25">
        <v>10760.829080698521</v>
      </c>
      <c r="O139" s="25">
        <v>10744.888688517151</v>
      </c>
      <c r="P139" s="25">
        <v>10455.004946298392</v>
      </c>
      <c r="Q139" s="25">
        <v>11440.45690354096</v>
      </c>
      <c r="R139" s="25">
        <v>11800.61312342042</v>
      </c>
      <c r="S139" s="25">
        <v>11528.25927778215</v>
      </c>
      <c r="T139" s="25">
        <v>12300.938733937681</v>
      </c>
      <c r="U139" s="25">
        <v>13053.83493765212</v>
      </c>
      <c r="V139" s="25">
        <v>12807.488083087621</v>
      </c>
      <c r="W139" s="25">
        <v>13660.681962884009</v>
      </c>
      <c r="X139" s="25">
        <v>13556.18027178227</v>
      </c>
      <c r="Y139" s="25">
        <v>13075.879151775231</v>
      </c>
      <c r="Z139" s="25">
        <v>14262.8400680779</v>
      </c>
      <c r="AA139" s="25">
        <v>14649.24570918001</v>
      </c>
      <c r="AB139" s="25">
        <v>14279.69330392839</v>
      </c>
      <c r="AC139" s="25">
        <v>15258.36953244508</v>
      </c>
      <c r="AD139" s="25">
        <v>16219.6450085332</v>
      </c>
      <c r="AE139" s="25">
        <v>15845.632355666681</v>
      </c>
    </row>
    <row r="140" spans="1:31">
      <c r="A140" s="29" t="s">
        <v>132</v>
      </c>
      <c r="B140" s="29" t="s">
        <v>77</v>
      </c>
      <c r="C140" s="33">
        <v>60.361494900226496</v>
      </c>
      <c r="D140" s="33">
        <v>72.320243375062503</v>
      </c>
      <c r="E140" s="33">
        <v>86.681847811341001</v>
      </c>
      <c r="F140" s="33">
        <v>103.65418734121299</v>
      </c>
      <c r="G140" s="33">
        <v>127.6657987732885</v>
      </c>
      <c r="H140" s="33">
        <v>157.9156370261905</v>
      </c>
      <c r="I140" s="33">
        <v>187.36083002841448</v>
      </c>
      <c r="J140" s="33">
        <v>216.0942103523015</v>
      </c>
      <c r="K140" s="33">
        <v>267.367907112002</v>
      </c>
      <c r="L140" s="33">
        <v>312.78584060065447</v>
      </c>
      <c r="M140" s="33">
        <v>390.695545523703</v>
      </c>
      <c r="N140" s="33">
        <v>438.52070919656745</v>
      </c>
      <c r="O140" s="33">
        <v>483.41096936464299</v>
      </c>
      <c r="P140" s="33">
        <v>517.67175364160505</v>
      </c>
      <c r="Q140" s="33">
        <v>549.90186324786998</v>
      </c>
      <c r="R140" s="33">
        <v>574.08388901954504</v>
      </c>
      <c r="S140" s="33">
        <v>596.42332672023508</v>
      </c>
      <c r="T140" s="33">
        <v>621.88786826753505</v>
      </c>
      <c r="U140" s="33">
        <v>649.62785507869501</v>
      </c>
      <c r="V140" s="33">
        <v>672.01441700458508</v>
      </c>
      <c r="W140" s="33">
        <v>699.03628544390006</v>
      </c>
      <c r="X140" s="33">
        <v>727.08285821961999</v>
      </c>
      <c r="Y140" s="33">
        <v>754.49915091466494</v>
      </c>
      <c r="Z140" s="33">
        <v>759.03643472098997</v>
      </c>
      <c r="AA140" s="33">
        <v>765.41792904663009</v>
      </c>
      <c r="AB140" s="33">
        <v>768.306993955135</v>
      </c>
      <c r="AC140" s="33">
        <v>774.81176727867</v>
      </c>
      <c r="AD140" s="33">
        <v>775.19145273589993</v>
      </c>
      <c r="AE140" s="33">
        <v>774.80998912703501</v>
      </c>
    </row>
    <row r="141" spans="1:31">
      <c r="A141" s="29" t="s">
        <v>132</v>
      </c>
      <c r="B141" s="29" t="s">
        <v>78</v>
      </c>
      <c r="C141" s="33">
        <v>51.3066448535915</v>
      </c>
      <c r="D141" s="33">
        <v>61.451198442458995</v>
      </c>
      <c r="E141" s="33">
        <v>73.659837475776499</v>
      </c>
      <c r="F141" s="33">
        <v>88.082971834659503</v>
      </c>
      <c r="G141" s="33">
        <v>108.470634001493</v>
      </c>
      <c r="H141" s="33">
        <v>134.1928176865575</v>
      </c>
      <c r="I141" s="33">
        <v>159.19155989211751</v>
      </c>
      <c r="J141" s="33">
        <v>183.54751978397348</v>
      </c>
      <c r="K141" s="33">
        <v>227.0259958827495</v>
      </c>
      <c r="L141" s="33">
        <v>265.68989357614498</v>
      </c>
      <c r="M141" s="33">
        <v>331.83895578479752</v>
      </c>
      <c r="N141" s="33">
        <v>372.61138215541797</v>
      </c>
      <c r="O141" s="33">
        <v>410.83125984382599</v>
      </c>
      <c r="P141" s="33">
        <v>439.66761757278402</v>
      </c>
      <c r="Q141" s="33">
        <v>467.28120572090148</v>
      </c>
      <c r="R141" s="33">
        <v>487.89141758727999</v>
      </c>
      <c r="S141" s="33">
        <v>506.91546948074995</v>
      </c>
      <c r="T141" s="33">
        <v>527.95990794944498</v>
      </c>
      <c r="U141" s="33">
        <v>551.64849860465506</v>
      </c>
      <c r="V141" s="33">
        <v>570.53880249022995</v>
      </c>
      <c r="W141" s="33">
        <v>593.98818820762494</v>
      </c>
      <c r="X141" s="33">
        <v>617.41310619926003</v>
      </c>
      <c r="Y141" s="33">
        <v>640.99210364532007</v>
      </c>
      <c r="Z141" s="33">
        <v>644.58390899753499</v>
      </c>
      <c r="AA141" s="33">
        <v>650.05554519843997</v>
      </c>
      <c r="AB141" s="33">
        <v>652.39523247003501</v>
      </c>
      <c r="AC141" s="33">
        <v>658.15531771850499</v>
      </c>
      <c r="AD141" s="33">
        <v>658.60523070907504</v>
      </c>
      <c r="AE141" s="33">
        <v>658.29534521675009</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25">
        <v>2623.5452359171313</v>
      </c>
      <c r="D144" s="25">
        <v>2798.1477668906159</v>
      </c>
      <c r="E144" s="25">
        <v>2996.8814511672731</v>
      </c>
      <c r="F144" s="25">
        <v>3008.3833572973863</v>
      </c>
      <c r="G144" s="25">
        <v>2949.0754802809438</v>
      </c>
      <c r="H144" s="25">
        <v>3160.1857366147278</v>
      </c>
      <c r="I144" s="25">
        <v>3360.8341703059659</v>
      </c>
      <c r="J144" s="25">
        <v>3300.463996339839</v>
      </c>
      <c r="K144" s="25">
        <v>3533.7408493067269</v>
      </c>
      <c r="L144" s="25">
        <v>3645.3258054173948</v>
      </c>
      <c r="M144" s="25">
        <v>3718.3325066146031</v>
      </c>
      <c r="N144" s="25">
        <v>3905.458895445196</v>
      </c>
      <c r="O144" s="25">
        <v>3875.3562605586121</v>
      </c>
      <c r="P144" s="25">
        <v>3779.464328219678</v>
      </c>
      <c r="Q144" s="25">
        <v>4028.9272569281384</v>
      </c>
      <c r="R144" s="25">
        <v>4246.1349106342295</v>
      </c>
      <c r="S144" s="25">
        <v>4126.3156933502596</v>
      </c>
      <c r="T144" s="25">
        <v>4379.7080439660804</v>
      </c>
      <c r="U144" s="25">
        <v>4502.8278019530499</v>
      </c>
      <c r="V144" s="25">
        <v>4576.0415382380797</v>
      </c>
      <c r="W144" s="25">
        <v>4756.5855560100399</v>
      </c>
      <c r="X144" s="25">
        <v>4662.40553163</v>
      </c>
      <c r="Y144" s="25">
        <v>4501.1597708139598</v>
      </c>
      <c r="Z144" s="25">
        <v>4782.4214016851301</v>
      </c>
      <c r="AA144" s="25">
        <v>5031.6477666343599</v>
      </c>
      <c r="AB144" s="25">
        <v>4870.1344042339006</v>
      </c>
      <c r="AC144" s="25">
        <v>5185.5389204543098</v>
      </c>
      <c r="AD144" s="25">
        <v>5354.2665904202604</v>
      </c>
      <c r="AE144" s="25">
        <v>5426.7292303408003</v>
      </c>
    </row>
    <row r="145" spans="1:31">
      <c r="A145" s="29" t="s">
        <v>133</v>
      </c>
      <c r="B145" s="29" t="s">
        <v>77</v>
      </c>
      <c r="C145" s="33">
        <v>56.735401081919505</v>
      </c>
      <c r="D145" s="33">
        <v>76.760957679032998</v>
      </c>
      <c r="E145" s="33">
        <v>80.336397202253011</v>
      </c>
      <c r="F145" s="33">
        <v>83.77517680597299</v>
      </c>
      <c r="G145" s="33">
        <v>87.4369384784695</v>
      </c>
      <c r="H145" s="33">
        <v>94.393830517411004</v>
      </c>
      <c r="I145" s="33">
        <v>101.22300673103301</v>
      </c>
      <c r="J145" s="33">
        <v>107.734993650734</v>
      </c>
      <c r="K145" s="33">
        <v>120.7804110527035</v>
      </c>
      <c r="L145" s="33">
        <v>134.14774963712648</v>
      </c>
      <c r="M145" s="33">
        <v>160.92800517952401</v>
      </c>
      <c r="N145" s="33">
        <v>168.86992278051349</v>
      </c>
      <c r="O145" s="33">
        <v>178.895563654184</v>
      </c>
      <c r="P145" s="33">
        <v>186.81020535659749</v>
      </c>
      <c r="Q145" s="33">
        <v>193.69299778652152</v>
      </c>
      <c r="R145" s="33">
        <v>198.5959611163135</v>
      </c>
      <c r="S145" s="33">
        <v>201.83999430489499</v>
      </c>
      <c r="T145" s="33">
        <v>206.63330045509301</v>
      </c>
      <c r="U145" s="33">
        <v>210.45005520743101</v>
      </c>
      <c r="V145" s="33">
        <v>212.78986932742549</v>
      </c>
      <c r="W145" s="33">
        <v>216.72619612789151</v>
      </c>
      <c r="X145" s="33">
        <v>220.94628909730901</v>
      </c>
      <c r="Y145" s="33">
        <v>226.20156468015901</v>
      </c>
      <c r="Z145" s="33">
        <v>224.80235239937898</v>
      </c>
      <c r="AA145" s="33">
        <v>224.568797421455</v>
      </c>
      <c r="AB145" s="33">
        <v>222.36576342201201</v>
      </c>
      <c r="AC145" s="33">
        <v>222.96248506641351</v>
      </c>
      <c r="AD145" s="33">
        <v>220.68549662637699</v>
      </c>
      <c r="AE145" s="33">
        <v>218.57769568657849</v>
      </c>
    </row>
    <row r="146" spans="1:31">
      <c r="A146" s="29" t="s">
        <v>133</v>
      </c>
      <c r="B146" s="29" t="s">
        <v>78</v>
      </c>
      <c r="C146" s="33">
        <v>48.207610889911649</v>
      </c>
      <c r="D146" s="33">
        <v>65.215973059296502</v>
      </c>
      <c r="E146" s="33">
        <v>68.281726707458489</v>
      </c>
      <c r="F146" s="33">
        <v>71.177472268938999</v>
      </c>
      <c r="G146" s="33">
        <v>74.249787825584008</v>
      </c>
      <c r="H146" s="33">
        <v>80.157815407752494</v>
      </c>
      <c r="I146" s="33">
        <v>86.026891168117487</v>
      </c>
      <c r="J146" s="33">
        <v>91.522718880235999</v>
      </c>
      <c r="K146" s="33">
        <v>102.62078503608701</v>
      </c>
      <c r="L146" s="33">
        <v>114.0144989147185</v>
      </c>
      <c r="M146" s="33">
        <v>136.64069033610801</v>
      </c>
      <c r="N146" s="33">
        <v>143.42843630981397</v>
      </c>
      <c r="O146" s="33">
        <v>151.93446887207</v>
      </c>
      <c r="P146" s="33">
        <v>158.635736095428</v>
      </c>
      <c r="Q146" s="33">
        <v>164.4393369045255</v>
      </c>
      <c r="R146" s="33">
        <v>168.60893116462199</v>
      </c>
      <c r="S146" s="33">
        <v>171.39228346300098</v>
      </c>
      <c r="T146" s="33">
        <v>175.47959601593001</v>
      </c>
      <c r="U146" s="33">
        <v>178.81720095062249</v>
      </c>
      <c r="V146" s="33">
        <v>180.85860993146849</v>
      </c>
      <c r="W146" s="33">
        <v>183.981905306816</v>
      </c>
      <c r="X146" s="33">
        <v>187.745904390335</v>
      </c>
      <c r="Y146" s="33">
        <v>192.10204890727951</v>
      </c>
      <c r="Z146" s="33">
        <v>190.976062203884</v>
      </c>
      <c r="AA146" s="33">
        <v>190.61556316709502</v>
      </c>
      <c r="AB146" s="33">
        <v>188.96502816009502</v>
      </c>
      <c r="AC146" s="33">
        <v>189.485049544334</v>
      </c>
      <c r="AD146" s="33">
        <v>187.53191263103452</v>
      </c>
      <c r="AE146" s="33">
        <v>185.66234979820248</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25">
        <v>241.79817873837229</v>
      </c>
      <c r="D149" s="25">
        <v>259.28854378507316</v>
      </c>
      <c r="E149" s="25">
        <v>284.76618183761872</v>
      </c>
      <c r="F149" s="25">
        <v>301.56862867177608</v>
      </c>
      <c r="G149" s="25">
        <v>300.93469233675029</v>
      </c>
      <c r="H149" s="25">
        <v>340.45096227617108</v>
      </c>
      <c r="I149" s="25">
        <v>359.63478268002149</v>
      </c>
      <c r="J149" s="25">
        <v>360.3472853992248</v>
      </c>
      <c r="K149" s="25">
        <v>374.3480531475231</v>
      </c>
      <c r="L149" s="25">
        <v>393.62024028721072</v>
      </c>
      <c r="M149" s="25">
        <v>404.78018036997025</v>
      </c>
      <c r="N149" s="25">
        <v>437.3264746696247</v>
      </c>
      <c r="O149" s="25">
        <v>455.53547490942287</v>
      </c>
      <c r="P149" s="25">
        <v>452.12456586110665</v>
      </c>
      <c r="Q149" s="25">
        <v>503.52862764464118</v>
      </c>
      <c r="R149" s="25">
        <v>526.40529819333881</v>
      </c>
      <c r="S149" s="25">
        <v>536.96898101264901</v>
      </c>
      <c r="T149" s="25">
        <v>559.14074222887632</v>
      </c>
      <c r="U149" s="25">
        <v>589.68877635512104</v>
      </c>
      <c r="V149" s="25">
        <v>603.14410764586819</v>
      </c>
      <c r="W149" s="25">
        <v>635.053139570795</v>
      </c>
      <c r="X149" s="25">
        <v>649.96722579048901</v>
      </c>
      <c r="Y149" s="25">
        <v>636.93035233162095</v>
      </c>
      <c r="Z149" s="25">
        <v>701.91381017989102</v>
      </c>
      <c r="AA149" s="25">
        <v>726.32898513385999</v>
      </c>
      <c r="AB149" s="25">
        <v>725.28386234771301</v>
      </c>
      <c r="AC149" s="25">
        <v>750.54211889836802</v>
      </c>
      <c r="AD149" s="25">
        <v>789.85005382767997</v>
      </c>
      <c r="AE149" s="25">
        <v>795.67981828481402</v>
      </c>
    </row>
    <row r="150" spans="1:31">
      <c r="A150" s="29" t="s">
        <v>134</v>
      </c>
      <c r="B150" s="29" t="s">
        <v>77</v>
      </c>
      <c r="C150" s="33">
        <v>7.3456251370720498</v>
      </c>
      <c r="D150" s="33">
        <v>8.1541001862287494</v>
      </c>
      <c r="E150" s="33">
        <v>9.5731847245991002</v>
      </c>
      <c r="F150" s="33">
        <v>11.6425749379396</v>
      </c>
      <c r="G150" s="33">
        <v>14.216750191450101</v>
      </c>
      <c r="H150" s="33">
        <v>17.3794745081663</v>
      </c>
      <c r="I150" s="33">
        <v>19.998050141155701</v>
      </c>
      <c r="J150" s="33">
        <v>22.398675307929501</v>
      </c>
      <c r="K150" s="33">
        <v>25.248849699795198</v>
      </c>
      <c r="L150" s="33">
        <v>28.185774361304897</v>
      </c>
      <c r="M150" s="33">
        <v>33.67841075778005</v>
      </c>
      <c r="N150" s="33">
        <v>36.010453722100699</v>
      </c>
      <c r="O150" s="33">
        <v>38.778075634241098</v>
      </c>
      <c r="P150" s="33">
        <v>40.869949803352348</v>
      </c>
      <c r="Q150" s="33">
        <v>42.898341199807803</v>
      </c>
      <c r="R150" s="33">
        <v>44.422135379314398</v>
      </c>
      <c r="S150" s="33">
        <v>46.009150459766353</v>
      </c>
      <c r="T150" s="33">
        <v>47.465075267553303</v>
      </c>
      <c r="U150" s="33">
        <v>48.775050077676752</v>
      </c>
      <c r="V150" s="33">
        <v>49.803350648879999</v>
      </c>
      <c r="W150" s="33">
        <v>50.953655810296496</v>
      </c>
      <c r="X150" s="33">
        <v>52.207881865978003</v>
      </c>
      <c r="Y150" s="33">
        <v>53.523885328292501</v>
      </c>
      <c r="Z150" s="33">
        <v>53.2745755854245</v>
      </c>
      <c r="AA150" s="33">
        <v>53.242279740095</v>
      </c>
      <c r="AB150" s="33">
        <v>53.094650021954997</v>
      </c>
      <c r="AC150" s="33">
        <v>53.069999188125003</v>
      </c>
      <c r="AD150" s="33">
        <v>52.632270250796999</v>
      </c>
      <c r="AE150" s="33">
        <v>52.321824946403503</v>
      </c>
    </row>
    <row r="151" spans="1:31">
      <c r="A151" s="29" t="s">
        <v>134</v>
      </c>
      <c r="B151" s="29" t="s">
        <v>78</v>
      </c>
      <c r="C151" s="33">
        <v>6.2396751192211992</v>
      </c>
      <c r="D151" s="33">
        <v>6.9295251521468</v>
      </c>
      <c r="E151" s="33">
        <v>8.1325197486876988</v>
      </c>
      <c r="F151" s="33">
        <v>9.8882999682425989</v>
      </c>
      <c r="G151" s="33">
        <v>12.081500136554199</v>
      </c>
      <c r="H151" s="33">
        <v>14.766074624061551</v>
      </c>
      <c r="I151" s="33">
        <v>16.988785115003548</v>
      </c>
      <c r="J151" s="33">
        <v>19.037025336548648</v>
      </c>
      <c r="K151" s="33">
        <v>21.439649756252752</v>
      </c>
      <c r="L151" s="33">
        <v>23.94217440128325</v>
      </c>
      <c r="M151" s="33">
        <v>28.62348561018705</v>
      </c>
      <c r="N151" s="33">
        <v>30.590408924520002</v>
      </c>
      <c r="O151" s="33">
        <v>32.9444507962465</v>
      </c>
      <c r="P151" s="33">
        <v>34.713325115293252</v>
      </c>
      <c r="Q151" s="33">
        <v>36.4422255787849</v>
      </c>
      <c r="R151" s="33">
        <v>37.748515166282644</v>
      </c>
      <c r="S151" s="33">
        <v>39.104725360274301</v>
      </c>
      <c r="T151" s="33">
        <v>40.314250409007052</v>
      </c>
      <c r="U151" s="33">
        <v>41.458049935340853</v>
      </c>
      <c r="V151" s="33">
        <v>42.332225453853603</v>
      </c>
      <c r="W151" s="33">
        <v>43.253455645442003</v>
      </c>
      <c r="X151" s="33">
        <v>44.349756689071647</v>
      </c>
      <c r="Y151" s="33">
        <v>45.484639960050544</v>
      </c>
      <c r="Z151" s="33">
        <v>45.234576312899556</v>
      </c>
      <c r="AA151" s="33">
        <v>45.244645027160601</v>
      </c>
      <c r="AB151" s="33">
        <v>45.103045446366053</v>
      </c>
      <c r="AC151" s="33">
        <v>45.087538727417552</v>
      </c>
      <c r="AD151" s="33">
        <v>44.719836112976054</v>
      </c>
      <c r="AE151" s="33">
        <v>44.433724818229656</v>
      </c>
    </row>
  </sheetData>
  <sheetProtection algorithmName="SHA-512" hashValue="oAo2fz8jID5hOsqmktlF/CiPLLoVXeAezP7bYhVVRHkc3d5yew6Kys1TugS8KQmbMuKks0Itrh9M4xu95Yis0Q==" saltValue="ncjJ38Oo9KTrutZYhBj2Ow=="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E600"/>
  </sheetPr>
  <dimension ref="A1:E24"/>
  <sheetViews>
    <sheetView showGridLines="0" zoomScale="85" zoomScaleNormal="85" workbookViewId="0"/>
  </sheetViews>
  <sheetFormatPr defaultColWidth="9.140625" defaultRowHeight="15"/>
  <cols>
    <col min="1" max="1" width="9.140625" customWidth="1"/>
    <col min="2" max="2" width="100.7109375" customWidth="1"/>
    <col min="3" max="3" width="9.140625" customWidth="1"/>
  </cols>
  <sheetData>
    <row r="1" spans="1:5">
      <c r="A1" s="2" t="s">
        <v>1</v>
      </c>
    </row>
    <row r="3" spans="1:5" ht="60">
      <c r="A3" s="3"/>
      <c r="B3" s="4" t="s">
        <v>2</v>
      </c>
      <c r="D3" s="5"/>
      <c r="E3" s="5"/>
    </row>
    <row r="4" spans="1:5" ht="88.5" customHeight="1">
      <c r="A4" s="3"/>
      <c r="B4" s="4" t="s">
        <v>3</v>
      </c>
    </row>
    <row r="5" spans="1:5" ht="60">
      <c r="A5" s="3"/>
      <c r="B5" s="4" t="s">
        <v>4</v>
      </c>
    </row>
    <row r="6" spans="1:5" ht="75">
      <c r="A6" s="3"/>
      <c r="B6" s="4" t="s">
        <v>5</v>
      </c>
    </row>
    <row r="7" spans="1:5" ht="60">
      <c r="A7" s="3"/>
      <c r="B7" s="4" t="s">
        <v>6</v>
      </c>
    </row>
    <row r="8" spans="1:5" ht="60">
      <c r="A8" s="3"/>
      <c r="B8" s="4" t="s">
        <v>7</v>
      </c>
    </row>
    <row r="9" spans="1:5" ht="60">
      <c r="A9" s="3"/>
      <c r="B9" s="4" t="s">
        <v>8</v>
      </c>
    </row>
    <row r="10" spans="1:5" ht="75">
      <c r="A10" s="3"/>
      <c r="B10" s="4" t="s">
        <v>9</v>
      </c>
    </row>
    <row r="11" spans="1:5" ht="120">
      <c r="A11" s="3"/>
      <c r="B11" s="4" t="s">
        <v>10</v>
      </c>
    </row>
    <row r="12" spans="1:5" ht="60">
      <c r="A12" s="3"/>
      <c r="B12" s="4" t="s">
        <v>11</v>
      </c>
    </row>
    <row r="13" spans="1:5" ht="123.75" customHeight="1">
      <c r="A13" s="3"/>
      <c r="B13" s="4" t="s">
        <v>12</v>
      </c>
    </row>
    <row r="14" spans="1:5" ht="90">
      <c r="A14" s="3"/>
      <c r="B14" s="4" t="s">
        <v>13</v>
      </c>
    </row>
    <row r="15" spans="1:5">
      <c r="A15" s="3"/>
      <c r="B15" s="4" t="s">
        <v>14</v>
      </c>
    </row>
    <row r="16" spans="1:5">
      <c r="A16" s="3"/>
      <c r="B16" s="4"/>
    </row>
    <row r="17" spans="1:2">
      <c r="A17" s="3"/>
      <c r="B17" s="4"/>
    </row>
    <row r="18" spans="1:2">
      <c r="A18" s="3"/>
      <c r="B18" s="4"/>
    </row>
    <row r="19" spans="1:2">
      <c r="A19" s="3"/>
      <c r="B19" s="4"/>
    </row>
    <row r="20" spans="1:2">
      <c r="A20" s="3"/>
      <c r="B20" s="4"/>
    </row>
    <row r="21" spans="1:2">
      <c r="A21" s="3"/>
      <c r="B21" s="6"/>
    </row>
    <row r="22" spans="1:2">
      <c r="A22" s="3"/>
      <c r="B22" s="6"/>
    </row>
    <row r="23" spans="1:2">
      <c r="A23" s="3"/>
      <c r="B23" s="6"/>
    </row>
    <row r="24" spans="1:2">
      <c r="A24" s="3"/>
      <c r="B24" s="6"/>
    </row>
  </sheetData>
  <sheetProtection algorithmName="SHA-512" hashValue="TFareTSJ90rK4aQw4BbI4p52+mVlspDncd9lNFG7GMEn8R4e5IkRg4a2TtclobI1rusGnT0i+pKeXRHsMovqbA==" saltValue="+oFL4gM2FJEY3K3JwFCQqg==" spinCount="100000" sheet="1" objects="1" scenarios="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rgb="FFFFC000"/>
  </sheetPr>
  <dimension ref="A1:AI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33" width="11.5703125" style="13" bestFit="1" customWidth="1"/>
    <col min="34" max="16384" width="9.140625" style="13"/>
  </cols>
  <sheetData>
    <row r="1" spans="1:35" s="28" customFormat="1" ht="23.25" customHeight="1">
      <c r="A1" s="27" t="s">
        <v>159</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5" s="28" customFormat="1">
      <c r="A2" s="28" t="s">
        <v>140</v>
      </c>
    </row>
    <row r="3" spans="1:35" s="28" customFormat="1"/>
    <row r="4" spans="1:35">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5">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5">
      <c r="A6" s="29" t="s">
        <v>40</v>
      </c>
      <c r="B6" s="29" t="s">
        <v>64</v>
      </c>
      <c r="C6" s="33">
        <v>18366</v>
      </c>
      <c r="D6" s="33">
        <v>17891</v>
      </c>
      <c r="E6" s="33">
        <v>16416</v>
      </c>
      <c r="F6" s="33">
        <v>13997.57057</v>
      </c>
      <c r="G6" s="33">
        <v>11730.2292726798</v>
      </c>
      <c r="H6" s="33">
        <v>10962.836592826699</v>
      </c>
      <c r="I6" s="33">
        <v>10496.537503046598</v>
      </c>
      <c r="J6" s="33">
        <v>9796.5375027039991</v>
      </c>
      <c r="K6" s="33">
        <v>8275.8200925347992</v>
      </c>
      <c r="L6" s="33">
        <v>8275.8200925953006</v>
      </c>
      <c r="M6" s="33">
        <v>8275.8200932527998</v>
      </c>
      <c r="N6" s="33">
        <v>7357.8866229696005</v>
      </c>
      <c r="O6" s="33">
        <v>7357.8866231270003</v>
      </c>
      <c r="P6" s="33">
        <v>7357.8866231929005</v>
      </c>
      <c r="Q6" s="33">
        <v>6885.2279200000003</v>
      </c>
      <c r="R6" s="33">
        <v>6395.9999699999998</v>
      </c>
      <c r="S6" s="33">
        <v>5246</v>
      </c>
      <c r="T6" s="33">
        <v>5246</v>
      </c>
      <c r="U6" s="33">
        <v>5246</v>
      </c>
      <c r="V6" s="33">
        <v>5246</v>
      </c>
      <c r="W6" s="33">
        <v>5246</v>
      </c>
      <c r="X6" s="33">
        <v>3152</v>
      </c>
      <c r="Y6" s="33">
        <v>2787</v>
      </c>
      <c r="Z6" s="33">
        <v>2422</v>
      </c>
      <c r="AA6" s="33">
        <v>2057</v>
      </c>
      <c r="AB6" s="33">
        <v>1692</v>
      </c>
      <c r="AC6" s="33">
        <v>1692</v>
      </c>
      <c r="AD6" s="33">
        <v>1692</v>
      </c>
      <c r="AE6" s="33">
        <v>1692</v>
      </c>
    </row>
    <row r="7" spans="1:35">
      <c r="A7" s="29" t="s">
        <v>40</v>
      </c>
      <c r="B7" s="29" t="s">
        <v>71</v>
      </c>
      <c r="C7" s="33">
        <v>4790</v>
      </c>
      <c r="D7" s="33">
        <v>4790</v>
      </c>
      <c r="E7" s="33">
        <v>4790</v>
      </c>
      <c r="F7" s="33">
        <v>3908.0625850000001</v>
      </c>
      <c r="G7" s="33">
        <v>3908.0625850000001</v>
      </c>
      <c r="H7" s="33">
        <v>3770.0968793666002</v>
      </c>
      <c r="I7" s="33">
        <v>3770.0968791835999</v>
      </c>
      <c r="J7" s="33">
        <v>3770.0968792174003</v>
      </c>
      <c r="K7" s="33">
        <v>3770.0939249999997</v>
      </c>
      <c r="L7" s="33">
        <v>3420.0940249999999</v>
      </c>
      <c r="M7" s="33">
        <v>3340</v>
      </c>
      <c r="N7" s="33">
        <v>3340</v>
      </c>
      <c r="O7" s="33">
        <v>3340</v>
      </c>
      <c r="P7" s="33">
        <v>3340</v>
      </c>
      <c r="Q7" s="33">
        <v>3340</v>
      </c>
      <c r="R7" s="33">
        <v>3340</v>
      </c>
      <c r="S7" s="33">
        <v>3340</v>
      </c>
      <c r="T7" s="33">
        <v>3340</v>
      </c>
      <c r="U7" s="33">
        <v>3340</v>
      </c>
      <c r="V7" s="33">
        <v>3340</v>
      </c>
      <c r="W7" s="33">
        <v>3340</v>
      </c>
      <c r="X7" s="33">
        <v>3340</v>
      </c>
      <c r="Y7" s="33">
        <v>3340</v>
      </c>
      <c r="Z7" s="33">
        <v>3340</v>
      </c>
      <c r="AA7" s="33">
        <v>3340</v>
      </c>
      <c r="AB7" s="33">
        <v>3340</v>
      </c>
      <c r="AC7" s="33">
        <v>2225</v>
      </c>
      <c r="AD7" s="33">
        <v>0</v>
      </c>
      <c r="AE7" s="33">
        <v>0</v>
      </c>
    </row>
    <row r="8" spans="1:35">
      <c r="A8" s="29" t="s">
        <v>40</v>
      </c>
      <c r="B8" s="29" t="s">
        <v>20</v>
      </c>
      <c r="C8" s="33">
        <v>3054.8999938964839</v>
      </c>
      <c r="D8" s="33">
        <v>3054.8999938964839</v>
      </c>
      <c r="E8" s="33">
        <v>2874.8999938964839</v>
      </c>
      <c r="F8" s="33">
        <v>2874.8999938964839</v>
      </c>
      <c r="G8" s="33">
        <v>2874.8999938964839</v>
      </c>
      <c r="H8" s="33">
        <v>2874.8999938964839</v>
      </c>
      <c r="I8" s="33">
        <v>2874.8999938964839</v>
      </c>
      <c r="J8" s="33">
        <v>2874.8999938964839</v>
      </c>
      <c r="K8" s="33">
        <v>2874.8999938964839</v>
      </c>
      <c r="L8" s="33">
        <v>2874.8999938964839</v>
      </c>
      <c r="M8" s="33">
        <v>2874.8999938964839</v>
      </c>
      <c r="N8" s="33">
        <v>2874.8999938964839</v>
      </c>
      <c r="O8" s="33">
        <v>2874.8999938964839</v>
      </c>
      <c r="P8" s="33">
        <v>2874.8999938964839</v>
      </c>
      <c r="Q8" s="33">
        <v>2874.8999938964839</v>
      </c>
      <c r="R8" s="33">
        <v>2489.8999938964839</v>
      </c>
      <c r="S8" s="33">
        <v>1960.8999938964839</v>
      </c>
      <c r="T8" s="33">
        <v>1960.8999938964839</v>
      </c>
      <c r="U8" s="33">
        <v>1817.5</v>
      </c>
      <c r="V8" s="33">
        <v>1817.5</v>
      </c>
      <c r="W8" s="33">
        <v>1817.5</v>
      </c>
      <c r="X8" s="33">
        <v>1817.5</v>
      </c>
      <c r="Y8" s="33">
        <v>1377.5</v>
      </c>
      <c r="Z8" s="33">
        <v>1192.5</v>
      </c>
      <c r="AA8" s="33">
        <v>548</v>
      </c>
      <c r="AB8" s="33">
        <v>388</v>
      </c>
      <c r="AC8" s="33">
        <v>388</v>
      </c>
      <c r="AD8" s="33">
        <v>388</v>
      </c>
      <c r="AE8" s="33">
        <v>388</v>
      </c>
    </row>
    <row r="9" spans="1:35">
      <c r="A9" s="29" t="s">
        <v>40</v>
      </c>
      <c r="B9" s="29" t="s">
        <v>32</v>
      </c>
      <c r="C9" s="33">
        <v>1384</v>
      </c>
      <c r="D9" s="33">
        <v>1384</v>
      </c>
      <c r="E9" s="33">
        <v>1384</v>
      </c>
      <c r="F9" s="33">
        <v>1384</v>
      </c>
      <c r="G9" s="33">
        <v>1384</v>
      </c>
      <c r="H9" s="33">
        <v>1384</v>
      </c>
      <c r="I9" s="33">
        <v>1384</v>
      </c>
      <c r="J9" s="33">
        <v>1384</v>
      </c>
      <c r="K9" s="33">
        <v>1384</v>
      </c>
      <c r="L9" s="33">
        <v>1384</v>
      </c>
      <c r="M9" s="33">
        <v>1384</v>
      </c>
      <c r="N9" s="33">
        <v>1384</v>
      </c>
      <c r="O9" s="33">
        <v>1384</v>
      </c>
      <c r="P9" s="33">
        <v>1384</v>
      </c>
      <c r="Q9" s="33">
        <v>584</v>
      </c>
      <c r="R9" s="33">
        <v>584</v>
      </c>
      <c r="S9" s="33">
        <v>584</v>
      </c>
      <c r="T9" s="33">
        <v>584</v>
      </c>
      <c r="U9" s="33">
        <v>84</v>
      </c>
      <c r="V9" s="33">
        <v>84</v>
      </c>
      <c r="W9" s="33">
        <v>84</v>
      </c>
      <c r="X9" s="33">
        <v>84</v>
      </c>
      <c r="Y9" s="33">
        <v>84</v>
      </c>
      <c r="Z9" s="33">
        <v>84</v>
      </c>
      <c r="AA9" s="33">
        <v>84</v>
      </c>
      <c r="AB9" s="33">
        <v>0</v>
      </c>
      <c r="AC9" s="33">
        <v>0</v>
      </c>
      <c r="AD9" s="33">
        <v>0</v>
      </c>
      <c r="AE9" s="33">
        <v>0</v>
      </c>
    </row>
    <row r="10" spans="1:35">
      <c r="A10" s="29" t="s">
        <v>40</v>
      </c>
      <c r="B10" s="29" t="s">
        <v>66</v>
      </c>
      <c r="C10" s="33">
        <v>6863.139991760253</v>
      </c>
      <c r="D10" s="33">
        <v>6863.139991760253</v>
      </c>
      <c r="E10" s="33">
        <v>6863.139991760253</v>
      </c>
      <c r="F10" s="33">
        <v>6863.139991760253</v>
      </c>
      <c r="G10" s="33">
        <v>6863.139991760253</v>
      </c>
      <c r="H10" s="33">
        <v>6863.139991760253</v>
      </c>
      <c r="I10" s="33">
        <v>6863.139991760253</v>
      </c>
      <c r="J10" s="33">
        <v>6863.139991760253</v>
      </c>
      <c r="K10" s="33">
        <v>6863.139991760253</v>
      </c>
      <c r="L10" s="33">
        <v>6480.639991760253</v>
      </c>
      <c r="M10" s="33">
        <v>6480.639991760253</v>
      </c>
      <c r="N10" s="33">
        <v>6211.2999954223633</v>
      </c>
      <c r="O10" s="33">
        <v>5749.2999954223633</v>
      </c>
      <c r="P10" s="33">
        <v>5632.2999954223633</v>
      </c>
      <c r="Q10" s="33">
        <v>5502.2999954223633</v>
      </c>
      <c r="R10" s="33">
        <v>5502.2999954223633</v>
      </c>
      <c r="S10" s="33">
        <v>5502.2999954223633</v>
      </c>
      <c r="T10" s="33">
        <v>5502.2999954223633</v>
      </c>
      <c r="U10" s="33">
        <v>5755.7684964223627</v>
      </c>
      <c r="V10" s="33">
        <v>5635.7684964223627</v>
      </c>
      <c r="W10" s="33">
        <v>5635.7684964223627</v>
      </c>
      <c r="X10" s="33">
        <v>5541.7684964223627</v>
      </c>
      <c r="Y10" s="33">
        <v>5541.7684964223627</v>
      </c>
      <c r="Z10" s="33">
        <v>5495.8561964223627</v>
      </c>
      <c r="AA10" s="33">
        <v>6041.1795454223629</v>
      </c>
      <c r="AB10" s="33">
        <v>7096.592345422363</v>
      </c>
      <c r="AC10" s="33">
        <v>6512.592345422363</v>
      </c>
      <c r="AD10" s="33">
        <v>8033.5580354223621</v>
      </c>
      <c r="AE10" s="33">
        <v>7648.2416354223624</v>
      </c>
    </row>
    <row r="11" spans="1:35">
      <c r="A11" s="29" t="s">
        <v>40</v>
      </c>
      <c r="B11" s="29" t="s">
        <v>65</v>
      </c>
      <c r="C11" s="33">
        <v>7365.2999954223633</v>
      </c>
      <c r="D11" s="33">
        <v>7365.2999954223633</v>
      </c>
      <c r="E11" s="33">
        <v>7365.2999954223633</v>
      </c>
      <c r="F11" s="33">
        <v>7365.2999954223633</v>
      </c>
      <c r="G11" s="33">
        <v>7365.2999954223633</v>
      </c>
      <c r="H11" s="33">
        <v>7365.2999954223633</v>
      </c>
      <c r="I11" s="33">
        <v>7615.2999954223633</v>
      </c>
      <c r="J11" s="33">
        <v>7615.2999954223633</v>
      </c>
      <c r="K11" s="33">
        <v>7615.2999954223633</v>
      </c>
      <c r="L11" s="33">
        <v>7615.2999954223633</v>
      </c>
      <c r="M11" s="33">
        <v>7615.2999954223633</v>
      </c>
      <c r="N11" s="33">
        <v>7615.2999954223633</v>
      </c>
      <c r="O11" s="33">
        <v>7615.2999954223633</v>
      </c>
      <c r="P11" s="33">
        <v>7615.2999954223633</v>
      </c>
      <c r="Q11" s="33">
        <v>7615.2999954223633</v>
      </c>
      <c r="R11" s="33">
        <v>7615.2999954223633</v>
      </c>
      <c r="S11" s="33">
        <v>7528.8999938964844</v>
      </c>
      <c r="T11" s="33">
        <v>7528.8999938964844</v>
      </c>
      <c r="U11" s="33">
        <v>7528.8999938964844</v>
      </c>
      <c r="V11" s="33">
        <v>7528.8999938964844</v>
      </c>
      <c r="W11" s="33">
        <v>7528.8999938964844</v>
      </c>
      <c r="X11" s="33">
        <v>7462.8999938964844</v>
      </c>
      <c r="Y11" s="33">
        <v>7462.8999938964844</v>
      </c>
      <c r="Z11" s="33">
        <v>7462.8999938964844</v>
      </c>
      <c r="AA11" s="33">
        <v>7462.8999938964844</v>
      </c>
      <c r="AB11" s="33">
        <v>7462.8999938964844</v>
      </c>
      <c r="AC11" s="33">
        <v>7462.8999938964844</v>
      </c>
      <c r="AD11" s="33">
        <v>7462.8999938964844</v>
      </c>
      <c r="AE11" s="33">
        <v>7462.8999938964844</v>
      </c>
    </row>
    <row r="12" spans="1:35">
      <c r="A12" s="29" t="s">
        <v>40</v>
      </c>
      <c r="B12" s="29" t="s">
        <v>69</v>
      </c>
      <c r="C12" s="33">
        <v>8952.8380012512098</v>
      </c>
      <c r="D12" s="33">
        <v>11397.452233283922</v>
      </c>
      <c r="E12" s="33">
        <v>12158.158093283924</v>
      </c>
      <c r="F12" s="33">
        <v>13051.656423283923</v>
      </c>
      <c r="G12" s="33">
        <v>14304.680867283923</v>
      </c>
      <c r="H12" s="33">
        <v>15121.901357283923</v>
      </c>
      <c r="I12" s="33">
        <v>16471.544667283924</v>
      </c>
      <c r="J12" s="33">
        <v>17895.202177283922</v>
      </c>
      <c r="K12" s="33">
        <v>20838.458667283925</v>
      </c>
      <c r="L12" s="33">
        <v>20726.458667283925</v>
      </c>
      <c r="M12" s="33">
        <v>20726.458667283925</v>
      </c>
      <c r="N12" s="33">
        <v>22433.470993283921</v>
      </c>
      <c r="O12" s="33">
        <v>22567.140996335678</v>
      </c>
      <c r="P12" s="33">
        <v>22567.140996335678</v>
      </c>
      <c r="Q12" s="33">
        <v>23177.620464809803</v>
      </c>
      <c r="R12" s="33">
        <v>24484.175531758043</v>
      </c>
      <c r="S12" s="33">
        <v>28302.4091848098</v>
      </c>
      <c r="T12" s="33">
        <v>28922.752053082258</v>
      </c>
      <c r="U12" s="33">
        <v>29559.948392319326</v>
      </c>
      <c r="V12" s="33">
        <v>28878.17512689696</v>
      </c>
      <c r="W12" s="33">
        <v>31391.752137659896</v>
      </c>
      <c r="X12" s="33">
        <v>34256.725908422835</v>
      </c>
      <c r="Y12" s="33">
        <v>34216.245866032703</v>
      </c>
      <c r="Z12" s="33">
        <v>33881.441337487784</v>
      </c>
      <c r="AA12" s="33">
        <v>34027.047291512506</v>
      </c>
      <c r="AB12" s="33">
        <v>35741.574418466596</v>
      </c>
      <c r="AC12" s="33">
        <v>37889.233204550139</v>
      </c>
      <c r="AD12" s="33">
        <v>39581.534427791696</v>
      </c>
      <c r="AE12" s="33">
        <v>39352.151365798432</v>
      </c>
    </row>
    <row r="13" spans="1:35">
      <c r="A13" s="29" t="s">
        <v>40</v>
      </c>
      <c r="B13" s="29" t="s">
        <v>68</v>
      </c>
      <c r="C13" s="33">
        <v>5599.9709892272858</v>
      </c>
      <c r="D13" s="33">
        <v>6959.1559867858805</v>
      </c>
      <c r="E13" s="33">
        <v>6959.1559867858805</v>
      </c>
      <c r="F13" s="33">
        <v>6959.1559867858805</v>
      </c>
      <c r="G13" s="33">
        <v>6959.1559867858805</v>
      </c>
      <c r="H13" s="33">
        <v>6959.1559867858805</v>
      </c>
      <c r="I13" s="33">
        <v>7149.4026907858797</v>
      </c>
      <c r="J13" s="33">
        <v>7344.900466785879</v>
      </c>
      <c r="K13" s="33">
        <v>11662.485616785882</v>
      </c>
      <c r="L13" s="33">
        <v>11662.485616785882</v>
      </c>
      <c r="M13" s="33">
        <v>11662.485616785882</v>
      </c>
      <c r="N13" s="33">
        <v>11662.485616785882</v>
      </c>
      <c r="O13" s="33">
        <v>11662.485616785882</v>
      </c>
      <c r="P13" s="33">
        <v>11662.485616785882</v>
      </c>
      <c r="Q13" s="33">
        <v>11662.485616785882</v>
      </c>
      <c r="R13" s="33">
        <v>11541.485616785882</v>
      </c>
      <c r="S13" s="33">
        <v>12766.56750378588</v>
      </c>
      <c r="T13" s="33">
        <v>12616.267500734124</v>
      </c>
      <c r="U13" s="33">
        <v>12616.267500734124</v>
      </c>
      <c r="V13" s="33">
        <v>12918.594333734125</v>
      </c>
      <c r="W13" s="33">
        <v>13434.928443734123</v>
      </c>
      <c r="X13" s="33">
        <v>18590.518958039298</v>
      </c>
      <c r="Y13" s="33">
        <v>18242.027598039302</v>
      </c>
      <c r="Z13" s="33">
        <v>17823.407602922114</v>
      </c>
      <c r="AA13" s="33">
        <v>18476.890968098138</v>
      </c>
      <c r="AB13" s="33">
        <v>22492.872687487787</v>
      </c>
      <c r="AC13" s="33">
        <v>23062.317215961906</v>
      </c>
      <c r="AD13" s="33">
        <v>25184.274082910153</v>
      </c>
      <c r="AE13" s="33">
        <v>25799.389079583736</v>
      </c>
      <c r="AF13" s="28"/>
      <c r="AG13" s="28"/>
      <c r="AH13" s="28"/>
      <c r="AI13" s="28"/>
    </row>
    <row r="14" spans="1:35">
      <c r="A14" s="29" t="s">
        <v>40</v>
      </c>
      <c r="B14" s="29" t="s">
        <v>36</v>
      </c>
      <c r="C14" s="33">
        <v>260.329999923706</v>
      </c>
      <c r="D14" s="33">
        <v>600.32999992370605</v>
      </c>
      <c r="E14" s="33">
        <v>600.32999992370605</v>
      </c>
      <c r="F14" s="33">
        <v>600.32999992370605</v>
      </c>
      <c r="G14" s="33">
        <v>600.32999992370605</v>
      </c>
      <c r="H14" s="33">
        <v>600.32999992370605</v>
      </c>
      <c r="I14" s="33">
        <v>600.32999992370605</v>
      </c>
      <c r="J14" s="33">
        <v>600.32999992370605</v>
      </c>
      <c r="K14" s="33">
        <v>600.32999992370605</v>
      </c>
      <c r="L14" s="33">
        <v>570.32999992370605</v>
      </c>
      <c r="M14" s="33">
        <v>570.32999992370605</v>
      </c>
      <c r="N14" s="33">
        <v>570.32999992370605</v>
      </c>
      <c r="O14" s="33">
        <v>515</v>
      </c>
      <c r="P14" s="33">
        <v>490</v>
      </c>
      <c r="Q14" s="33">
        <v>490</v>
      </c>
      <c r="R14" s="33">
        <v>490</v>
      </c>
      <c r="S14" s="33">
        <v>1015.8092</v>
      </c>
      <c r="T14" s="33">
        <v>1015.8092</v>
      </c>
      <c r="U14" s="33">
        <v>1092.8314</v>
      </c>
      <c r="V14" s="33">
        <v>1072.8314</v>
      </c>
      <c r="W14" s="33">
        <v>2922.9009000000001</v>
      </c>
      <c r="X14" s="33">
        <v>2622.9009000000001</v>
      </c>
      <c r="Y14" s="33">
        <v>2861.1866999999997</v>
      </c>
      <c r="Z14" s="33">
        <v>3785.8194981911502</v>
      </c>
      <c r="AA14" s="33">
        <v>3881.1065981958996</v>
      </c>
      <c r="AB14" s="33">
        <v>5039.0101981774096</v>
      </c>
      <c r="AC14" s="33">
        <v>5039.0101980900299</v>
      </c>
      <c r="AD14" s="33">
        <v>5469.9816000000001</v>
      </c>
      <c r="AE14" s="33">
        <v>5469.9816000000001</v>
      </c>
      <c r="AF14" s="28"/>
      <c r="AG14" s="28"/>
      <c r="AH14" s="28"/>
      <c r="AI14" s="28"/>
    </row>
    <row r="15" spans="1:35">
      <c r="A15" s="29" t="s">
        <v>40</v>
      </c>
      <c r="B15" s="29" t="s">
        <v>73</v>
      </c>
      <c r="C15" s="33">
        <v>810</v>
      </c>
      <c r="D15" s="33">
        <v>810</v>
      </c>
      <c r="E15" s="33">
        <v>810</v>
      </c>
      <c r="F15" s="33">
        <v>810</v>
      </c>
      <c r="G15" s="33">
        <v>2850</v>
      </c>
      <c r="H15" s="33">
        <v>2850</v>
      </c>
      <c r="I15" s="33">
        <v>2850</v>
      </c>
      <c r="J15" s="33">
        <v>2850</v>
      </c>
      <c r="K15" s="33">
        <v>4850</v>
      </c>
      <c r="L15" s="33">
        <v>4850</v>
      </c>
      <c r="M15" s="33">
        <v>4850</v>
      </c>
      <c r="N15" s="33">
        <v>4850</v>
      </c>
      <c r="O15" s="33">
        <v>4850</v>
      </c>
      <c r="P15" s="33">
        <v>4850</v>
      </c>
      <c r="Q15" s="33">
        <v>4850</v>
      </c>
      <c r="R15" s="33">
        <v>4850</v>
      </c>
      <c r="S15" s="33">
        <v>5953.4591099999998</v>
      </c>
      <c r="T15" s="33">
        <v>5962.2353800000001</v>
      </c>
      <c r="U15" s="33">
        <v>6098.9742100000003</v>
      </c>
      <c r="V15" s="33">
        <v>6098.9703100000006</v>
      </c>
      <c r="W15" s="33">
        <v>6347.1350000000002</v>
      </c>
      <c r="X15" s="33">
        <v>7048.1808000000001</v>
      </c>
      <c r="Y15" s="33">
        <v>7048.1808000000001</v>
      </c>
      <c r="Z15" s="33">
        <v>7079.2917254837894</v>
      </c>
      <c r="AA15" s="33">
        <v>7079.292299250149</v>
      </c>
      <c r="AB15" s="33">
        <v>7683.0605992622895</v>
      </c>
      <c r="AC15" s="33">
        <v>7683.0605992799401</v>
      </c>
      <c r="AD15" s="33">
        <v>8741.1128499999886</v>
      </c>
      <c r="AE15" s="33">
        <v>8741.1128499999886</v>
      </c>
      <c r="AF15" s="28"/>
      <c r="AG15" s="28"/>
      <c r="AH15" s="28"/>
      <c r="AI15" s="28"/>
    </row>
    <row r="16" spans="1:35">
      <c r="A16" s="29" t="s">
        <v>40</v>
      </c>
      <c r="B16" s="29" t="s">
        <v>56</v>
      </c>
      <c r="C16" s="33">
        <v>36.545000463724058</v>
      </c>
      <c r="D16" s="33">
        <v>54.909000635146931</v>
      </c>
      <c r="E16" s="33">
        <v>79.222001329064142</v>
      </c>
      <c r="F16" s="33">
        <v>111.71600082516652</v>
      </c>
      <c r="G16" s="33">
        <v>155.47500127553914</v>
      </c>
      <c r="H16" s="33">
        <v>212.94800400733931</v>
      </c>
      <c r="I16" s="33">
        <v>274.21200037002541</v>
      </c>
      <c r="J16" s="33">
        <v>348.48299837112398</v>
      </c>
      <c r="K16" s="33">
        <v>458.20500552654181</v>
      </c>
      <c r="L16" s="33">
        <v>557.37898790836175</v>
      </c>
      <c r="M16" s="33">
        <v>708.54700160026425</v>
      </c>
      <c r="N16" s="33">
        <v>823.44699454307477</v>
      </c>
      <c r="O16" s="33">
        <v>953.2920100688923</v>
      </c>
      <c r="P16" s="33">
        <v>1081.0300292968739</v>
      </c>
      <c r="Q16" s="33">
        <v>1214.078998565672</v>
      </c>
      <c r="R16" s="33">
        <v>1346.3650131225556</v>
      </c>
      <c r="S16" s="33">
        <v>1479.6769895553557</v>
      </c>
      <c r="T16" s="33">
        <v>1613.9160089492759</v>
      </c>
      <c r="U16" s="33">
        <v>1747.3690090179414</v>
      </c>
      <c r="V16" s="33">
        <v>1881.8849925994843</v>
      </c>
      <c r="W16" s="33">
        <v>2021.695004463194</v>
      </c>
      <c r="X16" s="33">
        <v>2168.3840570449802</v>
      </c>
      <c r="Y16" s="33">
        <v>2317.9879913330051</v>
      </c>
      <c r="Z16" s="33">
        <v>2433.0840139389015</v>
      </c>
      <c r="AA16" s="33">
        <v>2551.4770097732508</v>
      </c>
      <c r="AB16" s="33">
        <v>2673.0289897918656</v>
      </c>
      <c r="AC16" s="33">
        <v>2797.3970060348465</v>
      </c>
      <c r="AD16" s="33">
        <v>2923.2750139236414</v>
      </c>
      <c r="AE16" s="33">
        <v>3050.7689971923801</v>
      </c>
      <c r="AF16" s="28"/>
      <c r="AG16" s="28"/>
      <c r="AH16" s="28"/>
      <c r="AI16" s="28"/>
    </row>
    <row r="17" spans="1:35">
      <c r="A17" s="34" t="s">
        <v>138</v>
      </c>
      <c r="B17" s="34"/>
      <c r="C17" s="35">
        <v>56376.148971557595</v>
      </c>
      <c r="D17" s="35">
        <v>59704.948201148909</v>
      </c>
      <c r="E17" s="35">
        <v>58810.654061148911</v>
      </c>
      <c r="F17" s="35">
        <v>56403.785546148909</v>
      </c>
      <c r="G17" s="35">
        <v>55389.468692828705</v>
      </c>
      <c r="H17" s="35">
        <v>55301.330797342205</v>
      </c>
      <c r="I17" s="35">
        <v>56624.921721379105</v>
      </c>
      <c r="J17" s="35">
        <v>57544.0770070703</v>
      </c>
      <c r="K17" s="35">
        <v>63284.198282683705</v>
      </c>
      <c r="L17" s="35">
        <v>62439.698382744209</v>
      </c>
      <c r="M17" s="35">
        <v>62359.604358401702</v>
      </c>
      <c r="N17" s="35">
        <v>62879.34321778061</v>
      </c>
      <c r="O17" s="35">
        <v>62551.013220989771</v>
      </c>
      <c r="P17" s="35">
        <v>62434.013221055669</v>
      </c>
      <c r="Q17" s="35">
        <v>61641.833986336896</v>
      </c>
      <c r="R17" s="35">
        <v>61953.161103285136</v>
      </c>
      <c r="S17" s="35">
        <v>65231.076671811017</v>
      </c>
      <c r="T17" s="35">
        <v>65701.119537031715</v>
      </c>
      <c r="U17" s="35">
        <v>65948.384383372293</v>
      </c>
      <c r="V17" s="35">
        <v>65448.937950949934</v>
      </c>
      <c r="W17" s="35">
        <v>68478.849071712873</v>
      </c>
      <c r="X17" s="35">
        <v>74245.413356780977</v>
      </c>
      <c r="Y17" s="35">
        <v>73051.441954390859</v>
      </c>
      <c r="Z17" s="35">
        <v>71702.105130728742</v>
      </c>
      <c r="AA17" s="35">
        <v>72037.01779892949</v>
      </c>
      <c r="AB17" s="35">
        <v>78213.939445273238</v>
      </c>
      <c r="AC17" s="35">
        <v>79232.042759830889</v>
      </c>
      <c r="AD17" s="35">
        <v>82342.266540020704</v>
      </c>
      <c r="AE17" s="35">
        <v>82342.682074701006</v>
      </c>
      <c r="AF17" s="28"/>
      <c r="AG17" s="28"/>
      <c r="AH17" s="28"/>
      <c r="AI17" s="28"/>
    </row>
    <row r="18" spans="1:35">
      <c r="AF18" s="28"/>
      <c r="AG18" s="28"/>
      <c r="AH18" s="28"/>
      <c r="AI18" s="28"/>
    </row>
    <row r="19" spans="1:35">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c r="AF19" s="28"/>
      <c r="AG19" s="28"/>
      <c r="AH19" s="28"/>
      <c r="AI19" s="28"/>
    </row>
    <row r="20" spans="1:35">
      <c r="A20" s="29" t="s">
        <v>130</v>
      </c>
      <c r="B20" s="29" t="s">
        <v>64</v>
      </c>
      <c r="C20" s="33">
        <v>10240</v>
      </c>
      <c r="D20" s="33">
        <v>9765</v>
      </c>
      <c r="E20" s="33">
        <v>8290</v>
      </c>
      <c r="F20" s="33">
        <v>7551.5706</v>
      </c>
      <c r="G20" s="33">
        <v>5284.2293026797997</v>
      </c>
      <c r="H20" s="33">
        <v>4727.6086728266991</v>
      </c>
      <c r="I20" s="33">
        <v>4261.3095830465991</v>
      </c>
      <c r="J20" s="33">
        <v>4261.3095827039988</v>
      </c>
      <c r="K20" s="33">
        <v>2740.5921725347998</v>
      </c>
      <c r="L20" s="33">
        <v>2740.5921725952999</v>
      </c>
      <c r="M20" s="33">
        <v>2740.5921732528</v>
      </c>
      <c r="N20" s="33">
        <v>1822.6587029696</v>
      </c>
      <c r="O20" s="33">
        <v>1822.6587031270001</v>
      </c>
      <c r="P20" s="33">
        <v>1822.6587031929</v>
      </c>
      <c r="Q20" s="33">
        <v>1350</v>
      </c>
      <c r="R20" s="33">
        <v>1350</v>
      </c>
      <c r="S20" s="33">
        <v>1350</v>
      </c>
      <c r="T20" s="33">
        <v>1350</v>
      </c>
      <c r="U20" s="33">
        <v>1350</v>
      </c>
      <c r="V20" s="33">
        <v>1350</v>
      </c>
      <c r="W20" s="33">
        <v>1350</v>
      </c>
      <c r="X20" s="33">
        <v>0</v>
      </c>
      <c r="Y20" s="33">
        <v>0</v>
      </c>
      <c r="Z20" s="33">
        <v>0</v>
      </c>
      <c r="AA20" s="33">
        <v>0</v>
      </c>
      <c r="AB20" s="33">
        <v>0</v>
      </c>
      <c r="AC20" s="33">
        <v>0</v>
      </c>
      <c r="AD20" s="33">
        <v>0</v>
      </c>
      <c r="AE20" s="33">
        <v>0</v>
      </c>
      <c r="AF20" s="28"/>
      <c r="AG20" s="28"/>
      <c r="AH20" s="28"/>
      <c r="AI20" s="28"/>
    </row>
    <row r="21" spans="1:35" s="28" customFormat="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5" s="28" customFormat="1">
      <c r="A22" s="29" t="s">
        <v>130</v>
      </c>
      <c r="B22" s="29" t="s">
        <v>20</v>
      </c>
      <c r="C22" s="33">
        <v>625</v>
      </c>
      <c r="D22" s="33">
        <v>625</v>
      </c>
      <c r="E22" s="33">
        <v>625</v>
      </c>
      <c r="F22" s="33">
        <v>625</v>
      </c>
      <c r="G22" s="33">
        <v>625</v>
      </c>
      <c r="H22" s="33">
        <v>625</v>
      </c>
      <c r="I22" s="33">
        <v>625</v>
      </c>
      <c r="J22" s="33">
        <v>625</v>
      </c>
      <c r="K22" s="33">
        <v>625</v>
      </c>
      <c r="L22" s="33">
        <v>625</v>
      </c>
      <c r="M22" s="33">
        <v>625</v>
      </c>
      <c r="N22" s="33">
        <v>625</v>
      </c>
      <c r="O22" s="33">
        <v>625</v>
      </c>
      <c r="P22" s="33">
        <v>625</v>
      </c>
      <c r="Q22" s="33">
        <v>625</v>
      </c>
      <c r="R22" s="33">
        <v>625</v>
      </c>
      <c r="S22" s="33">
        <v>625</v>
      </c>
      <c r="T22" s="33">
        <v>625</v>
      </c>
      <c r="U22" s="33">
        <v>625</v>
      </c>
      <c r="V22" s="33">
        <v>625</v>
      </c>
      <c r="W22" s="33">
        <v>625</v>
      </c>
      <c r="X22" s="33">
        <v>625</v>
      </c>
      <c r="Y22" s="33">
        <v>185</v>
      </c>
      <c r="Z22" s="33">
        <v>0</v>
      </c>
      <c r="AA22" s="33">
        <v>0</v>
      </c>
      <c r="AB22" s="33">
        <v>0</v>
      </c>
      <c r="AC22" s="33">
        <v>0</v>
      </c>
      <c r="AD22" s="33">
        <v>0</v>
      </c>
      <c r="AE22" s="33">
        <v>0</v>
      </c>
    </row>
    <row r="23" spans="1:35" s="28" customFormat="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5" s="28" customFormat="1">
      <c r="A24" s="29" t="s">
        <v>130</v>
      </c>
      <c r="B24" s="29" t="s">
        <v>66</v>
      </c>
      <c r="C24" s="33">
        <v>1438</v>
      </c>
      <c r="D24" s="33">
        <v>1438</v>
      </c>
      <c r="E24" s="33">
        <v>1438</v>
      </c>
      <c r="F24" s="33">
        <v>1438</v>
      </c>
      <c r="G24" s="33">
        <v>1438</v>
      </c>
      <c r="H24" s="33">
        <v>1438</v>
      </c>
      <c r="I24" s="33">
        <v>1438</v>
      </c>
      <c r="J24" s="33">
        <v>1438</v>
      </c>
      <c r="K24" s="33">
        <v>1438</v>
      </c>
      <c r="L24" s="33">
        <v>1438</v>
      </c>
      <c r="M24" s="33">
        <v>1438</v>
      </c>
      <c r="N24" s="33">
        <v>1438</v>
      </c>
      <c r="O24" s="33">
        <v>1438</v>
      </c>
      <c r="P24" s="33">
        <v>1438</v>
      </c>
      <c r="Q24" s="33">
        <v>1388</v>
      </c>
      <c r="R24" s="33">
        <v>1388</v>
      </c>
      <c r="S24" s="33">
        <v>1388</v>
      </c>
      <c r="T24" s="33">
        <v>1388</v>
      </c>
      <c r="U24" s="33">
        <v>2071.94965</v>
      </c>
      <c r="V24" s="33">
        <v>2071.94965</v>
      </c>
      <c r="W24" s="33">
        <v>2071.94965</v>
      </c>
      <c r="X24" s="33">
        <v>2071.94965</v>
      </c>
      <c r="Y24" s="33">
        <v>2071.94965</v>
      </c>
      <c r="Z24" s="33">
        <v>2318.9326000000001</v>
      </c>
      <c r="AA24" s="33">
        <v>2318.9326000000001</v>
      </c>
      <c r="AB24" s="33">
        <v>2318.9326000000001</v>
      </c>
      <c r="AC24" s="33">
        <v>2318.9326000000001</v>
      </c>
      <c r="AD24" s="33">
        <v>3409.4114</v>
      </c>
      <c r="AE24" s="33">
        <v>3409.4114</v>
      </c>
    </row>
    <row r="25" spans="1:35" s="28" customFormat="1">
      <c r="A25" s="29" t="s">
        <v>130</v>
      </c>
      <c r="B25" s="29" t="s">
        <v>65</v>
      </c>
      <c r="C25" s="33">
        <v>2585</v>
      </c>
      <c r="D25" s="33">
        <v>2585</v>
      </c>
      <c r="E25" s="33">
        <v>2585</v>
      </c>
      <c r="F25" s="33">
        <v>2585</v>
      </c>
      <c r="G25" s="33">
        <v>2585</v>
      </c>
      <c r="H25" s="33">
        <v>2585</v>
      </c>
      <c r="I25" s="33">
        <v>2585</v>
      </c>
      <c r="J25" s="33">
        <v>2585</v>
      </c>
      <c r="K25" s="33">
        <v>2585</v>
      </c>
      <c r="L25" s="33">
        <v>2585</v>
      </c>
      <c r="M25" s="33">
        <v>2585</v>
      </c>
      <c r="N25" s="33">
        <v>2585</v>
      </c>
      <c r="O25" s="33">
        <v>2585</v>
      </c>
      <c r="P25" s="33">
        <v>2585</v>
      </c>
      <c r="Q25" s="33">
        <v>2585</v>
      </c>
      <c r="R25" s="33">
        <v>2585</v>
      </c>
      <c r="S25" s="33">
        <v>2585</v>
      </c>
      <c r="T25" s="33">
        <v>2585</v>
      </c>
      <c r="U25" s="33">
        <v>2585</v>
      </c>
      <c r="V25" s="33">
        <v>2585</v>
      </c>
      <c r="W25" s="33">
        <v>2585</v>
      </c>
      <c r="X25" s="33">
        <v>2585</v>
      </c>
      <c r="Y25" s="33">
        <v>2585</v>
      </c>
      <c r="Z25" s="33">
        <v>2585</v>
      </c>
      <c r="AA25" s="33">
        <v>2585</v>
      </c>
      <c r="AB25" s="33">
        <v>2585</v>
      </c>
      <c r="AC25" s="33">
        <v>2585</v>
      </c>
      <c r="AD25" s="33">
        <v>2585</v>
      </c>
      <c r="AE25" s="33">
        <v>2585</v>
      </c>
    </row>
    <row r="26" spans="1:35" s="28" customFormat="1">
      <c r="A26" s="29" t="s">
        <v>130</v>
      </c>
      <c r="B26" s="29" t="s">
        <v>69</v>
      </c>
      <c r="C26" s="33">
        <v>2220.7299995422327</v>
      </c>
      <c r="D26" s="33">
        <v>2981.1842355422327</v>
      </c>
      <c r="E26" s="33">
        <v>3741.8900955422332</v>
      </c>
      <c r="F26" s="33">
        <v>4514.1740395422312</v>
      </c>
      <c r="G26" s="33">
        <v>5288.4128695422323</v>
      </c>
      <c r="H26" s="33">
        <v>6105.6333595422329</v>
      </c>
      <c r="I26" s="33">
        <v>6753.6851695422329</v>
      </c>
      <c r="J26" s="33">
        <v>7391.5608695422325</v>
      </c>
      <c r="K26" s="33">
        <v>9633.0356995422335</v>
      </c>
      <c r="L26" s="33">
        <v>9633.0356995422335</v>
      </c>
      <c r="M26" s="33">
        <v>9633.0356995422335</v>
      </c>
      <c r="N26" s="33">
        <v>9633.0356995422335</v>
      </c>
      <c r="O26" s="33">
        <v>9633.0356995422335</v>
      </c>
      <c r="P26" s="33">
        <v>9633.0356995422335</v>
      </c>
      <c r="Q26" s="33">
        <v>9633.0356995422335</v>
      </c>
      <c r="R26" s="33">
        <v>9586.5356995422335</v>
      </c>
      <c r="S26" s="33">
        <v>9416.5356995422335</v>
      </c>
      <c r="T26" s="33">
        <v>9689.380603814694</v>
      </c>
      <c r="U26" s="33">
        <v>10618.464503814694</v>
      </c>
      <c r="V26" s="33">
        <v>10257.964503814695</v>
      </c>
      <c r="W26" s="33">
        <v>11992.950004577633</v>
      </c>
      <c r="X26" s="33">
        <v>12749.922504577633</v>
      </c>
      <c r="Y26" s="33">
        <v>12454.942501220701</v>
      </c>
      <c r="Z26" s="33">
        <v>12454.942501220701</v>
      </c>
      <c r="AA26" s="33">
        <v>12477.78558043341</v>
      </c>
      <c r="AB26" s="33">
        <v>12250.985577387504</v>
      </c>
      <c r="AC26" s="33">
        <v>12594.013077471043</v>
      </c>
      <c r="AD26" s="33">
        <v>12687.117967475535</v>
      </c>
      <c r="AE26" s="33">
        <v>12573.927965035498</v>
      </c>
    </row>
    <row r="27" spans="1:35" s="28" customFormat="1">
      <c r="A27" s="29" t="s">
        <v>130</v>
      </c>
      <c r="B27" s="29" t="s">
        <v>68</v>
      </c>
      <c r="C27" s="33">
        <v>2130.362995147701</v>
      </c>
      <c r="D27" s="33">
        <v>2600.362995147701</v>
      </c>
      <c r="E27" s="33">
        <v>2600.362995147701</v>
      </c>
      <c r="F27" s="33">
        <v>2600.362995147701</v>
      </c>
      <c r="G27" s="33">
        <v>2600.362995147701</v>
      </c>
      <c r="H27" s="33">
        <v>2600.362995147701</v>
      </c>
      <c r="I27" s="33">
        <v>2790.6096991477011</v>
      </c>
      <c r="J27" s="33">
        <v>2986.1074751476999</v>
      </c>
      <c r="K27" s="33">
        <v>7303.6926251477016</v>
      </c>
      <c r="L27" s="33">
        <v>7303.6926251477016</v>
      </c>
      <c r="M27" s="33">
        <v>7303.6926251477016</v>
      </c>
      <c r="N27" s="33">
        <v>7303.6926251477016</v>
      </c>
      <c r="O27" s="33">
        <v>7303.6926251477016</v>
      </c>
      <c r="P27" s="33">
        <v>7303.6926251477016</v>
      </c>
      <c r="Q27" s="33">
        <v>7303.6926251477016</v>
      </c>
      <c r="R27" s="33">
        <v>7303.6926251477016</v>
      </c>
      <c r="S27" s="33">
        <v>7603.5819751477011</v>
      </c>
      <c r="T27" s="33">
        <v>7453.2819720959442</v>
      </c>
      <c r="U27" s="33">
        <v>7453.2819720959442</v>
      </c>
      <c r="V27" s="33">
        <v>7453.2819720959442</v>
      </c>
      <c r="W27" s="33">
        <v>7453.2819720959442</v>
      </c>
      <c r="X27" s="33">
        <v>9918.9602705700672</v>
      </c>
      <c r="Y27" s="33">
        <v>9845.9602705700672</v>
      </c>
      <c r="Z27" s="33">
        <v>9845.9602705700672</v>
      </c>
      <c r="AA27" s="33">
        <v>9913.3542705700675</v>
      </c>
      <c r="AB27" s="33">
        <v>12055.932090570066</v>
      </c>
      <c r="AC27" s="33">
        <v>12442.617490570065</v>
      </c>
      <c r="AD27" s="33">
        <v>13412.311490570066</v>
      </c>
      <c r="AE27" s="33">
        <v>13547.477785382078</v>
      </c>
    </row>
    <row r="28" spans="1:35" s="28" customFormat="1">
      <c r="A28" s="29" t="s">
        <v>130</v>
      </c>
      <c r="B28" s="29" t="s">
        <v>36</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690.2396</v>
      </c>
      <c r="X28" s="33">
        <v>690.2396</v>
      </c>
      <c r="Y28" s="33">
        <v>928.52539999999999</v>
      </c>
      <c r="Z28" s="33">
        <v>1246.6194</v>
      </c>
      <c r="AA28" s="33">
        <v>1341.9065000000001</v>
      </c>
      <c r="AB28" s="33">
        <v>1479.607</v>
      </c>
      <c r="AC28" s="33">
        <v>1479.607</v>
      </c>
      <c r="AD28" s="33">
        <v>1479.607</v>
      </c>
      <c r="AE28" s="33">
        <v>1479.607</v>
      </c>
    </row>
    <row r="29" spans="1:35" s="28" customFormat="1">
      <c r="A29" s="29" t="s">
        <v>130</v>
      </c>
      <c r="B29" s="29" t="s">
        <v>73</v>
      </c>
      <c r="C29" s="33">
        <v>240</v>
      </c>
      <c r="D29" s="33">
        <v>240</v>
      </c>
      <c r="E29" s="33">
        <v>240</v>
      </c>
      <c r="F29" s="33">
        <v>240</v>
      </c>
      <c r="G29" s="33">
        <v>2280</v>
      </c>
      <c r="H29" s="33">
        <v>2280</v>
      </c>
      <c r="I29" s="33">
        <v>2280</v>
      </c>
      <c r="J29" s="33">
        <v>2280</v>
      </c>
      <c r="K29" s="33">
        <v>4280</v>
      </c>
      <c r="L29" s="33">
        <v>4280</v>
      </c>
      <c r="M29" s="33">
        <v>4280</v>
      </c>
      <c r="N29" s="33">
        <v>4280</v>
      </c>
      <c r="O29" s="33">
        <v>4280</v>
      </c>
      <c r="P29" s="33">
        <v>4280</v>
      </c>
      <c r="Q29" s="33">
        <v>4280</v>
      </c>
      <c r="R29" s="33">
        <v>4280</v>
      </c>
      <c r="S29" s="33">
        <v>4280</v>
      </c>
      <c r="T29" s="33">
        <v>4280</v>
      </c>
      <c r="U29" s="33">
        <v>4280</v>
      </c>
      <c r="V29" s="33">
        <v>4279.9961000000003</v>
      </c>
      <c r="W29" s="33">
        <v>4280</v>
      </c>
      <c r="X29" s="33">
        <v>4280</v>
      </c>
      <c r="Y29" s="33">
        <v>4280</v>
      </c>
      <c r="Z29" s="33">
        <v>4280</v>
      </c>
      <c r="AA29" s="33">
        <v>4280</v>
      </c>
      <c r="AB29" s="33">
        <v>4280</v>
      </c>
      <c r="AC29" s="33">
        <v>4280</v>
      </c>
      <c r="AD29" s="33">
        <v>4280</v>
      </c>
      <c r="AE29" s="33">
        <v>4280</v>
      </c>
    </row>
    <row r="30" spans="1:35" s="28" customFormat="1">
      <c r="A30" s="29" t="s">
        <v>130</v>
      </c>
      <c r="B30" s="29" t="s">
        <v>56</v>
      </c>
      <c r="C30" s="33">
        <v>13.89700031280511</v>
      </c>
      <c r="D30" s="33">
        <v>19.697000503539961</v>
      </c>
      <c r="E30" s="33">
        <v>29.16200041770929</v>
      </c>
      <c r="F30" s="33">
        <v>42.001000881195012</v>
      </c>
      <c r="G30" s="33">
        <v>59.431001186370771</v>
      </c>
      <c r="H30" s="33">
        <v>81.633003234863267</v>
      </c>
      <c r="I30" s="33">
        <v>103.01900100707999</v>
      </c>
      <c r="J30" s="33">
        <v>129.60400009155271</v>
      </c>
      <c r="K30" s="33">
        <v>168.8320045471188</v>
      </c>
      <c r="L30" s="33">
        <v>203.168994903564</v>
      </c>
      <c r="M30" s="33">
        <v>255.2420005798339</v>
      </c>
      <c r="N30" s="33">
        <v>292.83900451660151</v>
      </c>
      <c r="O30" s="33">
        <v>337.19300842285151</v>
      </c>
      <c r="P30" s="33">
        <v>380.77901458740172</v>
      </c>
      <c r="Q30" s="33">
        <v>426.08399200439442</v>
      </c>
      <c r="R30" s="33">
        <v>469.969001770018</v>
      </c>
      <c r="S30" s="33">
        <v>513.22299194335801</v>
      </c>
      <c r="T30" s="33">
        <v>556.71101379394395</v>
      </c>
      <c r="U30" s="33">
        <v>599.30900573730401</v>
      </c>
      <c r="V30" s="33">
        <v>642.05900573730401</v>
      </c>
      <c r="W30" s="33">
        <v>686.95199584960903</v>
      </c>
      <c r="X30" s="33">
        <v>734.32102966308503</v>
      </c>
      <c r="Y30" s="33">
        <v>783.02499389648403</v>
      </c>
      <c r="Z30" s="33">
        <v>821.13299560546807</v>
      </c>
      <c r="AA30" s="33">
        <v>860.40101623535111</v>
      </c>
      <c r="AB30" s="33">
        <v>900.73399353027196</v>
      </c>
      <c r="AC30" s="33">
        <v>941.99501037597497</v>
      </c>
      <c r="AD30" s="33">
        <v>983.64100646972599</v>
      </c>
      <c r="AE30" s="33">
        <v>1025.803985595702</v>
      </c>
    </row>
    <row r="31" spans="1:35" s="28" customFormat="1">
      <c r="A31" s="34" t="s">
        <v>138</v>
      </c>
      <c r="B31" s="34"/>
      <c r="C31" s="35">
        <v>19239.092994689934</v>
      </c>
      <c r="D31" s="35">
        <v>19994.547230689936</v>
      </c>
      <c r="E31" s="35">
        <v>19280.253090689934</v>
      </c>
      <c r="F31" s="35">
        <v>19314.107634689932</v>
      </c>
      <c r="G31" s="35">
        <v>17821.005167369734</v>
      </c>
      <c r="H31" s="35">
        <v>18081.605027516634</v>
      </c>
      <c r="I31" s="35">
        <v>18453.604451736534</v>
      </c>
      <c r="J31" s="35">
        <v>19286.977927393931</v>
      </c>
      <c r="K31" s="35">
        <v>24325.320497224737</v>
      </c>
      <c r="L31" s="35">
        <v>24325.320497285236</v>
      </c>
      <c r="M31" s="35">
        <v>24325.320497942736</v>
      </c>
      <c r="N31" s="35">
        <v>23407.387027659533</v>
      </c>
      <c r="O31" s="35">
        <v>23407.387027816934</v>
      </c>
      <c r="P31" s="35">
        <v>23407.387027882836</v>
      </c>
      <c r="Q31" s="35">
        <v>22884.728324689935</v>
      </c>
      <c r="R31" s="35">
        <v>22838.228324689935</v>
      </c>
      <c r="S31" s="35">
        <v>22968.117674689936</v>
      </c>
      <c r="T31" s="35">
        <v>23090.662575910639</v>
      </c>
      <c r="U31" s="35">
        <v>24703.696125910639</v>
      </c>
      <c r="V31" s="35">
        <v>24343.196125910639</v>
      </c>
      <c r="W31" s="35">
        <v>26078.181626673577</v>
      </c>
      <c r="X31" s="35">
        <v>27950.832425147702</v>
      </c>
      <c r="Y31" s="35">
        <v>27142.852421790769</v>
      </c>
      <c r="Z31" s="35">
        <v>27204.835371790767</v>
      </c>
      <c r="AA31" s="35">
        <v>27295.072451003478</v>
      </c>
      <c r="AB31" s="35">
        <v>29210.850267957569</v>
      </c>
      <c r="AC31" s="35">
        <v>29940.563168041106</v>
      </c>
      <c r="AD31" s="35">
        <v>32093.840858045602</v>
      </c>
      <c r="AE31" s="35">
        <v>32115.817150417577</v>
      </c>
    </row>
    <row r="32" spans="1:35"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3">
        <v>8126</v>
      </c>
      <c r="D34" s="33">
        <v>8126</v>
      </c>
      <c r="E34" s="33">
        <v>8126</v>
      </c>
      <c r="F34" s="33">
        <v>6445.9999699999998</v>
      </c>
      <c r="G34" s="33">
        <v>6445.9999699999998</v>
      </c>
      <c r="H34" s="33">
        <v>6235.2279200000003</v>
      </c>
      <c r="I34" s="33">
        <v>6235.2279200000003</v>
      </c>
      <c r="J34" s="33">
        <v>5535.2279200000003</v>
      </c>
      <c r="K34" s="33">
        <v>5535.2279200000003</v>
      </c>
      <c r="L34" s="33">
        <v>5535.2279200000003</v>
      </c>
      <c r="M34" s="33">
        <v>5535.2279200000003</v>
      </c>
      <c r="N34" s="33">
        <v>5535.2279200000003</v>
      </c>
      <c r="O34" s="33">
        <v>5535.2279200000003</v>
      </c>
      <c r="P34" s="33">
        <v>5535.2279200000003</v>
      </c>
      <c r="Q34" s="33">
        <v>5535.2279200000003</v>
      </c>
      <c r="R34" s="33">
        <v>5045.9999699999998</v>
      </c>
      <c r="S34" s="33">
        <v>3896</v>
      </c>
      <c r="T34" s="33">
        <v>3896</v>
      </c>
      <c r="U34" s="33">
        <v>3896</v>
      </c>
      <c r="V34" s="33">
        <v>3896</v>
      </c>
      <c r="W34" s="33">
        <v>3896</v>
      </c>
      <c r="X34" s="33">
        <v>3152</v>
      </c>
      <c r="Y34" s="33">
        <v>2787</v>
      </c>
      <c r="Z34" s="33">
        <v>2422</v>
      </c>
      <c r="AA34" s="33">
        <v>2057</v>
      </c>
      <c r="AB34" s="33">
        <v>1692</v>
      </c>
      <c r="AC34" s="33">
        <v>1692</v>
      </c>
      <c r="AD34" s="33">
        <v>1692</v>
      </c>
      <c r="AE34" s="33">
        <v>1692</v>
      </c>
    </row>
    <row r="35" spans="1:31" s="28" customFormat="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s="28" customFormat="1">
      <c r="A36" s="29" t="s">
        <v>131</v>
      </c>
      <c r="B36" s="29" t="s">
        <v>20</v>
      </c>
      <c r="C36" s="33">
        <v>1512.8999938964839</v>
      </c>
      <c r="D36" s="33">
        <v>1512.8999938964839</v>
      </c>
      <c r="E36" s="33">
        <v>1512.8999938964839</v>
      </c>
      <c r="F36" s="33">
        <v>1512.8999938964839</v>
      </c>
      <c r="G36" s="33">
        <v>1512.8999938964839</v>
      </c>
      <c r="H36" s="33">
        <v>1512.8999938964839</v>
      </c>
      <c r="I36" s="33">
        <v>1512.8999938964839</v>
      </c>
      <c r="J36" s="33">
        <v>1512.8999938964839</v>
      </c>
      <c r="K36" s="33">
        <v>1512.8999938964839</v>
      </c>
      <c r="L36" s="33">
        <v>1512.8999938964839</v>
      </c>
      <c r="M36" s="33">
        <v>1512.8999938964839</v>
      </c>
      <c r="N36" s="33">
        <v>1512.8999938964839</v>
      </c>
      <c r="O36" s="33">
        <v>1512.8999938964839</v>
      </c>
      <c r="P36" s="33">
        <v>1512.8999938964839</v>
      </c>
      <c r="Q36" s="33">
        <v>1512.8999938964839</v>
      </c>
      <c r="R36" s="33">
        <v>1127.8999938964839</v>
      </c>
      <c r="S36" s="33">
        <v>1127.8999938964839</v>
      </c>
      <c r="T36" s="33">
        <v>1127.8999938964839</v>
      </c>
      <c r="U36" s="33">
        <v>984.5</v>
      </c>
      <c r="V36" s="33">
        <v>984.5</v>
      </c>
      <c r="W36" s="33">
        <v>984.5</v>
      </c>
      <c r="X36" s="33">
        <v>984.5</v>
      </c>
      <c r="Y36" s="33">
        <v>984.5</v>
      </c>
      <c r="Z36" s="33">
        <v>984.5</v>
      </c>
      <c r="AA36" s="33">
        <v>340</v>
      </c>
      <c r="AB36" s="33">
        <v>180</v>
      </c>
      <c r="AC36" s="33">
        <v>180</v>
      </c>
      <c r="AD36" s="33">
        <v>180</v>
      </c>
      <c r="AE36" s="33">
        <v>180</v>
      </c>
    </row>
    <row r="37" spans="1:31" s="28" customFormat="1">
      <c r="A37" s="29" t="s">
        <v>131</v>
      </c>
      <c r="B37" s="29" t="s">
        <v>32</v>
      </c>
      <c r="C37" s="33">
        <v>84</v>
      </c>
      <c r="D37" s="33">
        <v>84</v>
      </c>
      <c r="E37" s="33">
        <v>84</v>
      </c>
      <c r="F37" s="33">
        <v>84</v>
      </c>
      <c r="G37" s="33">
        <v>84</v>
      </c>
      <c r="H37" s="33">
        <v>84</v>
      </c>
      <c r="I37" s="33">
        <v>84</v>
      </c>
      <c r="J37" s="33">
        <v>84</v>
      </c>
      <c r="K37" s="33">
        <v>84</v>
      </c>
      <c r="L37" s="33">
        <v>84</v>
      </c>
      <c r="M37" s="33">
        <v>84</v>
      </c>
      <c r="N37" s="33">
        <v>84</v>
      </c>
      <c r="O37" s="33">
        <v>84</v>
      </c>
      <c r="P37" s="33">
        <v>84</v>
      </c>
      <c r="Q37" s="33">
        <v>84</v>
      </c>
      <c r="R37" s="33">
        <v>84</v>
      </c>
      <c r="S37" s="33">
        <v>84</v>
      </c>
      <c r="T37" s="33">
        <v>84</v>
      </c>
      <c r="U37" s="33">
        <v>84</v>
      </c>
      <c r="V37" s="33">
        <v>84</v>
      </c>
      <c r="W37" s="33">
        <v>84</v>
      </c>
      <c r="X37" s="33">
        <v>84</v>
      </c>
      <c r="Y37" s="33">
        <v>84</v>
      </c>
      <c r="Z37" s="33">
        <v>84</v>
      </c>
      <c r="AA37" s="33">
        <v>84</v>
      </c>
      <c r="AB37" s="33">
        <v>0</v>
      </c>
      <c r="AC37" s="33">
        <v>0</v>
      </c>
      <c r="AD37" s="33">
        <v>0</v>
      </c>
      <c r="AE37" s="33">
        <v>0</v>
      </c>
    </row>
    <row r="38" spans="1:31" s="28" customFormat="1">
      <c r="A38" s="29" t="s">
        <v>131</v>
      </c>
      <c r="B38" s="29" t="s">
        <v>66</v>
      </c>
      <c r="C38" s="33">
        <v>1910</v>
      </c>
      <c r="D38" s="33">
        <v>1910</v>
      </c>
      <c r="E38" s="33">
        <v>1910</v>
      </c>
      <c r="F38" s="33">
        <v>1910</v>
      </c>
      <c r="G38" s="33">
        <v>1910</v>
      </c>
      <c r="H38" s="33">
        <v>1910</v>
      </c>
      <c r="I38" s="33">
        <v>1910</v>
      </c>
      <c r="J38" s="33">
        <v>1910</v>
      </c>
      <c r="K38" s="33">
        <v>1910</v>
      </c>
      <c r="L38" s="33">
        <v>1910</v>
      </c>
      <c r="M38" s="33">
        <v>1910</v>
      </c>
      <c r="N38" s="33">
        <v>1910</v>
      </c>
      <c r="O38" s="33">
        <v>1618</v>
      </c>
      <c r="P38" s="33">
        <v>1501</v>
      </c>
      <c r="Q38" s="33">
        <v>1501</v>
      </c>
      <c r="R38" s="33">
        <v>1501</v>
      </c>
      <c r="S38" s="33">
        <v>1501</v>
      </c>
      <c r="T38" s="33">
        <v>1501</v>
      </c>
      <c r="U38" s="33">
        <v>1510.518851</v>
      </c>
      <c r="V38" s="33">
        <v>1510.518851</v>
      </c>
      <c r="W38" s="33">
        <v>1510.518851</v>
      </c>
      <c r="X38" s="33">
        <v>1510.518851</v>
      </c>
      <c r="Y38" s="33">
        <v>1510.518851</v>
      </c>
      <c r="Z38" s="33">
        <v>1378.518851</v>
      </c>
      <c r="AA38" s="33">
        <v>1923.8422</v>
      </c>
      <c r="AB38" s="33">
        <v>2979.2550000000001</v>
      </c>
      <c r="AC38" s="33">
        <v>2979.2550000000001</v>
      </c>
      <c r="AD38" s="33">
        <v>3143.3607999999999</v>
      </c>
      <c r="AE38" s="33">
        <v>2758.0444000000002</v>
      </c>
    </row>
    <row r="39" spans="1:31" s="28" customFormat="1">
      <c r="A39" s="29" t="s">
        <v>131</v>
      </c>
      <c r="B39" s="29" t="s">
        <v>65</v>
      </c>
      <c r="C39" s="33">
        <v>152.40000152587891</v>
      </c>
      <c r="D39" s="33">
        <v>152.40000152587891</v>
      </c>
      <c r="E39" s="33">
        <v>152.40000152587891</v>
      </c>
      <c r="F39" s="33">
        <v>152.40000152587891</v>
      </c>
      <c r="G39" s="33">
        <v>152.40000152587891</v>
      </c>
      <c r="H39" s="33">
        <v>152.40000152587891</v>
      </c>
      <c r="I39" s="33">
        <v>152.40000152587891</v>
      </c>
      <c r="J39" s="33">
        <v>152.40000152587891</v>
      </c>
      <c r="K39" s="33">
        <v>152.40000152587891</v>
      </c>
      <c r="L39" s="33">
        <v>152.40000152587891</v>
      </c>
      <c r="M39" s="33">
        <v>152.40000152587891</v>
      </c>
      <c r="N39" s="33">
        <v>152.40000152587891</v>
      </c>
      <c r="O39" s="33">
        <v>152.40000152587891</v>
      </c>
      <c r="P39" s="33">
        <v>152.40000152587891</v>
      </c>
      <c r="Q39" s="33">
        <v>152.40000152587891</v>
      </c>
      <c r="R39" s="33">
        <v>152.40000152587891</v>
      </c>
      <c r="S39" s="33">
        <v>66</v>
      </c>
      <c r="T39" s="33">
        <v>66</v>
      </c>
      <c r="U39" s="33">
        <v>66</v>
      </c>
      <c r="V39" s="33">
        <v>66</v>
      </c>
      <c r="W39" s="33">
        <v>66</v>
      </c>
      <c r="X39" s="33">
        <v>0</v>
      </c>
      <c r="Y39" s="33">
        <v>0</v>
      </c>
      <c r="Z39" s="33">
        <v>0</v>
      </c>
      <c r="AA39" s="33">
        <v>0</v>
      </c>
      <c r="AB39" s="33">
        <v>0</v>
      </c>
      <c r="AC39" s="33">
        <v>0</v>
      </c>
      <c r="AD39" s="33">
        <v>0</v>
      </c>
      <c r="AE39" s="33">
        <v>0</v>
      </c>
    </row>
    <row r="40" spans="1:31" s="28" customFormat="1">
      <c r="A40" s="29" t="s">
        <v>131</v>
      </c>
      <c r="B40" s="29" t="s">
        <v>69</v>
      </c>
      <c r="C40" s="33">
        <v>676.60802078246934</v>
      </c>
      <c r="D40" s="33">
        <v>1176.6080207824693</v>
      </c>
      <c r="E40" s="33">
        <v>1176.6080207824693</v>
      </c>
      <c r="F40" s="33">
        <v>1297.8224067824694</v>
      </c>
      <c r="G40" s="33">
        <v>1776.6080207824693</v>
      </c>
      <c r="H40" s="33">
        <v>1776.6080207824693</v>
      </c>
      <c r="I40" s="33">
        <v>2511.1995207824693</v>
      </c>
      <c r="J40" s="33">
        <v>3296.9813307824697</v>
      </c>
      <c r="K40" s="33">
        <v>4089.5129907824694</v>
      </c>
      <c r="L40" s="33">
        <v>4089.5129907824694</v>
      </c>
      <c r="M40" s="33">
        <v>4089.5129907824694</v>
      </c>
      <c r="N40" s="33">
        <v>4089.5129907824694</v>
      </c>
      <c r="O40" s="33">
        <v>4089.5129907824694</v>
      </c>
      <c r="P40" s="33">
        <v>4089.5129907824694</v>
      </c>
      <c r="Q40" s="33">
        <v>4205.8544807824692</v>
      </c>
      <c r="R40" s="33">
        <v>4853.5256207824686</v>
      </c>
      <c r="S40" s="33">
        <v>6520.6216907824682</v>
      </c>
      <c r="T40" s="33">
        <v>6520.6216907824682</v>
      </c>
      <c r="U40" s="33">
        <v>6520.6216907824682</v>
      </c>
      <c r="V40" s="33">
        <v>6526.6484207824678</v>
      </c>
      <c r="W40" s="33">
        <v>6801.2280407824683</v>
      </c>
      <c r="X40" s="33">
        <v>8650.1173407824681</v>
      </c>
      <c r="Y40" s="33">
        <v>8469.5993354113762</v>
      </c>
      <c r="Z40" s="33">
        <v>8595.194800762938</v>
      </c>
      <c r="AA40" s="33">
        <v>8962.157430762938</v>
      </c>
      <c r="AB40" s="33">
        <v>9678.4990307629378</v>
      </c>
      <c r="AC40" s="33">
        <v>9678.4990307629378</v>
      </c>
      <c r="AD40" s="33">
        <v>9678.4990307629378</v>
      </c>
      <c r="AE40" s="33">
        <v>10289.995950762939</v>
      </c>
    </row>
    <row r="41" spans="1:31" s="28" customFormat="1">
      <c r="A41" s="29" t="s">
        <v>131</v>
      </c>
      <c r="B41" s="29" t="s">
        <v>68</v>
      </c>
      <c r="C41" s="33">
        <v>2017.6349983215291</v>
      </c>
      <c r="D41" s="33">
        <v>2827.6199989318811</v>
      </c>
      <c r="E41" s="33">
        <v>2827.6199989318811</v>
      </c>
      <c r="F41" s="33">
        <v>2827.6199989318811</v>
      </c>
      <c r="G41" s="33">
        <v>2827.6199989318811</v>
      </c>
      <c r="H41" s="33">
        <v>2827.6199989318811</v>
      </c>
      <c r="I41" s="33">
        <v>2827.6199989318811</v>
      </c>
      <c r="J41" s="33">
        <v>2827.6199989318811</v>
      </c>
      <c r="K41" s="33">
        <v>2827.6199989318811</v>
      </c>
      <c r="L41" s="33">
        <v>2827.6199989318811</v>
      </c>
      <c r="M41" s="33">
        <v>2827.6199989318811</v>
      </c>
      <c r="N41" s="33">
        <v>2827.6199989318811</v>
      </c>
      <c r="O41" s="33">
        <v>2827.6199989318811</v>
      </c>
      <c r="P41" s="33">
        <v>2827.6199989318811</v>
      </c>
      <c r="Q41" s="33">
        <v>2827.6199989318811</v>
      </c>
      <c r="R41" s="33">
        <v>2706.6199989318807</v>
      </c>
      <c r="S41" s="33">
        <v>3631.8125359318806</v>
      </c>
      <c r="T41" s="33">
        <v>3631.8125359318806</v>
      </c>
      <c r="U41" s="33">
        <v>3631.8125359318806</v>
      </c>
      <c r="V41" s="33">
        <v>3812.6061989318805</v>
      </c>
      <c r="W41" s="33">
        <v>4250.4734989318804</v>
      </c>
      <c r="X41" s="33">
        <v>6484.549000762936</v>
      </c>
      <c r="Y41" s="33">
        <v>6317.549000762936</v>
      </c>
      <c r="Z41" s="33">
        <v>6116.4490022888149</v>
      </c>
      <c r="AA41" s="33">
        <v>6164.2087021057096</v>
      </c>
      <c r="AB41" s="33">
        <v>8037.6126014953588</v>
      </c>
      <c r="AC41" s="33">
        <v>7927.2125999694808</v>
      </c>
      <c r="AD41" s="33">
        <v>7396.3125984436028</v>
      </c>
      <c r="AE41" s="33">
        <v>8381.7112972534178</v>
      </c>
    </row>
    <row r="42" spans="1:31" s="28" customFormat="1">
      <c r="A42" s="29" t="s">
        <v>131</v>
      </c>
      <c r="B42" s="29" t="s">
        <v>36</v>
      </c>
      <c r="C42" s="33">
        <v>0</v>
      </c>
      <c r="D42" s="33">
        <v>20</v>
      </c>
      <c r="E42" s="33">
        <v>20</v>
      </c>
      <c r="F42" s="33">
        <v>20</v>
      </c>
      <c r="G42" s="33">
        <v>20</v>
      </c>
      <c r="H42" s="33">
        <v>20</v>
      </c>
      <c r="I42" s="33">
        <v>20</v>
      </c>
      <c r="J42" s="33">
        <v>20</v>
      </c>
      <c r="K42" s="33">
        <v>20</v>
      </c>
      <c r="L42" s="33">
        <v>20</v>
      </c>
      <c r="M42" s="33">
        <v>20</v>
      </c>
      <c r="N42" s="33">
        <v>20</v>
      </c>
      <c r="O42" s="33">
        <v>20</v>
      </c>
      <c r="P42" s="33">
        <v>20</v>
      </c>
      <c r="Q42" s="33">
        <v>20</v>
      </c>
      <c r="R42" s="33">
        <v>20</v>
      </c>
      <c r="S42" s="33">
        <v>545.80920000000003</v>
      </c>
      <c r="T42" s="33">
        <v>545.80920000000003</v>
      </c>
      <c r="U42" s="33">
        <v>622.83140000000003</v>
      </c>
      <c r="V42" s="33">
        <v>602.83140000000003</v>
      </c>
      <c r="W42" s="33">
        <v>1183.8284000000001</v>
      </c>
      <c r="X42" s="33">
        <v>1183.8284000000001</v>
      </c>
      <c r="Y42" s="33">
        <v>1183.8284000000001</v>
      </c>
      <c r="Z42" s="33">
        <v>1535.4921999999999</v>
      </c>
      <c r="AA42" s="33">
        <v>1535.4921999999999</v>
      </c>
      <c r="AB42" s="33">
        <v>2555.6952999999999</v>
      </c>
      <c r="AC42" s="33">
        <v>2555.6952999999999</v>
      </c>
      <c r="AD42" s="33">
        <v>2555.6952999999999</v>
      </c>
      <c r="AE42" s="33">
        <v>2555.6952999999999</v>
      </c>
    </row>
    <row r="43" spans="1:31" s="28" customFormat="1">
      <c r="A43" s="29" t="s">
        <v>131</v>
      </c>
      <c r="B43" s="29" t="s">
        <v>73</v>
      </c>
      <c r="C43" s="33">
        <v>570</v>
      </c>
      <c r="D43" s="33">
        <v>570</v>
      </c>
      <c r="E43" s="33">
        <v>570</v>
      </c>
      <c r="F43" s="33">
        <v>570</v>
      </c>
      <c r="G43" s="33">
        <v>570</v>
      </c>
      <c r="H43" s="33">
        <v>570</v>
      </c>
      <c r="I43" s="33">
        <v>570</v>
      </c>
      <c r="J43" s="33">
        <v>570</v>
      </c>
      <c r="K43" s="33">
        <v>570</v>
      </c>
      <c r="L43" s="33">
        <v>570</v>
      </c>
      <c r="M43" s="33">
        <v>570</v>
      </c>
      <c r="N43" s="33">
        <v>570</v>
      </c>
      <c r="O43" s="33">
        <v>570</v>
      </c>
      <c r="P43" s="33">
        <v>570</v>
      </c>
      <c r="Q43" s="33">
        <v>570</v>
      </c>
      <c r="R43" s="33">
        <v>570</v>
      </c>
      <c r="S43" s="33">
        <v>1458.1622299999999</v>
      </c>
      <c r="T43" s="33">
        <v>1458.1622299999999</v>
      </c>
      <c r="U43" s="33">
        <v>1458.1622299999999</v>
      </c>
      <c r="V43" s="33">
        <v>1458.1622299999999</v>
      </c>
      <c r="W43" s="33">
        <v>1520.4623999999999</v>
      </c>
      <c r="X43" s="33">
        <v>2221.5082000000002</v>
      </c>
      <c r="Y43" s="33">
        <v>2221.5082000000002</v>
      </c>
      <c r="Z43" s="33">
        <v>2252.6188999999999</v>
      </c>
      <c r="AA43" s="33">
        <v>2252.6188999999999</v>
      </c>
      <c r="AB43" s="33">
        <v>2829.8779999999902</v>
      </c>
      <c r="AC43" s="33">
        <v>2829.8779999999902</v>
      </c>
      <c r="AD43" s="33">
        <v>2829.8779999999902</v>
      </c>
      <c r="AE43" s="33">
        <v>2829.8779999999902</v>
      </c>
    </row>
    <row r="44" spans="1:31" s="28" customFormat="1">
      <c r="A44" s="29" t="s">
        <v>131</v>
      </c>
      <c r="B44" s="29" t="s">
        <v>56</v>
      </c>
      <c r="C44" s="33">
        <v>6.2830001711845354</v>
      </c>
      <c r="D44" s="33">
        <v>9.0379998683929408</v>
      </c>
      <c r="E44" s="33">
        <v>13.64800012111661</v>
      </c>
      <c r="F44" s="33">
        <v>20.04699945449828</v>
      </c>
      <c r="G44" s="33">
        <v>28.645998954772889</v>
      </c>
      <c r="H44" s="33">
        <v>39.91999959945673</v>
      </c>
      <c r="I44" s="33">
        <v>51.775998115539494</v>
      </c>
      <c r="J44" s="33">
        <v>66.049998283386103</v>
      </c>
      <c r="K44" s="33">
        <v>86.233997344970604</v>
      </c>
      <c r="L44" s="33">
        <v>109.4229984283446</v>
      </c>
      <c r="M44" s="33">
        <v>142.44900131225489</v>
      </c>
      <c r="N44" s="33">
        <v>168.90199279785128</v>
      </c>
      <c r="O44" s="33">
        <v>199.70200347900379</v>
      </c>
      <c r="P44" s="33">
        <v>230.44100189208928</v>
      </c>
      <c r="Q44" s="33">
        <v>262.57600021362282</v>
      </c>
      <c r="R44" s="33">
        <v>295.53199768066332</v>
      </c>
      <c r="S44" s="33">
        <v>329.47499847412041</v>
      </c>
      <c r="T44" s="33">
        <v>362.96698760986317</v>
      </c>
      <c r="U44" s="33">
        <v>395.85900115966712</v>
      </c>
      <c r="V44" s="33">
        <v>429.33000183105401</v>
      </c>
      <c r="W44" s="33">
        <v>463.78398895263598</v>
      </c>
      <c r="X44" s="33">
        <v>499.93299102783101</v>
      </c>
      <c r="Y44" s="33">
        <v>537.29598999023301</v>
      </c>
      <c r="Z44" s="33">
        <v>565.41600036621003</v>
      </c>
      <c r="AA44" s="33">
        <v>594.35398864746003</v>
      </c>
      <c r="AB44" s="33">
        <v>624.14299011230401</v>
      </c>
      <c r="AC44" s="33">
        <v>654.72198486328</v>
      </c>
      <c r="AD44" s="33">
        <v>685.86102294921807</v>
      </c>
      <c r="AE44" s="33">
        <v>717.54901123046807</v>
      </c>
    </row>
    <row r="45" spans="1:31" s="28" customFormat="1">
      <c r="A45" s="34" t="s">
        <v>138</v>
      </c>
      <c r="B45" s="34"/>
      <c r="C45" s="35">
        <v>14479.543014526362</v>
      </c>
      <c r="D45" s="35">
        <v>15789.528015136713</v>
      </c>
      <c r="E45" s="35">
        <v>15789.528015136713</v>
      </c>
      <c r="F45" s="35">
        <v>14230.742371136712</v>
      </c>
      <c r="G45" s="35">
        <v>14709.527985136712</v>
      </c>
      <c r="H45" s="35">
        <v>14498.755935136713</v>
      </c>
      <c r="I45" s="35">
        <v>15233.347435136713</v>
      </c>
      <c r="J45" s="35">
        <v>15319.129245136714</v>
      </c>
      <c r="K45" s="35">
        <v>16111.660905136712</v>
      </c>
      <c r="L45" s="35">
        <v>16111.660905136712</v>
      </c>
      <c r="M45" s="35">
        <v>16111.660905136712</v>
      </c>
      <c r="N45" s="35">
        <v>16111.660905136712</v>
      </c>
      <c r="O45" s="35">
        <v>15819.660905136712</v>
      </c>
      <c r="P45" s="35">
        <v>15702.660905136712</v>
      </c>
      <c r="Q45" s="35">
        <v>15819.002395136713</v>
      </c>
      <c r="R45" s="35">
        <v>15471.445585136713</v>
      </c>
      <c r="S45" s="35">
        <v>16827.334220610832</v>
      </c>
      <c r="T45" s="35">
        <v>16827.334220610832</v>
      </c>
      <c r="U45" s="35">
        <v>16693.453077714348</v>
      </c>
      <c r="V45" s="35">
        <v>16880.273470714346</v>
      </c>
      <c r="W45" s="35">
        <v>17592.720390714348</v>
      </c>
      <c r="X45" s="35">
        <v>20865.685192545403</v>
      </c>
      <c r="Y45" s="35">
        <v>20153.167187174309</v>
      </c>
      <c r="Z45" s="35">
        <v>19580.662654051754</v>
      </c>
      <c r="AA45" s="35">
        <v>19531.208332868646</v>
      </c>
      <c r="AB45" s="35">
        <v>22567.366632258298</v>
      </c>
      <c r="AC45" s="35">
        <v>22456.966630732419</v>
      </c>
      <c r="AD45" s="35">
        <v>22090.172429206541</v>
      </c>
      <c r="AE45" s="35">
        <v>23301.751648016358</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s="28" customFormat="1">
      <c r="A49" s="29" t="s">
        <v>132</v>
      </c>
      <c r="B49" s="29" t="s">
        <v>71</v>
      </c>
      <c r="C49" s="33">
        <v>4790</v>
      </c>
      <c r="D49" s="33">
        <v>4790</v>
      </c>
      <c r="E49" s="33">
        <v>4790</v>
      </c>
      <c r="F49" s="33">
        <v>3908.0625850000001</v>
      </c>
      <c r="G49" s="33">
        <v>3908.0625850000001</v>
      </c>
      <c r="H49" s="33">
        <v>3770.0968793666002</v>
      </c>
      <c r="I49" s="33">
        <v>3770.0968791835999</v>
      </c>
      <c r="J49" s="33">
        <v>3770.0968792174003</v>
      </c>
      <c r="K49" s="33">
        <v>3770.0939249999997</v>
      </c>
      <c r="L49" s="33">
        <v>3420.0940249999999</v>
      </c>
      <c r="M49" s="33">
        <v>3340</v>
      </c>
      <c r="N49" s="33">
        <v>3340</v>
      </c>
      <c r="O49" s="33">
        <v>3340</v>
      </c>
      <c r="P49" s="33">
        <v>3340</v>
      </c>
      <c r="Q49" s="33">
        <v>3340</v>
      </c>
      <c r="R49" s="33">
        <v>3340</v>
      </c>
      <c r="S49" s="33">
        <v>3340</v>
      </c>
      <c r="T49" s="33">
        <v>3340</v>
      </c>
      <c r="U49" s="33">
        <v>3340</v>
      </c>
      <c r="V49" s="33">
        <v>3340</v>
      </c>
      <c r="W49" s="33">
        <v>3340</v>
      </c>
      <c r="X49" s="33">
        <v>3340</v>
      </c>
      <c r="Y49" s="33">
        <v>3340</v>
      </c>
      <c r="Z49" s="33">
        <v>3340</v>
      </c>
      <c r="AA49" s="33">
        <v>3340</v>
      </c>
      <c r="AB49" s="33">
        <v>3340</v>
      </c>
      <c r="AC49" s="33">
        <v>2225</v>
      </c>
      <c r="AD49" s="33">
        <v>0</v>
      </c>
      <c r="AE49" s="33">
        <v>0</v>
      </c>
    </row>
    <row r="50" spans="1:31" s="28" customFormat="1">
      <c r="A50" s="29" t="s">
        <v>132</v>
      </c>
      <c r="B50" s="29" t="s">
        <v>20</v>
      </c>
      <c r="C50" s="33">
        <v>0</v>
      </c>
      <c r="D50" s="33">
        <v>0</v>
      </c>
      <c r="E50" s="33">
        <v>0</v>
      </c>
      <c r="F50" s="33">
        <v>0</v>
      </c>
      <c r="G50" s="33">
        <v>0</v>
      </c>
      <c r="H50" s="33">
        <v>0</v>
      </c>
      <c r="I50" s="33">
        <v>0</v>
      </c>
      <c r="J50" s="33">
        <v>0</v>
      </c>
      <c r="K50" s="33">
        <v>0</v>
      </c>
      <c r="L50" s="33">
        <v>0</v>
      </c>
      <c r="M50" s="33">
        <v>0</v>
      </c>
      <c r="N50" s="33">
        <v>0</v>
      </c>
      <c r="O50" s="33">
        <v>0</v>
      </c>
      <c r="P50" s="33">
        <v>0</v>
      </c>
      <c r="Q50" s="33">
        <v>0</v>
      </c>
      <c r="R50" s="33">
        <v>0</v>
      </c>
      <c r="S50" s="33">
        <v>0</v>
      </c>
      <c r="T50" s="33">
        <v>0</v>
      </c>
      <c r="U50" s="33">
        <v>0</v>
      </c>
      <c r="V50" s="33">
        <v>0</v>
      </c>
      <c r="W50" s="33">
        <v>0</v>
      </c>
      <c r="X50" s="33">
        <v>0</v>
      </c>
      <c r="Y50" s="33">
        <v>0</v>
      </c>
      <c r="Z50" s="33">
        <v>0</v>
      </c>
      <c r="AA50" s="33">
        <v>0</v>
      </c>
      <c r="AB50" s="33">
        <v>0</v>
      </c>
      <c r="AC50" s="33">
        <v>0</v>
      </c>
      <c r="AD50" s="33">
        <v>0</v>
      </c>
      <c r="AE50" s="33">
        <v>0</v>
      </c>
    </row>
    <row r="51" spans="1:31" s="28" customFormat="1">
      <c r="A51" s="29" t="s">
        <v>132</v>
      </c>
      <c r="B51" s="29" t="s">
        <v>32</v>
      </c>
      <c r="C51" s="33">
        <v>500</v>
      </c>
      <c r="D51" s="33">
        <v>500</v>
      </c>
      <c r="E51" s="33">
        <v>500</v>
      </c>
      <c r="F51" s="33">
        <v>500</v>
      </c>
      <c r="G51" s="33">
        <v>500</v>
      </c>
      <c r="H51" s="33">
        <v>500</v>
      </c>
      <c r="I51" s="33">
        <v>500</v>
      </c>
      <c r="J51" s="33">
        <v>500</v>
      </c>
      <c r="K51" s="33">
        <v>500</v>
      </c>
      <c r="L51" s="33">
        <v>500</v>
      </c>
      <c r="M51" s="33">
        <v>500</v>
      </c>
      <c r="N51" s="33">
        <v>500</v>
      </c>
      <c r="O51" s="33">
        <v>500</v>
      </c>
      <c r="P51" s="33">
        <v>500</v>
      </c>
      <c r="Q51" s="33">
        <v>500</v>
      </c>
      <c r="R51" s="33">
        <v>500</v>
      </c>
      <c r="S51" s="33">
        <v>500</v>
      </c>
      <c r="T51" s="33">
        <v>500</v>
      </c>
      <c r="U51" s="33">
        <v>0</v>
      </c>
      <c r="V51" s="33">
        <v>0</v>
      </c>
      <c r="W51" s="33">
        <v>0</v>
      </c>
      <c r="X51" s="33">
        <v>0</v>
      </c>
      <c r="Y51" s="33">
        <v>0</v>
      </c>
      <c r="Z51" s="33">
        <v>0</v>
      </c>
      <c r="AA51" s="33">
        <v>0</v>
      </c>
      <c r="AB51" s="33">
        <v>0</v>
      </c>
      <c r="AC51" s="33">
        <v>0</v>
      </c>
      <c r="AD51" s="33">
        <v>0</v>
      </c>
      <c r="AE51" s="33">
        <v>0</v>
      </c>
    </row>
    <row r="52" spans="1:31" s="28" customFormat="1">
      <c r="A52" s="29" t="s">
        <v>132</v>
      </c>
      <c r="B52" s="29" t="s">
        <v>66</v>
      </c>
      <c r="C52" s="33">
        <v>1900</v>
      </c>
      <c r="D52" s="33">
        <v>1900</v>
      </c>
      <c r="E52" s="33">
        <v>1900</v>
      </c>
      <c r="F52" s="33">
        <v>1900</v>
      </c>
      <c r="G52" s="33">
        <v>1900</v>
      </c>
      <c r="H52" s="33">
        <v>1900</v>
      </c>
      <c r="I52" s="33">
        <v>1900</v>
      </c>
      <c r="J52" s="33">
        <v>1900</v>
      </c>
      <c r="K52" s="33">
        <v>1900</v>
      </c>
      <c r="L52" s="33">
        <v>1900</v>
      </c>
      <c r="M52" s="33">
        <v>1900</v>
      </c>
      <c r="N52" s="33">
        <v>1900</v>
      </c>
      <c r="O52" s="33">
        <v>1730</v>
      </c>
      <c r="P52" s="33">
        <v>1730</v>
      </c>
      <c r="Q52" s="33">
        <v>1730</v>
      </c>
      <c r="R52" s="33">
        <v>1730</v>
      </c>
      <c r="S52" s="33">
        <v>1730</v>
      </c>
      <c r="T52" s="33">
        <v>1730</v>
      </c>
      <c r="U52" s="33">
        <v>1290</v>
      </c>
      <c r="V52" s="33">
        <v>1290</v>
      </c>
      <c r="W52" s="33">
        <v>1290</v>
      </c>
      <c r="X52" s="33">
        <v>1196</v>
      </c>
      <c r="Y52" s="33">
        <v>1196</v>
      </c>
      <c r="Z52" s="33">
        <v>1196</v>
      </c>
      <c r="AA52" s="33">
        <v>1196</v>
      </c>
      <c r="AB52" s="33">
        <v>1196</v>
      </c>
      <c r="AC52" s="33">
        <v>612</v>
      </c>
      <c r="AD52" s="33">
        <v>612</v>
      </c>
      <c r="AE52" s="33">
        <v>612</v>
      </c>
    </row>
    <row r="53" spans="1:31" s="28" customFormat="1">
      <c r="A53" s="29" t="s">
        <v>132</v>
      </c>
      <c r="B53" s="29" t="s">
        <v>65</v>
      </c>
      <c r="C53" s="33">
        <v>2219</v>
      </c>
      <c r="D53" s="33">
        <v>2219</v>
      </c>
      <c r="E53" s="33">
        <v>2219</v>
      </c>
      <c r="F53" s="33">
        <v>2219</v>
      </c>
      <c r="G53" s="33">
        <v>2219</v>
      </c>
      <c r="H53" s="33">
        <v>2219</v>
      </c>
      <c r="I53" s="33">
        <v>2219</v>
      </c>
      <c r="J53" s="33">
        <v>2219</v>
      </c>
      <c r="K53" s="33">
        <v>2219</v>
      </c>
      <c r="L53" s="33">
        <v>2219</v>
      </c>
      <c r="M53" s="33">
        <v>2219</v>
      </c>
      <c r="N53" s="33">
        <v>2219</v>
      </c>
      <c r="O53" s="33">
        <v>2219</v>
      </c>
      <c r="P53" s="33">
        <v>2219</v>
      </c>
      <c r="Q53" s="33">
        <v>2219</v>
      </c>
      <c r="R53" s="33">
        <v>2219</v>
      </c>
      <c r="S53" s="33">
        <v>2219</v>
      </c>
      <c r="T53" s="33">
        <v>2219</v>
      </c>
      <c r="U53" s="33">
        <v>2219</v>
      </c>
      <c r="V53" s="33">
        <v>2219</v>
      </c>
      <c r="W53" s="33">
        <v>2219</v>
      </c>
      <c r="X53" s="33">
        <v>2219</v>
      </c>
      <c r="Y53" s="33">
        <v>2219</v>
      </c>
      <c r="Z53" s="33">
        <v>2219</v>
      </c>
      <c r="AA53" s="33">
        <v>2219</v>
      </c>
      <c r="AB53" s="33">
        <v>2219</v>
      </c>
      <c r="AC53" s="33">
        <v>2219</v>
      </c>
      <c r="AD53" s="33">
        <v>2219</v>
      </c>
      <c r="AE53" s="33">
        <v>2219</v>
      </c>
    </row>
    <row r="54" spans="1:31" s="28" customFormat="1">
      <c r="A54" s="29" t="s">
        <v>132</v>
      </c>
      <c r="B54" s="29" t="s">
        <v>69</v>
      </c>
      <c r="C54" s="33">
        <v>3434.4399795532199</v>
      </c>
      <c r="D54" s="33">
        <v>4322.199974060055</v>
      </c>
      <c r="E54" s="33">
        <v>4322.199974060055</v>
      </c>
      <c r="F54" s="33">
        <v>4322.199974060055</v>
      </c>
      <c r="G54" s="33">
        <v>4322.199974060055</v>
      </c>
      <c r="H54" s="33">
        <v>4322.199974060055</v>
      </c>
      <c r="I54" s="33">
        <v>4322.199974060055</v>
      </c>
      <c r="J54" s="33">
        <v>4322.199974060055</v>
      </c>
      <c r="K54" s="33">
        <v>4322.199974060055</v>
      </c>
      <c r="L54" s="33">
        <v>4322.199974060055</v>
      </c>
      <c r="M54" s="33">
        <v>4322.199974060055</v>
      </c>
      <c r="N54" s="33">
        <v>4322.199974060055</v>
      </c>
      <c r="O54" s="33">
        <v>4554.5699740600548</v>
      </c>
      <c r="P54" s="33">
        <v>4554.5699740600548</v>
      </c>
      <c r="Q54" s="33">
        <v>4711.8828340600539</v>
      </c>
      <c r="R54" s="33">
        <v>4969.699974060055</v>
      </c>
      <c r="S54" s="33">
        <v>6097.1631771118118</v>
      </c>
      <c r="T54" s="33">
        <v>6027.0092771118125</v>
      </c>
      <c r="U54" s="33">
        <v>5835.0092771118125</v>
      </c>
      <c r="V54" s="33">
        <v>5546.7092816894483</v>
      </c>
      <c r="W54" s="33">
        <v>5912.6309416894483</v>
      </c>
      <c r="X54" s="33">
        <v>6171.7429124523887</v>
      </c>
      <c r="Y54" s="33">
        <v>6820.6208794006307</v>
      </c>
      <c r="Z54" s="33">
        <v>6508.6208794006316</v>
      </c>
      <c r="AA54" s="33">
        <v>6607.6211287902806</v>
      </c>
      <c r="AB54" s="33">
        <v>7453.7276287902805</v>
      </c>
      <c r="AC54" s="33">
        <v>9035.5871787902815</v>
      </c>
      <c r="AD54" s="33">
        <v>10051.789978027342</v>
      </c>
      <c r="AE54" s="33">
        <v>9324.0999984741211</v>
      </c>
    </row>
    <row r="55" spans="1:31" s="28" customFormat="1">
      <c r="A55" s="29" t="s">
        <v>132</v>
      </c>
      <c r="B55" s="29" t="s">
        <v>68</v>
      </c>
      <c r="C55" s="33">
        <v>1098.972995758056</v>
      </c>
      <c r="D55" s="33">
        <v>1098.972995758056</v>
      </c>
      <c r="E55" s="33">
        <v>1098.972995758056</v>
      </c>
      <c r="F55" s="33">
        <v>1098.972995758056</v>
      </c>
      <c r="G55" s="33">
        <v>1098.972995758056</v>
      </c>
      <c r="H55" s="33">
        <v>1098.972995758056</v>
      </c>
      <c r="I55" s="33">
        <v>1098.972995758056</v>
      </c>
      <c r="J55" s="33">
        <v>1098.972995758056</v>
      </c>
      <c r="K55" s="33">
        <v>1098.972995758056</v>
      </c>
      <c r="L55" s="33">
        <v>1098.972995758056</v>
      </c>
      <c r="M55" s="33">
        <v>1098.972995758056</v>
      </c>
      <c r="N55" s="33">
        <v>1098.972995758056</v>
      </c>
      <c r="O55" s="33">
        <v>1098.972995758056</v>
      </c>
      <c r="P55" s="33">
        <v>1098.972995758056</v>
      </c>
      <c r="Q55" s="33">
        <v>1098.972995758056</v>
      </c>
      <c r="R55" s="33">
        <v>1098.972995758056</v>
      </c>
      <c r="S55" s="33">
        <v>1098.972995758056</v>
      </c>
      <c r="T55" s="33">
        <v>1098.972995758056</v>
      </c>
      <c r="U55" s="33">
        <v>1098.972995758056</v>
      </c>
      <c r="V55" s="33">
        <v>1098.972995758056</v>
      </c>
      <c r="W55" s="33">
        <v>1098.972995758056</v>
      </c>
      <c r="X55" s="33">
        <v>1198.0798297580559</v>
      </c>
      <c r="Y55" s="33">
        <v>1198.0798297580559</v>
      </c>
      <c r="Z55" s="33">
        <v>1090.5598331149899</v>
      </c>
      <c r="AA55" s="33">
        <v>1212.1279984741209</v>
      </c>
      <c r="AB55" s="33">
        <v>1212.1279984741209</v>
      </c>
      <c r="AC55" s="33">
        <v>1505.2871284741209</v>
      </c>
      <c r="AD55" s="33">
        <v>3188.4499969482422</v>
      </c>
      <c r="AE55" s="33">
        <v>2791</v>
      </c>
    </row>
    <row r="56" spans="1:31" s="28" customFormat="1">
      <c r="A56" s="29" t="s">
        <v>132</v>
      </c>
      <c r="B56" s="29" t="s">
        <v>36</v>
      </c>
      <c r="C56" s="33">
        <v>55.329999923705998</v>
      </c>
      <c r="D56" s="33">
        <v>375.329999923706</v>
      </c>
      <c r="E56" s="33">
        <v>375.329999923706</v>
      </c>
      <c r="F56" s="33">
        <v>375.329999923706</v>
      </c>
      <c r="G56" s="33">
        <v>375.329999923706</v>
      </c>
      <c r="H56" s="33">
        <v>375.329999923706</v>
      </c>
      <c r="I56" s="33">
        <v>375.329999923706</v>
      </c>
      <c r="J56" s="33">
        <v>375.329999923706</v>
      </c>
      <c r="K56" s="33">
        <v>375.329999923706</v>
      </c>
      <c r="L56" s="33">
        <v>375.329999923706</v>
      </c>
      <c r="M56" s="33">
        <v>375.329999923706</v>
      </c>
      <c r="N56" s="33">
        <v>375.329999923706</v>
      </c>
      <c r="O56" s="33">
        <v>320</v>
      </c>
      <c r="P56" s="33">
        <v>320</v>
      </c>
      <c r="Q56" s="33">
        <v>320</v>
      </c>
      <c r="R56" s="33">
        <v>320</v>
      </c>
      <c r="S56" s="33">
        <v>320</v>
      </c>
      <c r="T56" s="33">
        <v>320</v>
      </c>
      <c r="U56" s="33">
        <v>320</v>
      </c>
      <c r="V56" s="33">
        <v>320</v>
      </c>
      <c r="W56" s="33">
        <v>300</v>
      </c>
      <c r="X56" s="33">
        <v>0</v>
      </c>
      <c r="Y56" s="33">
        <v>0</v>
      </c>
      <c r="Z56" s="33">
        <v>1.9819115000000001E-4</v>
      </c>
      <c r="AA56" s="33">
        <v>1.981959E-4</v>
      </c>
      <c r="AB56" s="33">
        <v>1.9817741E-4</v>
      </c>
      <c r="AC56" s="33">
        <v>1.9809003000000001E-4</v>
      </c>
      <c r="AD56" s="33">
        <v>430.97160000000002</v>
      </c>
      <c r="AE56" s="33">
        <v>430.97160000000002</v>
      </c>
    </row>
    <row r="57" spans="1:31" s="28" customFormat="1">
      <c r="A57" s="29" t="s">
        <v>132</v>
      </c>
      <c r="B57" s="29" t="s">
        <v>73</v>
      </c>
      <c r="C57" s="33">
        <v>0</v>
      </c>
      <c r="D57" s="33">
        <v>0</v>
      </c>
      <c r="E57" s="33">
        <v>0</v>
      </c>
      <c r="F57" s="33">
        <v>0</v>
      </c>
      <c r="G57" s="33">
        <v>0</v>
      </c>
      <c r="H57" s="33">
        <v>0</v>
      </c>
      <c r="I57" s="33">
        <v>0</v>
      </c>
      <c r="J57" s="33">
        <v>0</v>
      </c>
      <c r="K57" s="33">
        <v>0</v>
      </c>
      <c r="L57" s="33">
        <v>0</v>
      </c>
      <c r="M57" s="33">
        <v>0</v>
      </c>
      <c r="N57" s="33">
        <v>0</v>
      </c>
      <c r="O57" s="33">
        <v>0</v>
      </c>
      <c r="P57" s="33">
        <v>0</v>
      </c>
      <c r="Q57" s="33">
        <v>0</v>
      </c>
      <c r="R57" s="33">
        <v>0</v>
      </c>
      <c r="S57" s="33">
        <v>0</v>
      </c>
      <c r="T57" s="33">
        <v>0</v>
      </c>
      <c r="U57" s="33">
        <v>0</v>
      </c>
      <c r="V57" s="33">
        <v>0</v>
      </c>
      <c r="W57" s="33">
        <v>0</v>
      </c>
      <c r="X57" s="33">
        <v>0</v>
      </c>
      <c r="Y57" s="33">
        <v>0</v>
      </c>
      <c r="Z57" s="33">
        <v>2.2548379E-4</v>
      </c>
      <c r="AA57" s="33">
        <v>7.9925014999999999E-4</v>
      </c>
      <c r="AB57" s="33">
        <v>7.9926230000000001E-4</v>
      </c>
      <c r="AC57" s="33">
        <v>7.9927994999999996E-4</v>
      </c>
      <c r="AD57" s="33">
        <v>981.75340000000006</v>
      </c>
      <c r="AE57" s="33">
        <v>981.75340000000006</v>
      </c>
    </row>
    <row r="58" spans="1:31" s="28" customFormat="1">
      <c r="A58" s="29" t="s">
        <v>132</v>
      </c>
      <c r="B58" s="29" t="s">
        <v>56</v>
      </c>
      <c r="C58" s="33">
        <v>7.9670000076293901</v>
      </c>
      <c r="D58" s="33">
        <v>12.184000015258771</v>
      </c>
      <c r="E58" s="33">
        <v>18.007000446319509</v>
      </c>
      <c r="F58" s="33">
        <v>25.892000198364229</v>
      </c>
      <c r="G58" s="33">
        <v>37.312001228332434</v>
      </c>
      <c r="H58" s="33">
        <v>52.961001873016329</v>
      </c>
      <c r="I58" s="33">
        <v>71.587000846862765</v>
      </c>
      <c r="J58" s="33">
        <v>94.074999809265094</v>
      </c>
      <c r="K58" s="33">
        <v>129.77300262451132</v>
      </c>
      <c r="L58" s="33">
        <v>159.42099571227931</v>
      </c>
      <c r="M58" s="33">
        <v>205.4859981536863</v>
      </c>
      <c r="N58" s="33">
        <v>243.57999420165987</v>
      </c>
      <c r="O58" s="33">
        <v>283.22999954223542</v>
      </c>
      <c r="P58" s="33">
        <v>321.6980094909668</v>
      </c>
      <c r="Q58" s="33">
        <v>361.63500976562409</v>
      </c>
      <c r="R58" s="33">
        <v>401.73001098632784</v>
      </c>
      <c r="S58" s="33">
        <v>443.3219985961905</v>
      </c>
      <c r="T58" s="33">
        <v>486.69901275634601</v>
      </c>
      <c r="U58" s="33">
        <v>530.82399749755803</v>
      </c>
      <c r="V58" s="33">
        <v>575.44198608398301</v>
      </c>
      <c r="W58" s="33">
        <v>621.93501281738202</v>
      </c>
      <c r="X58" s="33">
        <v>669.90702819824196</v>
      </c>
      <c r="Y58" s="33">
        <v>718.01499938964798</v>
      </c>
      <c r="Z58" s="33">
        <v>754.91101074218705</v>
      </c>
      <c r="AA58" s="33">
        <v>792.92201232909997</v>
      </c>
      <c r="AB58" s="33">
        <v>831.94000244140489</v>
      </c>
      <c r="AC58" s="33">
        <v>871.86401367187409</v>
      </c>
      <c r="AD58" s="33">
        <v>912.31399536132699</v>
      </c>
      <c r="AE58" s="33">
        <v>953.27198791503804</v>
      </c>
    </row>
    <row r="59" spans="1:31" s="28" customFormat="1">
      <c r="A59" s="34" t="s">
        <v>138</v>
      </c>
      <c r="B59" s="34"/>
      <c r="C59" s="35">
        <v>13942.412975311276</v>
      </c>
      <c r="D59" s="35">
        <v>14830.172969818112</v>
      </c>
      <c r="E59" s="35">
        <v>14830.172969818112</v>
      </c>
      <c r="F59" s="35">
        <v>13948.235554818111</v>
      </c>
      <c r="G59" s="35">
        <v>13948.235554818111</v>
      </c>
      <c r="H59" s="35">
        <v>13810.269849184711</v>
      </c>
      <c r="I59" s="35">
        <v>13810.269849001712</v>
      </c>
      <c r="J59" s="35">
        <v>13810.269849035512</v>
      </c>
      <c r="K59" s="35">
        <v>13810.266894818111</v>
      </c>
      <c r="L59" s="35">
        <v>13460.266994818112</v>
      </c>
      <c r="M59" s="35">
        <v>13380.172969818112</v>
      </c>
      <c r="N59" s="35">
        <v>13380.172969818112</v>
      </c>
      <c r="O59" s="35">
        <v>13442.542969818111</v>
      </c>
      <c r="P59" s="35">
        <v>13442.542969818111</v>
      </c>
      <c r="Q59" s="35">
        <v>13599.855829818111</v>
      </c>
      <c r="R59" s="35">
        <v>13857.672969818112</v>
      </c>
      <c r="S59" s="35">
        <v>14985.136172869868</v>
      </c>
      <c r="T59" s="35">
        <v>14914.982272869869</v>
      </c>
      <c r="U59" s="35">
        <v>13782.982272869869</v>
      </c>
      <c r="V59" s="35">
        <v>13494.682277447504</v>
      </c>
      <c r="W59" s="35">
        <v>13860.603937447504</v>
      </c>
      <c r="X59" s="35">
        <v>14124.822742210443</v>
      </c>
      <c r="Y59" s="35">
        <v>14773.700709158686</v>
      </c>
      <c r="Z59" s="35">
        <v>14354.180712515621</v>
      </c>
      <c r="AA59" s="35">
        <v>14574.749127264402</v>
      </c>
      <c r="AB59" s="35">
        <v>15420.855627264402</v>
      </c>
      <c r="AC59" s="35">
        <v>15596.874307264403</v>
      </c>
      <c r="AD59" s="35">
        <v>16071.239974975584</v>
      </c>
      <c r="AE59" s="35">
        <v>14946.099998474121</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s="28" customFormat="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s="28" customFormat="1">
      <c r="A64" s="29" t="s">
        <v>133</v>
      </c>
      <c r="B64" s="29" t="s">
        <v>20</v>
      </c>
      <c r="C64" s="33">
        <v>709</v>
      </c>
      <c r="D64" s="33">
        <v>709</v>
      </c>
      <c r="E64" s="33">
        <v>529</v>
      </c>
      <c r="F64" s="33">
        <v>529</v>
      </c>
      <c r="G64" s="33">
        <v>529</v>
      </c>
      <c r="H64" s="33">
        <v>529</v>
      </c>
      <c r="I64" s="33">
        <v>529</v>
      </c>
      <c r="J64" s="33">
        <v>529</v>
      </c>
      <c r="K64" s="33">
        <v>529</v>
      </c>
      <c r="L64" s="33">
        <v>529</v>
      </c>
      <c r="M64" s="33">
        <v>529</v>
      </c>
      <c r="N64" s="33">
        <v>529</v>
      </c>
      <c r="O64" s="33">
        <v>529</v>
      </c>
      <c r="P64" s="33">
        <v>529</v>
      </c>
      <c r="Q64" s="33">
        <v>529</v>
      </c>
      <c r="R64" s="33">
        <v>529</v>
      </c>
      <c r="S64" s="33">
        <v>0</v>
      </c>
      <c r="T64" s="33">
        <v>0</v>
      </c>
      <c r="U64" s="33">
        <v>0</v>
      </c>
      <c r="V64" s="33">
        <v>0</v>
      </c>
      <c r="W64" s="33">
        <v>0</v>
      </c>
      <c r="X64" s="33">
        <v>0</v>
      </c>
      <c r="Y64" s="33">
        <v>0</v>
      </c>
      <c r="Z64" s="33">
        <v>0</v>
      </c>
      <c r="AA64" s="33">
        <v>0</v>
      </c>
      <c r="AB64" s="33">
        <v>0</v>
      </c>
      <c r="AC64" s="33">
        <v>0</v>
      </c>
      <c r="AD64" s="33">
        <v>0</v>
      </c>
      <c r="AE64" s="33">
        <v>0</v>
      </c>
    </row>
    <row r="65" spans="1:31" s="28" customFormat="1">
      <c r="A65" s="29" t="s">
        <v>133</v>
      </c>
      <c r="B65" s="29" t="s">
        <v>32</v>
      </c>
      <c r="C65" s="33">
        <v>800</v>
      </c>
      <c r="D65" s="33">
        <v>800</v>
      </c>
      <c r="E65" s="33">
        <v>800</v>
      </c>
      <c r="F65" s="33">
        <v>800</v>
      </c>
      <c r="G65" s="33">
        <v>800</v>
      </c>
      <c r="H65" s="33">
        <v>800</v>
      </c>
      <c r="I65" s="33">
        <v>800</v>
      </c>
      <c r="J65" s="33">
        <v>800</v>
      </c>
      <c r="K65" s="33">
        <v>800</v>
      </c>
      <c r="L65" s="33">
        <v>800</v>
      </c>
      <c r="M65" s="33">
        <v>800</v>
      </c>
      <c r="N65" s="33">
        <v>800</v>
      </c>
      <c r="O65" s="33">
        <v>800</v>
      </c>
      <c r="P65" s="33">
        <v>800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s="28" customFormat="1">
      <c r="A66" s="29" t="s">
        <v>133</v>
      </c>
      <c r="B66" s="29" t="s">
        <v>66</v>
      </c>
      <c r="C66" s="33">
        <v>1437.1399917602528</v>
      </c>
      <c r="D66" s="33">
        <v>1437.1399917602528</v>
      </c>
      <c r="E66" s="33">
        <v>1437.1399917602528</v>
      </c>
      <c r="F66" s="33">
        <v>1437.1399917602528</v>
      </c>
      <c r="G66" s="33">
        <v>1437.1399917602528</v>
      </c>
      <c r="H66" s="33">
        <v>1437.1399917602528</v>
      </c>
      <c r="I66" s="33">
        <v>1437.1399917602528</v>
      </c>
      <c r="J66" s="33">
        <v>1437.1399917602528</v>
      </c>
      <c r="K66" s="33">
        <v>1437.1399917602528</v>
      </c>
      <c r="L66" s="33">
        <v>1054.639991760253</v>
      </c>
      <c r="M66" s="33">
        <v>1054.639991760253</v>
      </c>
      <c r="N66" s="33">
        <v>785.29999542236283</v>
      </c>
      <c r="O66" s="33">
        <v>785.29999542236283</v>
      </c>
      <c r="P66" s="33">
        <v>785.29999542236283</v>
      </c>
      <c r="Q66" s="33">
        <v>705.29999542236283</v>
      </c>
      <c r="R66" s="33">
        <v>705.29999542236283</v>
      </c>
      <c r="S66" s="33">
        <v>705.29999542236283</v>
      </c>
      <c r="T66" s="33">
        <v>705.29999542236283</v>
      </c>
      <c r="U66" s="33">
        <v>705.29999542236283</v>
      </c>
      <c r="V66" s="33">
        <v>705.29999542236283</v>
      </c>
      <c r="W66" s="33">
        <v>705.29999542236283</v>
      </c>
      <c r="X66" s="33">
        <v>705.29999542236283</v>
      </c>
      <c r="Y66" s="33">
        <v>705.29999542236283</v>
      </c>
      <c r="Z66" s="33">
        <v>544.40474542236291</v>
      </c>
      <c r="AA66" s="33">
        <v>544.40474542236291</v>
      </c>
      <c r="AB66" s="33">
        <v>544.40474542236291</v>
      </c>
      <c r="AC66" s="33">
        <v>544.40474542236291</v>
      </c>
      <c r="AD66" s="33">
        <v>810.78583542236288</v>
      </c>
      <c r="AE66" s="33">
        <v>810.78583542236288</v>
      </c>
    </row>
    <row r="67" spans="1:31" s="28" customFormat="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s="28" customFormat="1">
      <c r="A68" s="29" t="s">
        <v>133</v>
      </c>
      <c r="B68" s="29" t="s">
        <v>69</v>
      </c>
      <c r="C68" s="33">
        <v>2053.3100090026815</v>
      </c>
      <c r="D68" s="33">
        <v>2349.7100105285604</v>
      </c>
      <c r="E68" s="33">
        <v>2349.7100105285604</v>
      </c>
      <c r="F68" s="33">
        <v>2349.7100105285604</v>
      </c>
      <c r="G68" s="33">
        <v>2349.7100105285604</v>
      </c>
      <c r="H68" s="33">
        <v>2349.7100105285604</v>
      </c>
      <c r="I68" s="33">
        <v>2316.7100105285604</v>
      </c>
      <c r="J68" s="33">
        <v>2316.7100105285604</v>
      </c>
      <c r="K68" s="33">
        <v>2225.9600105285604</v>
      </c>
      <c r="L68" s="33">
        <v>2113.9600105285604</v>
      </c>
      <c r="M68" s="33">
        <v>2113.9600105285604</v>
      </c>
      <c r="N68" s="33">
        <v>2650.0320065285591</v>
      </c>
      <c r="O68" s="33">
        <v>2551.3320095803169</v>
      </c>
      <c r="P68" s="33">
        <v>2551.3320095803169</v>
      </c>
      <c r="Q68" s="33">
        <v>2848.3600080544393</v>
      </c>
      <c r="R68" s="33">
        <v>2963.5599750026827</v>
      </c>
      <c r="S68" s="33">
        <v>3663.5598550026821</v>
      </c>
      <c r="T68" s="33">
        <v>4022.7474190026819</v>
      </c>
      <c r="U68" s="33">
        <v>3922.8598582397426</v>
      </c>
      <c r="V68" s="33">
        <v>3883.8598582397426</v>
      </c>
      <c r="W68" s="33">
        <v>3883.8598582397426</v>
      </c>
      <c r="X68" s="33">
        <v>3883.8598582397426</v>
      </c>
      <c r="Y68" s="33">
        <v>3669.999857629392</v>
      </c>
      <c r="Z68" s="33">
        <v>3669.999857629392</v>
      </c>
      <c r="AA68" s="33">
        <v>3326.7998530517561</v>
      </c>
      <c r="AB68" s="33">
        <v>3705.6788830517562</v>
      </c>
      <c r="AC68" s="33">
        <v>3800.0295830517562</v>
      </c>
      <c r="AD68" s="33">
        <v>4194.7774530517563</v>
      </c>
      <c r="AE68" s="33">
        <v>4194.7774530517563</v>
      </c>
    </row>
    <row r="69" spans="1:31" s="28" customFormat="1">
      <c r="A69" s="29" t="s">
        <v>133</v>
      </c>
      <c r="B69" s="29" t="s">
        <v>68</v>
      </c>
      <c r="C69" s="33">
        <v>353</v>
      </c>
      <c r="D69" s="33">
        <v>432.19999694824207</v>
      </c>
      <c r="E69" s="33">
        <v>432.19999694824207</v>
      </c>
      <c r="F69" s="33">
        <v>432.19999694824207</v>
      </c>
      <c r="G69" s="33">
        <v>432.19999694824207</v>
      </c>
      <c r="H69" s="33">
        <v>432.19999694824207</v>
      </c>
      <c r="I69" s="33">
        <v>432.19999694824207</v>
      </c>
      <c r="J69" s="33">
        <v>432.19999694824207</v>
      </c>
      <c r="K69" s="33">
        <v>432.19999694824207</v>
      </c>
      <c r="L69" s="33">
        <v>432.19999694824207</v>
      </c>
      <c r="M69" s="33">
        <v>432.19999694824207</v>
      </c>
      <c r="N69" s="33">
        <v>432.19999694824207</v>
      </c>
      <c r="O69" s="33">
        <v>432.19999694824207</v>
      </c>
      <c r="P69" s="33">
        <v>432.19999694824207</v>
      </c>
      <c r="Q69" s="33">
        <v>432.19999694824207</v>
      </c>
      <c r="R69" s="33">
        <v>432.19999694824207</v>
      </c>
      <c r="S69" s="33">
        <v>432.19999694824207</v>
      </c>
      <c r="T69" s="33">
        <v>432.19999694824207</v>
      </c>
      <c r="U69" s="33">
        <v>432.19999694824207</v>
      </c>
      <c r="V69" s="33">
        <v>553.73316694824211</v>
      </c>
      <c r="W69" s="33">
        <v>632.19997694824201</v>
      </c>
      <c r="X69" s="33">
        <v>988.92985694824108</v>
      </c>
      <c r="Y69" s="33">
        <v>880.43849694824212</v>
      </c>
      <c r="Z69" s="33">
        <v>770.43849694824212</v>
      </c>
      <c r="AA69" s="33">
        <v>1187.1999969482422</v>
      </c>
      <c r="AB69" s="33">
        <v>1187.1999969482422</v>
      </c>
      <c r="AC69" s="33">
        <v>1187.1999969482422</v>
      </c>
      <c r="AD69" s="33">
        <v>1187.1999969482422</v>
      </c>
      <c r="AE69" s="33">
        <v>1079.1999969482422</v>
      </c>
    </row>
    <row r="70" spans="1:31" s="28" customFormat="1">
      <c r="A70" s="29" t="s">
        <v>133</v>
      </c>
      <c r="B70" s="29" t="s">
        <v>36</v>
      </c>
      <c r="C70" s="33">
        <v>205</v>
      </c>
      <c r="D70" s="33">
        <v>205</v>
      </c>
      <c r="E70" s="33">
        <v>205</v>
      </c>
      <c r="F70" s="33">
        <v>205</v>
      </c>
      <c r="G70" s="33">
        <v>205</v>
      </c>
      <c r="H70" s="33">
        <v>205</v>
      </c>
      <c r="I70" s="33">
        <v>205</v>
      </c>
      <c r="J70" s="33">
        <v>205</v>
      </c>
      <c r="K70" s="33">
        <v>205</v>
      </c>
      <c r="L70" s="33">
        <v>175</v>
      </c>
      <c r="M70" s="33">
        <v>175</v>
      </c>
      <c r="N70" s="33">
        <v>175</v>
      </c>
      <c r="O70" s="33">
        <v>175</v>
      </c>
      <c r="P70" s="33">
        <v>150</v>
      </c>
      <c r="Q70" s="33">
        <v>150</v>
      </c>
      <c r="R70" s="33">
        <v>150</v>
      </c>
      <c r="S70" s="33">
        <v>150</v>
      </c>
      <c r="T70" s="33">
        <v>150</v>
      </c>
      <c r="U70" s="33">
        <v>150</v>
      </c>
      <c r="V70" s="33">
        <v>150</v>
      </c>
      <c r="W70" s="33">
        <v>748.8329</v>
      </c>
      <c r="X70" s="33">
        <v>748.8329</v>
      </c>
      <c r="Y70" s="33">
        <v>748.8329</v>
      </c>
      <c r="Z70" s="33">
        <v>1003.7077</v>
      </c>
      <c r="AA70" s="33">
        <v>1003.7077</v>
      </c>
      <c r="AB70" s="33">
        <v>1003.7077</v>
      </c>
      <c r="AC70" s="33">
        <v>1003.7077</v>
      </c>
      <c r="AD70" s="33">
        <v>1003.7077</v>
      </c>
      <c r="AE70" s="33">
        <v>1003.7077</v>
      </c>
    </row>
    <row r="71" spans="1:31" s="28" customFormat="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0</v>
      </c>
      <c r="AC71" s="33">
        <v>0</v>
      </c>
      <c r="AD71" s="33">
        <v>0</v>
      </c>
      <c r="AE71" s="33">
        <v>0</v>
      </c>
    </row>
    <row r="72" spans="1:31" s="28" customFormat="1">
      <c r="A72" s="29" t="s">
        <v>133</v>
      </c>
      <c r="B72" s="29" t="s">
        <v>56</v>
      </c>
      <c r="C72" s="33">
        <v>7.4029999971389735</v>
      </c>
      <c r="D72" s="33">
        <v>12.575000226497592</v>
      </c>
      <c r="E72" s="33">
        <v>16.369000315666128</v>
      </c>
      <c r="F72" s="33">
        <v>20.818000197410502</v>
      </c>
      <c r="G72" s="33">
        <v>25.87799990177151</v>
      </c>
      <c r="H72" s="33">
        <v>32.538999319076488</v>
      </c>
      <c r="I72" s="33">
        <v>40.105000257492037</v>
      </c>
      <c r="J72" s="33">
        <v>48.895000457763594</v>
      </c>
      <c r="K72" s="33">
        <v>60.853001117706292</v>
      </c>
      <c r="L72" s="33">
        <v>70.613999366760211</v>
      </c>
      <c r="M72" s="33">
        <v>87.129001617431598</v>
      </c>
      <c r="N72" s="33">
        <v>97.388002395629798</v>
      </c>
      <c r="O72" s="33">
        <v>109.5459995269775</v>
      </c>
      <c r="P72" s="33">
        <v>121.6550025939941</v>
      </c>
      <c r="Q72" s="33">
        <v>134.32599639892521</v>
      </c>
      <c r="R72" s="33">
        <v>146.65700340270959</v>
      </c>
      <c r="S72" s="33">
        <v>158.13800048828108</v>
      </c>
      <c r="T72" s="33">
        <v>169.17599487304611</v>
      </c>
      <c r="U72" s="33">
        <v>180.25500488281182</v>
      </c>
      <c r="V72" s="33">
        <v>191.1859970092772</v>
      </c>
      <c r="W72" s="33">
        <v>202.3560066223144</v>
      </c>
      <c r="X72" s="33">
        <v>214.59900665283121</v>
      </c>
      <c r="Y72" s="33">
        <v>227.01400756835909</v>
      </c>
      <c r="Z72" s="33">
        <v>236.6820068359371</v>
      </c>
      <c r="AA72" s="33">
        <v>246.51099395751868</v>
      </c>
      <c r="AB72" s="33">
        <v>256.5340042114251</v>
      </c>
      <c r="AC72" s="33">
        <v>266.71499633788972</v>
      </c>
      <c r="AD72" s="33">
        <v>276.9229888916006</v>
      </c>
      <c r="AE72" s="33">
        <v>287.16101074218739</v>
      </c>
    </row>
    <row r="73" spans="1:31" s="28" customFormat="1">
      <c r="A73" s="34" t="s">
        <v>138</v>
      </c>
      <c r="B73" s="34"/>
      <c r="C73" s="35">
        <v>5352.450000762934</v>
      </c>
      <c r="D73" s="35">
        <v>5728.0499992370551</v>
      </c>
      <c r="E73" s="35">
        <v>5548.0499992370551</v>
      </c>
      <c r="F73" s="35">
        <v>5548.0499992370551</v>
      </c>
      <c r="G73" s="35">
        <v>5548.0499992370551</v>
      </c>
      <c r="H73" s="35">
        <v>5548.0499992370551</v>
      </c>
      <c r="I73" s="35">
        <v>5515.0499992370551</v>
      </c>
      <c r="J73" s="35">
        <v>5515.0499992370551</v>
      </c>
      <c r="K73" s="35">
        <v>5424.2999992370551</v>
      </c>
      <c r="L73" s="35">
        <v>4929.7999992370551</v>
      </c>
      <c r="M73" s="35">
        <v>4929.7999992370551</v>
      </c>
      <c r="N73" s="35">
        <v>5196.5319988991641</v>
      </c>
      <c r="O73" s="35">
        <v>5097.8320019509219</v>
      </c>
      <c r="P73" s="35">
        <v>5097.8320019509219</v>
      </c>
      <c r="Q73" s="35">
        <v>4514.8600004250438</v>
      </c>
      <c r="R73" s="35">
        <v>4630.0599673732877</v>
      </c>
      <c r="S73" s="35">
        <v>4801.0598473732871</v>
      </c>
      <c r="T73" s="35">
        <v>5160.2474113732869</v>
      </c>
      <c r="U73" s="35">
        <v>5060.3598506103481</v>
      </c>
      <c r="V73" s="35">
        <v>5142.8930206103478</v>
      </c>
      <c r="W73" s="35">
        <v>5221.3598306103477</v>
      </c>
      <c r="X73" s="35">
        <v>5578.0897106103466</v>
      </c>
      <c r="Y73" s="35">
        <v>5255.738349999996</v>
      </c>
      <c r="Z73" s="35">
        <v>4984.8430999999964</v>
      </c>
      <c r="AA73" s="35">
        <v>5058.4045954223611</v>
      </c>
      <c r="AB73" s="35">
        <v>5437.2836254223612</v>
      </c>
      <c r="AC73" s="35">
        <v>5531.6343254223611</v>
      </c>
      <c r="AD73" s="35">
        <v>6192.7632854223612</v>
      </c>
      <c r="AE73" s="35">
        <v>6084.7632854223612</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s="28" customFormat="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s="28" customFormat="1">
      <c r="A78" s="29" t="s">
        <v>134</v>
      </c>
      <c r="B78" s="29" t="s">
        <v>20</v>
      </c>
      <c r="C78" s="33">
        <v>208</v>
      </c>
      <c r="D78" s="33">
        <v>208</v>
      </c>
      <c r="E78" s="33">
        <v>208</v>
      </c>
      <c r="F78" s="33">
        <v>208</v>
      </c>
      <c r="G78" s="33">
        <v>208</v>
      </c>
      <c r="H78" s="33">
        <v>208</v>
      </c>
      <c r="I78" s="33">
        <v>208</v>
      </c>
      <c r="J78" s="33">
        <v>208</v>
      </c>
      <c r="K78" s="33">
        <v>208</v>
      </c>
      <c r="L78" s="33">
        <v>208</v>
      </c>
      <c r="M78" s="33">
        <v>208</v>
      </c>
      <c r="N78" s="33">
        <v>208</v>
      </c>
      <c r="O78" s="33">
        <v>208</v>
      </c>
      <c r="P78" s="33">
        <v>208</v>
      </c>
      <c r="Q78" s="33">
        <v>208</v>
      </c>
      <c r="R78" s="33">
        <v>208</v>
      </c>
      <c r="S78" s="33">
        <v>208</v>
      </c>
      <c r="T78" s="33">
        <v>208</v>
      </c>
      <c r="U78" s="33">
        <v>208</v>
      </c>
      <c r="V78" s="33">
        <v>208</v>
      </c>
      <c r="W78" s="33">
        <v>208</v>
      </c>
      <c r="X78" s="33">
        <v>208</v>
      </c>
      <c r="Y78" s="33">
        <v>208</v>
      </c>
      <c r="Z78" s="33">
        <v>208</v>
      </c>
      <c r="AA78" s="33">
        <v>208</v>
      </c>
      <c r="AB78" s="33">
        <v>208</v>
      </c>
      <c r="AC78" s="33">
        <v>208</v>
      </c>
      <c r="AD78" s="33">
        <v>208</v>
      </c>
      <c r="AE78" s="33">
        <v>208</v>
      </c>
    </row>
    <row r="79" spans="1:31" s="28" customFormat="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s="28" customFormat="1">
      <c r="A80" s="29" t="s">
        <v>134</v>
      </c>
      <c r="B80" s="29" t="s">
        <v>66</v>
      </c>
      <c r="C80" s="33">
        <v>178</v>
      </c>
      <c r="D80" s="33">
        <v>178</v>
      </c>
      <c r="E80" s="33">
        <v>178</v>
      </c>
      <c r="F80" s="33">
        <v>178</v>
      </c>
      <c r="G80" s="33">
        <v>178</v>
      </c>
      <c r="H80" s="33">
        <v>178</v>
      </c>
      <c r="I80" s="33">
        <v>178</v>
      </c>
      <c r="J80" s="33">
        <v>178</v>
      </c>
      <c r="K80" s="33">
        <v>178</v>
      </c>
      <c r="L80" s="33">
        <v>178</v>
      </c>
      <c r="M80" s="33">
        <v>178</v>
      </c>
      <c r="N80" s="33">
        <v>178</v>
      </c>
      <c r="O80" s="33">
        <v>178</v>
      </c>
      <c r="P80" s="33">
        <v>178</v>
      </c>
      <c r="Q80" s="33">
        <v>178</v>
      </c>
      <c r="R80" s="33">
        <v>178</v>
      </c>
      <c r="S80" s="33">
        <v>178</v>
      </c>
      <c r="T80" s="33">
        <v>178</v>
      </c>
      <c r="U80" s="33">
        <v>178</v>
      </c>
      <c r="V80" s="33">
        <v>58</v>
      </c>
      <c r="W80" s="33">
        <v>58</v>
      </c>
      <c r="X80" s="33">
        <v>58</v>
      </c>
      <c r="Y80" s="33">
        <v>58</v>
      </c>
      <c r="Z80" s="33">
        <v>58</v>
      </c>
      <c r="AA80" s="33">
        <v>58</v>
      </c>
      <c r="AB80" s="33">
        <v>58</v>
      </c>
      <c r="AC80" s="33">
        <v>58</v>
      </c>
      <c r="AD80" s="33">
        <v>58</v>
      </c>
      <c r="AE80" s="33">
        <v>58</v>
      </c>
    </row>
    <row r="81" spans="1:35" s="28" customFormat="1">
      <c r="A81" s="29" t="s">
        <v>134</v>
      </c>
      <c r="B81" s="29" t="s">
        <v>65</v>
      </c>
      <c r="C81" s="33">
        <v>2408.8999938964839</v>
      </c>
      <c r="D81" s="33">
        <v>2408.8999938964839</v>
      </c>
      <c r="E81" s="33">
        <v>2408.8999938964839</v>
      </c>
      <c r="F81" s="33">
        <v>2408.8999938964839</v>
      </c>
      <c r="G81" s="33">
        <v>2408.8999938964839</v>
      </c>
      <c r="H81" s="33">
        <v>2408.8999938964839</v>
      </c>
      <c r="I81" s="33">
        <v>2658.8999938964839</v>
      </c>
      <c r="J81" s="33">
        <v>2658.8999938964839</v>
      </c>
      <c r="K81" s="33">
        <v>2658.8999938964839</v>
      </c>
      <c r="L81" s="33">
        <v>2658.8999938964839</v>
      </c>
      <c r="M81" s="33">
        <v>2658.8999938964839</v>
      </c>
      <c r="N81" s="33">
        <v>2658.8999938964839</v>
      </c>
      <c r="O81" s="33">
        <v>2658.8999938964839</v>
      </c>
      <c r="P81" s="33">
        <v>2658.8999938964839</v>
      </c>
      <c r="Q81" s="33">
        <v>2658.8999938964839</v>
      </c>
      <c r="R81" s="33">
        <v>2658.8999938964839</v>
      </c>
      <c r="S81" s="33">
        <v>2658.8999938964839</v>
      </c>
      <c r="T81" s="33">
        <v>2658.8999938964839</v>
      </c>
      <c r="U81" s="33">
        <v>2658.8999938964839</v>
      </c>
      <c r="V81" s="33">
        <v>2658.8999938964839</v>
      </c>
      <c r="W81" s="33">
        <v>2658.8999938964839</v>
      </c>
      <c r="X81" s="33">
        <v>2658.8999938964839</v>
      </c>
      <c r="Y81" s="33">
        <v>2658.8999938964839</v>
      </c>
      <c r="Z81" s="33">
        <v>2658.8999938964839</v>
      </c>
      <c r="AA81" s="33">
        <v>2658.8999938964839</v>
      </c>
      <c r="AB81" s="33">
        <v>2658.8999938964839</v>
      </c>
      <c r="AC81" s="33">
        <v>2658.8999938964839</v>
      </c>
      <c r="AD81" s="33">
        <v>2658.8999938964839</v>
      </c>
      <c r="AE81" s="33">
        <v>2658.8999938964839</v>
      </c>
    </row>
    <row r="82" spans="1:35" s="28" customFormat="1">
      <c r="A82" s="29" t="s">
        <v>134</v>
      </c>
      <c r="B82" s="29" t="s">
        <v>69</v>
      </c>
      <c r="C82" s="33">
        <v>567.74999237060501</v>
      </c>
      <c r="D82" s="33">
        <v>567.74999237060501</v>
      </c>
      <c r="E82" s="33">
        <v>567.74999237060501</v>
      </c>
      <c r="F82" s="33">
        <v>567.74999237060501</v>
      </c>
      <c r="G82" s="33">
        <v>567.74999237060501</v>
      </c>
      <c r="H82" s="33">
        <v>567.74999237060501</v>
      </c>
      <c r="I82" s="33">
        <v>567.74999237060501</v>
      </c>
      <c r="J82" s="33">
        <v>567.74999237060501</v>
      </c>
      <c r="K82" s="33">
        <v>567.74999237060501</v>
      </c>
      <c r="L82" s="33">
        <v>567.74999237060501</v>
      </c>
      <c r="M82" s="33">
        <v>567.74999237060501</v>
      </c>
      <c r="N82" s="33">
        <v>1738.6903223706042</v>
      </c>
      <c r="O82" s="33">
        <v>1738.6903223706042</v>
      </c>
      <c r="P82" s="33">
        <v>1738.6903223706042</v>
      </c>
      <c r="Q82" s="33">
        <v>1778.4874423706051</v>
      </c>
      <c r="R82" s="33">
        <v>2110.8542623706053</v>
      </c>
      <c r="S82" s="33">
        <v>2604.5287623706049</v>
      </c>
      <c r="T82" s="33">
        <v>2662.993062370605</v>
      </c>
      <c r="U82" s="33">
        <v>2662.993062370605</v>
      </c>
      <c r="V82" s="33">
        <v>2662.993062370605</v>
      </c>
      <c r="W82" s="33">
        <v>2801.0832923706048</v>
      </c>
      <c r="X82" s="33">
        <v>2801.0832923706048</v>
      </c>
      <c r="Y82" s="33">
        <v>2801.0832923706048</v>
      </c>
      <c r="Z82" s="33">
        <v>2652.6832984741209</v>
      </c>
      <c r="AA82" s="33">
        <v>2652.6832984741209</v>
      </c>
      <c r="AB82" s="33">
        <v>2652.6832984741209</v>
      </c>
      <c r="AC82" s="33">
        <v>2781.1043344741211</v>
      </c>
      <c r="AD82" s="33">
        <v>2969.3499984741211</v>
      </c>
      <c r="AE82" s="33">
        <v>2969.3499984741211</v>
      </c>
    </row>
    <row r="83" spans="1:35" s="28" customFormat="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0</v>
      </c>
      <c r="AD83" s="33">
        <v>0</v>
      </c>
      <c r="AE83" s="33">
        <v>0</v>
      </c>
    </row>
    <row r="84" spans="1:35" s="28" customFormat="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1:35" s="28" customFormat="1">
      <c r="A85" s="29" t="s">
        <v>134</v>
      </c>
      <c r="B85" s="29" t="s">
        <v>73</v>
      </c>
      <c r="C85" s="33">
        <v>0</v>
      </c>
      <c r="D85" s="33">
        <v>0</v>
      </c>
      <c r="E85" s="33">
        <v>0</v>
      </c>
      <c r="F85" s="33">
        <v>0</v>
      </c>
      <c r="G85" s="33">
        <v>0</v>
      </c>
      <c r="H85" s="33">
        <v>0</v>
      </c>
      <c r="I85" s="33">
        <v>0</v>
      </c>
      <c r="J85" s="33">
        <v>0</v>
      </c>
      <c r="K85" s="33">
        <v>0</v>
      </c>
      <c r="L85" s="33">
        <v>0</v>
      </c>
      <c r="M85" s="33">
        <v>0</v>
      </c>
      <c r="N85" s="33">
        <v>0</v>
      </c>
      <c r="O85" s="33">
        <v>0</v>
      </c>
      <c r="P85" s="33">
        <v>0</v>
      </c>
      <c r="Q85" s="33">
        <v>0</v>
      </c>
      <c r="R85" s="33">
        <v>0</v>
      </c>
      <c r="S85" s="33">
        <v>215.29687999999999</v>
      </c>
      <c r="T85" s="33">
        <v>224.07315</v>
      </c>
      <c r="U85" s="33">
        <v>360.81198000000001</v>
      </c>
      <c r="V85" s="33">
        <v>360.81198000000001</v>
      </c>
      <c r="W85" s="33">
        <v>546.67259999999999</v>
      </c>
      <c r="X85" s="33">
        <v>546.67259999999999</v>
      </c>
      <c r="Y85" s="33">
        <v>546.67259999999999</v>
      </c>
      <c r="Z85" s="33">
        <v>546.67259999999999</v>
      </c>
      <c r="AA85" s="33">
        <v>546.67259999999999</v>
      </c>
      <c r="AB85" s="33">
        <v>573.18179999999995</v>
      </c>
      <c r="AC85" s="33">
        <v>573.18179999999995</v>
      </c>
      <c r="AD85" s="33">
        <v>649.48145</v>
      </c>
      <c r="AE85" s="33">
        <v>649.48145</v>
      </c>
      <c r="AF85" s="13"/>
      <c r="AG85" s="13"/>
      <c r="AH85" s="13"/>
      <c r="AI85" s="13"/>
    </row>
    <row r="86" spans="1:35" s="28" customFormat="1">
      <c r="A86" s="29" t="s">
        <v>134</v>
      </c>
      <c r="B86" s="29" t="s">
        <v>56</v>
      </c>
      <c r="C86" s="33">
        <v>0.99499997496604808</v>
      </c>
      <c r="D86" s="33">
        <v>1.415000021457667</v>
      </c>
      <c r="E86" s="33">
        <v>2.0360000282525998</v>
      </c>
      <c r="F86" s="33">
        <v>2.958000093698498</v>
      </c>
      <c r="G86" s="33">
        <v>4.20800000429153</v>
      </c>
      <c r="H86" s="33">
        <v>5.8949999809265092</v>
      </c>
      <c r="I86" s="33">
        <v>7.7250001430511404</v>
      </c>
      <c r="J86" s="33">
        <v>9.8589997291564799</v>
      </c>
      <c r="K86" s="33">
        <v>12.51299989223479</v>
      </c>
      <c r="L86" s="33">
        <v>14.7519994974136</v>
      </c>
      <c r="M86" s="33">
        <v>18.24099993705747</v>
      </c>
      <c r="N86" s="33">
        <v>20.73800063133238</v>
      </c>
      <c r="O86" s="33">
        <v>23.62099909782409</v>
      </c>
      <c r="P86" s="33">
        <v>26.457000732421807</v>
      </c>
      <c r="Q86" s="33">
        <v>29.458000183105451</v>
      </c>
      <c r="R86" s="33">
        <v>32.476999282836843</v>
      </c>
      <c r="S86" s="33">
        <v>35.51900005340574</v>
      </c>
      <c r="T86" s="33">
        <v>38.362999916076582</v>
      </c>
      <c r="U86" s="33">
        <v>41.121999740600522</v>
      </c>
      <c r="V86" s="33">
        <v>43.868001937866204</v>
      </c>
      <c r="W86" s="33">
        <v>46.668000221252399</v>
      </c>
      <c r="X86" s="33">
        <v>49.624001502990701</v>
      </c>
      <c r="Y86" s="33">
        <v>52.6380004882812</v>
      </c>
      <c r="Z86" s="33">
        <v>54.9420003890991</v>
      </c>
      <c r="AA86" s="33">
        <v>57.288998603820701</v>
      </c>
      <c r="AB86" s="33">
        <v>59.677999496459798</v>
      </c>
      <c r="AC86" s="33">
        <v>62.101000785827495</v>
      </c>
      <c r="AD86" s="33">
        <v>64.536000251769906</v>
      </c>
      <c r="AE86" s="33">
        <v>66.983001708984304</v>
      </c>
      <c r="AF86" s="13"/>
      <c r="AG86" s="13"/>
      <c r="AH86" s="13"/>
      <c r="AI86" s="13"/>
    </row>
    <row r="87" spans="1:35" s="28" customFormat="1">
      <c r="A87" s="34" t="s">
        <v>138</v>
      </c>
      <c r="B87" s="34"/>
      <c r="C87" s="35">
        <v>3362.6499862670889</v>
      </c>
      <c r="D87" s="35">
        <v>3362.6499862670889</v>
      </c>
      <c r="E87" s="35">
        <v>3362.6499862670889</v>
      </c>
      <c r="F87" s="35">
        <v>3362.6499862670889</v>
      </c>
      <c r="G87" s="35">
        <v>3362.6499862670889</v>
      </c>
      <c r="H87" s="35">
        <v>3362.6499862670889</v>
      </c>
      <c r="I87" s="35">
        <v>3612.6499862670889</v>
      </c>
      <c r="J87" s="35">
        <v>3612.6499862670889</v>
      </c>
      <c r="K87" s="35">
        <v>3612.6499862670889</v>
      </c>
      <c r="L87" s="35">
        <v>3612.6499862670889</v>
      </c>
      <c r="M87" s="35">
        <v>3612.6499862670889</v>
      </c>
      <c r="N87" s="35">
        <v>4783.5903162670884</v>
      </c>
      <c r="O87" s="35">
        <v>4783.5903162670884</v>
      </c>
      <c r="P87" s="35">
        <v>4783.5903162670884</v>
      </c>
      <c r="Q87" s="35">
        <v>4823.3874362670886</v>
      </c>
      <c r="R87" s="35">
        <v>5155.7542562670897</v>
      </c>
      <c r="S87" s="35">
        <v>5649.4287562670888</v>
      </c>
      <c r="T87" s="35">
        <v>5707.8930562670885</v>
      </c>
      <c r="U87" s="35">
        <v>5707.8930562670885</v>
      </c>
      <c r="V87" s="35">
        <v>5587.8930562670885</v>
      </c>
      <c r="W87" s="35">
        <v>5725.9832862670883</v>
      </c>
      <c r="X87" s="35">
        <v>5725.9832862670883</v>
      </c>
      <c r="Y87" s="35">
        <v>5725.9832862670883</v>
      </c>
      <c r="Z87" s="35">
        <v>5577.5832923706048</v>
      </c>
      <c r="AA87" s="35">
        <v>5577.5832923706048</v>
      </c>
      <c r="AB87" s="35">
        <v>5577.5832923706048</v>
      </c>
      <c r="AC87" s="35">
        <v>5706.0043283706054</v>
      </c>
      <c r="AD87" s="35">
        <v>5894.2499923706055</v>
      </c>
      <c r="AE87" s="35">
        <v>5894.2499923706055</v>
      </c>
      <c r="AF87" s="13"/>
      <c r="AG87" s="13"/>
      <c r="AH87" s="13"/>
      <c r="AI87" s="13"/>
    </row>
    <row r="88" spans="1:35"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row>
    <row r="89" spans="1:35"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row>
    <row r="90" spans="1:35"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row>
    <row r="91" spans="1:35"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c r="AF91" s="13"/>
      <c r="AG91" s="13"/>
      <c r="AH91" s="13"/>
      <c r="AI91" s="13"/>
    </row>
    <row r="92" spans="1:35" s="28" customFormat="1">
      <c r="A92" s="29" t="s">
        <v>40</v>
      </c>
      <c r="B92" s="29" t="s">
        <v>70</v>
      </c>
      <c r="C92" s="33">
        <v>260.329999923706</v>
      </c>
      <c r="D92" s="33">
        <v>600.32999992370605</v>
      </c>
      <c r="E92" s="33">
        <v>600.32999992370605</v>
      </c>
      <c r="F92" s="33">
        <v>600.32999992370605</v>
      </c>
      <c r="G92" s="33">
        <v>600.32999992370605</v>
      </c>
      <c r="H92" s="33">
        <v>600.32999992370605</v>
      </c>
      <c r="I92" s="33">
        <v>600.32999992370605</v>
      </c>
      <c r="J92" s="33">
        <v>600.32999992370605</v>
      </c>
      <c r="K92" s="33">
        <v>600.32999992370605</v>
      </c>
      <c r="L92" s="33">
        <v>570.32999992370605</v>
      </c>
      <c r="M92" s="33">
        <v>570.32999992370605</v>
      </c>
      <c r="N92" s="33">
        <v>570.32999992370605</v>
      </c>
      <c r="O92" s="33">
        <v>515</v>
      </c>
      <c r="P92" s="33">
        <v>490</v>
      </c>
      <c r="Q92" s="33">
        <v>490</v>
      </c>
      <c r="R92" s="33">
        <v>490</v>
      </c>
      <c r="S92" s="33">
        <v>1015.8092</v>
      </c>
      <c r="T92" s="33">
        <v>1015.8092</v>
      </c>
      <c r="U92" s="33">
        <v>1092.8314</v>
      </c>
      <c r="V92" s="33">
        <v>1072.8314</v>
      </c>
      <c r="W92" s="33">
        <v>2922.9009000000001</v>
      </c>
      <c r="X92" s="33">
        <v>2622.9009000000001</v>
      </c>
      <c r="Y92" s="33">
        <v>2861.1866999999997</v>
      </c>
      <c r="Z92" s="33">
        <v>3785.8194981911502</v>
      </c>
      <c r="AA92" s="33">
        <v>3881.1065981958996</v>
      </c>
      <c r="AB92" s="33">
        <v>5039.0101981774096</v>
      </c>
      <c r="AC92" s="33">
        <v>5039.0101980900299</v>
      </c>
      <c r="AD92" s="33">
        <v>5469.9816000000001</v>
      </c>
      <c r="AE92" s="33">
        <v>5469.9816000000001</v>
      </c>
      <c r="AF92" s="13"/>
      <c r="AG92" s="13"/>
      <c r="AH92" s="13"/>
      <c r="AI92" s="13"/>
    </row>
    <row r="93" spans="1:35" collapsed="1">
      <c r="A93" s="29" t="s">
        <v>40</v>
      </c>
      <c r="B93" s="29" t="s">
        <v>72</v>
      </c>
      <c r="C93" s="33">
        <v>1330</v>
      </c>
      <c r="D93" s="33">
        <v>1330</v>
      </c>
      <c r="E93" s="33">
        <v>1330</v>
      </c>
      <c r="F93" s="33">
        <v>1330</v>
      </c>
      <c r="G93" s="33">
        <v>3370</v>
      </c>
      <c r="H93" s="33">
        <v>3370</v>
      </c>
      <c r="I93" s="33">
        <v>3370</v>
      </c>
      <c r="J93" s="33">
        <v>3370</v>
      </c>
      <c r="K93" s="33">
        <v>5370</v>
      </c>
      <c r="L93" s="33">
        <v>5370</v>
      </c>
      <c r="M93" s="33">
        <v>5370</v>
      </c>
      <c r="N93" s="33">
        <v>5370</v>
      </c>
      <c r="O93" s="33">
        <v>5370</v>
      </c>
      <c r="P93" s="33">
        <v>5370</v>
      </c>
      <c r="Q93" s="33">
        <v>5370</v>
      </c>
      <c r="R93" s="33">
        <v>5370</v>
      </c>
      <c r="S93" s="33">
        <v>6473.4591099999998</v>
      </c>
      <c r="T93" s="33">
        <v>6482.2353800000001</v>
      </c>
      <c r="U93" s="33">
        <v>6618.9742100000003</v>
      </c>
      <c r="V93" s="33">
        <v>6618.9703100000006</v>
      </c>
      <c r="W93" s="33">
        <v>6867.1350000000002</v>
      </c>
      <c r="X93" s="33">
        <v>7568.1808000000001</v>
      </c>
      <c r="Y93" s="33">
        <v>7568.1808000000001</v>
      </c>
      <c r="Z93" s="33">
        <v>7599.2917254837894</v>
      </c>
      <c r="AA93" s="33">
        <v>7599.292299250149</v>
      </c>
      <c r="AB93" s="33">
        <v>8203.0605992622895</v>
      </c>
      <c r="AC93" s="33">
        <v>8203.0605992799392</v>
      </c>
      <c r="AD93" s="33">
        <v>9261.1128499999886</v>
      </c>
      <c r="AE93" s="33">
        <v>9261.1128499999886</v>
      </c>
    </row>
    <row r="94" spans="1:35">
      <c r="A94" s="29" t="s">
        <v>40</v>
      </c>
      <c r="B94" s="29" t="s">
        <v>76</v>
      </c>
      <c r="C94" s="33">
        <v>36.545000463724058</v>
      </c>
      <c r="D94" s="33">
        <v>54.909000635146931</v>
      </c>
      <c r="E94" s="33">
        <v>79.222001329064142</v>
      </c>
      <c r="F94" s="33">
        <v>111.71600082516652</v>
      </c>
      <c r="G94" s="33">
        <v>155.47500127553914</v>
      </c>
      <c r="H94" s="33">
        <v>212.94800400733931</v>
      </c>
      <c r="I94" s="33">
        <v>274.21200037002541</v>
      </c>
      <c r="J94" s="33">
        <v>348.48299837112398</v>
      </c>
      <c r="K94" s="33">
        <v>458.20500552654181</v>
      </c>
      <c r="L94" s="33">
        <v>557.37898790836175</v>
      </c>
      <c r="M94" s="33">
        <v>708.54700160026425</v>
      </c>
      <c r="N94" s="33">
        <v>823.44699454307477</v>
      </c>
      <c r="O94" s="33">
        <v>953.2920100688923</v>
      </c>
      <c r="P94" s="33">
        <v>1081.0300292968739</v>
      </c>
      <c r="Q94" s="33">
        <v>1214.078998565672</v>
      </c>
      <c r="R94" s="33">
        <v>1346.3650131225556</v>
      </c>
      <c r="S94" s="33">
        <v>1479.6769895553557</v>
      </c>
      <c r="T94" s="33">
        <v>1613.9160089492759</v>
      </c>
      <c r="U94" s="33">
        <v>1747.3690090179414</v>
      </c>
      <c r="V94" s="33">
        <v>1881.8849925994843</v>
      </c>
      <c r="W94" s="33">
        <v>2021.695004463194</v>
      </c>
      <c r="X94" s="33">
        <v>2168.3840570449802</v>
      </c>
      <c r="Y94" s="33">
        <v>2317.9879913330051</v>
      </c>
      <c r="Z94" s="33">
        <v>2433.0840139389015</v>
      </c>
      <c r="AA94" s="33">
        <v>2551.4770097732508</v>
      </c>
      <c r="AB94" s="33">
        <v>2673.0289897918656</v>
      </c>
      <c r="AC94" s="33">
        <v>2797.3970060348465</v>
      </c>
      <c r="AD94" s="33">
        <v>2923.2750139236414</v>
      </c>
      <c r="AE94" s="33">
        <v>3050.7689971923801</v>
      </c>
    </row>
    <row r="95" spans="1:35" collapsed="1"/>
    <row r="96" spans="1:35">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0</v>
      </c>
      <c r="D97" s="33">
        <v>0</v>
      </c>
      <c r="E97" s="33">
        <v>0</v>
      </c>
      <c r="F97" s="33">
        <v>0</v>
      </c>
      <c r="G97" s="33">
        <v>0</v>
      </c>
      <c r="H97" s="33">
        <v>0</v>
      </c>
      <c r="I97" s="33">
        <v>0</v>
      </c>
      <c r="J97" s="33">
        <v>0</v>
      </c>
      <c r="K97" s="33">
        <v>0</v>
      </c>
      <c r="L97" s="33">
        <v>0</v>
      </c>
      <c r="M97" s="33">
        <v>0</v>
      </c>
      <c r="N97" s="33">
        <v>0</v>
      </c>
      <c r="O97" s="33">
        <v>0</v>
      </c>
      <c r="P97" s="33">
        <v>0</v>
      </c>
      <c r="Q97" s="33">
        <v>0</v>
      </c>
      <c r="R97" s="33">
        <v>0</v>
      </c>
      <c r="S97" s="33">
        <v>0</v>
      </c>
      <c r="T97" s="33">
        <v>0</v>
      </c>
      <c r="U97" s="33">
        <v>0</v>
      </c>
      <c r="V97" s="33">
        <v>0</v>
      </c>
      <c r="W97" s="33">
        <v>690.2396</v>
      </c>
      <c r="X97" s="33">
        <v>690.2396</v>
      </c>
      <c r="Y97" s="33">
        <v>928.52539999999999</v>
      </c>
      <c r="Z97" s="33">
        <v>1246.6194</v>
      </c>
      <c r="AA97" s="33">
        <v>1341.9065000000001</v>
      </c>
      <c r="AB97" s="33">
        <v>1479.607</v>
      </c>
      <c r="AC97" s="33">
        <v>1479.607</v>
      </c>
      <c r="AD97" s="33">
        <v>1479.607</v>
      </c>
      <c r="AE97" s="33">
        <v>1479.607</v>
      </c>
    </row>
    <row r="98" spans="1:31">
      <c r="A98" s="29" t="s">
        <v>130</v>
      </c>
      <c r="B98" s="29" t="s">
        <v>72</v>
      </c>
      <c r="C98" s="33">
        <v>840</v>
      </c>
      <c r="D98" s="33">
        <v>840</v>
      </c>
      <c r="E98" s="33">
        <v>840</v>
      </c>
      <c r="F98" s="33">
        <v>840</v>
      </c>
      <c r="G98" s="33">
        <v>2880</v>
      </c>
      <c r="H98" s="33">
        <v>2880</v>
      </c>
      <c r="I98" s="33">
        <v>2880</v>
      </c>
      <c r="J98" s="33">
        <v>2880</v>
      </c>
      <c r="K98" s="33">
        <v>4880</v>
      </c>
      <c r="L98" s="33">
        <v>4880</v>
      </c>
      <c r="M98" s="33">
        <v>4880</v>
      </c>
      <c r="N98" s="33">
        <v>4880</v>
      </c>
      <c r="O98" s="33">
        <v>4880</v>
      </c>
      <c r="P98" s="33">
        <v>4880</v>
      </c>
      <c r="Q98" s="33">
        <v>4880</v>
      </c>
      <c r="R98" s="33">
        <v>4880</v>
      </c>
      <c r="S98" s="33">
        <v>4880</v>
      </c>
      <c r="T98" s="33">
        <v>4880</v>
      </c>
      <c r="U98" s="33">
        <v>4880</v>
      </c>
      <c r="V98" s="33">
        <v>4879.9961000000003</v>
      </c>
      <c r="W98" s="33">
        <v>4880</v>
      </c>
      <c r="X98" s="33">
        <v>4880</v>
      </c>
      <c r="Y98" s="33">
        <v>4880</v>
      </c>
      <c r="Z98" s="33">
        <v>4880</v>
      </c>
      <c r="AA98" s="33">
        <v>4880</v>
      </c>
      <c r="AB98" s="33">
        <v>4880</v>
      </c>
      <c r="AC98" s="33">
        <v>4880</v>
      </c>
      <c r="AD98" s="33">
        <v>4880</v>
      </c>
      <c r="AE98" s="33">
        <v>4880</v>
      </c>
    </row>
    <row r="99" spans="1:31">
      <c r="A99" s="29" t="s">
        <v>130</v>
      </c>
      <c r="B99" s="29" t="s">
        <v>76</v>
      </c>
      <c r="C99" s="33">
        <v>13.89700031280511</v>
      </c>
      <c r="D99" s="33">
        <v>19.697000503539961</v>
      </c>
      <c r="E99" s="33">
        <v>29.16200041770929</v>
      </c>
      <c r="F99" s="33">
        <v>42.001000881195012</v>
      </c>
      <c r="G99" s="33">
        <v>59.431001186370771</v>
      </c>
      <c r="H99" s="33">
        <v>81.633003234863267</v>
      </c>
      <c r="I99" s="33">
        <v>103.01900100707999</v>
      </c>
      <c r="J99" s="33">
        <v>129.60400009155271</v>
      </c>
      <c r="K99" s="33">
        <v>168.8320045471188</v>
      </c>
      <c r="L99" s="33">
        <v>203.168994903564</v>
      </c>
      <c r="M99" s="33">
        <v>255.2420005798339</v>
      </c>
      <c r="N99" s="33">
        <v>292.83900451660151</v>
      </c>
      <c r="O99" s="33">
        <v>337.19300842285151</v>
      </c>
      <c r="P99" s="33">
        <v>380.77901458740172</v>
      </c>
      <c r="Q99" s="33">
        <v>426.08399200439442</v>
      </c>
      <c r="R99" s="33">
        <v>469.969001770018</v>
      </c>
      <c r="S99" s="33">
        <v>513.22299194335801</v>
      </c>
      <c r="T99" s="33">
        <v>556.71101379394395</v>
      </c>
      <c r="U99" s="33">
        <v>599.30900573730401</v>
      </c>
      <c r="V99" s="33">
        <v>642.05900573730401</v>
      </c>
      <c r="W99" s="33">
        <v>686.95199584960903</v>
      </c>
      <c r="X99" s="33">
        <v>734.32102966308503</v>
      </c>
      <c r="Y99" s="33">
        <v>783.02499389648403</v>
      </c>
      <c r="Z99" s="33">
        <v>821.13299560546807</v>
      </c>
      <c r="AA99" s="33">
        <v>860.40101623535111</v>
      </c>
      <c r="AB99" s="33">
        <v>900.73399353027196</v>
      </c>
      <c r="AC99" s="33">
        <v>941.99501037597497</v>
      </c>
      <c r="AD99" s="33">
        <v>983.64100646972599</v>
      </c>
      <c r="AE99" s="33">
        <v>1025.803985595702</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0</v>
      </c>
      <c r="D102" s="33">
        <v>20</v>
      </c>
      <c r="E102" s="33">
        <v>20</v>
      </c>
      <c r="F102" s="33">
        <v>20</v>
      </c>
      <c r="G102" s="33">
        <v>20</v>
      </c>
      <c r="H102" s="33">
        <v>20</v>
      </c>
      <c r="I102" s="33">
        <v>20</v>
      </c>
      <c r="J102" s="33">
        <v>20</v>
      </c>
      <c r="K102" s="33">
        <v>20</v>
      </c>
      <c r="L102" s="33">
        <v>20</v>
      </c>
      <c r="M102" s="33">
        <v>20</v>
      </c>
      <c r="N102" s="33">
        <v>20</v>
      </c>
      <c r="O102" s="33">
        <v>20</v>
      </c>
      <c r="P102" s="33">
        <v>20</v>
      </c>
      <c r="Q102" s="33">
        <v>20</v>
      </c>
      <c r="R102" s="33">
        <v>20</v>
      </c>
      <c r="S102" s="33">
        <v>545.80920000000003</v>
      </c>
      <c r="T102" s="33">
        <v>545.80920000000003</v>
      </c>
      <c r="U102" s="33">
        <v>622.83140000000003</v>
      </c>
      <c r="V102" s="33">
        <v>602.83140000000003</v>
      </c>
      <c r="W102" s="33">
        <v>1183.8284000000001</v>
      </c>
      <c r="X102" s="33">
        <v>1183.8284000000001</v>
      </c>
      <c r="Y102" s="33">
        <v>1183.8284000000001</v>
      </c>
      <c r="Z102" s="33">
        <v>1535.4921999999999</v>
      </c>
      <c r="AA102" s="33">
        <v>1535.4921999999999</v>
      </c>
      <c r="AB102" s="33">
        <v>2555.6952999999999</v>
      </c>
      <c r="AC102" s="33">
        <v>2555.6952999999999</v>
      </c>
      <c r="AD102" s="33">
        <v>2555.6952999999999</v>
      </c>
      <c r="AE102" s="33">
        <v>2555.6952999999999</v>
      </c>
    </row>
    <row r="103" spans="1:31">
      <c r="A103" s="29" t="s">
        <v>131</v>
      </c>
      <c r="B103" s="29" t="s">
        <v>72</v>
      </c>
      <c r="C103" s="33">
        <v>490</v>
      </c>
      <c r="D103" s="33">
        <v>490</v>
      </c>
      <c r="E103" s="33">
        <v>490</v>
      </c>
      <c r="F103" s="33">
        <v>490</v>
      </c>
      <c r="G103" s="33">
        <v>490</v>
      </c>
      <c r="H103" s="33">
        <v>490</v>
      </c>
      <c r="I103" s="33">
        <v>490</v>
      </c>
      <c r="J103" s="33">
        <v>490</v>
      </c>
      <c r="K103" s="33">
        <v>490</v>
      </c>
      <c r="L103" s="33">
        <v>490</v>
      </c>
      <c r="M103" s="33">
        <v>490</v>
      </c>
      <c r="N103" s="33">
        <v>490</v>
      </c>
      <c r="O103" s="33">
        <v>490</v>
      </c>
      <c r="P103" s="33">
        <v>490</v>
      </c>
      <c r="Q103" s="33">
        <v>490</v>
      </c>
      <c r="R103" s="33">
        <v>490</v>
      </c>
      <c r="S103" s="33">
        <v>1378.1622299999999</v>
      </c>
      <c r="T103" s="33">
        <v>1378.1622299999999</v>
      </c>
      <c r="U103" s="33">
        <v>1378.1622299999999</v>
      </c>
      <c r="V103" s="33">
        <v>1378.1622299999999</v>
      </c>
      <c r="W103" s="33">
        <v>1440.4623999999999</v>
      </c>
      <c r="X103" s="33">
        <v>2141.5082000000002</v>
      </c>
      <c r="Y103" s="33">
        <v>2141.5082000000002</v>
      </c>
      <c r="Z103" s="33">
        <v>2172.6188999999999</v>
      </c>
      <c r="AA103" s="33">
        <v>2172.6188999999999</v>
      </c>
      <c r="AB103" s="33">
        <v>2749.8779999999902</v>
      </c>
      <c r="AC103" s="33">
        <v>2749.8779999999902</v>
      </c>
      <c r="AD103" s="33">
        <v>2749.8779999999902</v>
      </c>
      <c r="AE103" s="33">
        <v>2749.8779999999902</v>
      </c>
    </row>
    <row r="104" spans="1:31">
      <c r="A104" s="29" t="s">
        <v>131</v>
      </c>
      <c r="B104" s="29" t="s">
        <v>76</v>
      </c>
      <c r="C104" s="33">
        <v>6.2830001711845354</v>
      </c>
      <c r="D104" s="33">
        <v>9.0379998683929408</v>
      </c>
      <c r="E104" s="33">
        <v>13.64800012111661</v>
      </c>
      <c r="F104" s="33">
        <v>20.04699945449828</v>
      </c>
      <c r="G104" s="33">
        <v>28.645998954772889</v>
      </c>
      <c r="H104" s="33">
        <v>39.91999959945673</v>
      </c>
      <c r="I104" s="33">
        <v>51.775998115539494</v>
      </c>
      <c r="J104" s="33">
        <v>66.049998283386103</v>
      </c>
      <c r="K104" s="33">
        <v>86.233997344970604</v>
      </c>
      <c r="L104" s="33">
        <v>109.4229984283446</v>
      </c>
      <c r="M104" s="33">
        <v>142.44900131225489</v>
      </c>
      <c r="N104" s="33">
        <v>168.90199279785128</v>
      </c>
      <c r="O104" s="33">
        <v>199.70200347900379</v>
      </c>
      <c r="P104" s="33">
        <v>230.44100189208928</v>
      </c>
      <c r="Q104" s="33">
        <v>262.57600021362282</v>
      </c>
      <c r="R104" s="33">
        <v>295.53199768066332</v>
      </c>
      <c r="S104" s="33">
        <v>329.47499847412041</v>
      </c>
      <c r="T104" s="33">
        <v>362.96698760986317</v>
      </c>
      <c r="U104" s="33">
        <v>395.85900115966712</v>
      </c>
      <c r="V104" s="33">
        <v>429.33000183105401</v>
      </c>
      <c r="W104" s="33">
        <v>463.78398895263598</v>
      </c>
      <c r="X104" s="33">
        <v>499.93299102783101</v>
      </c>
      <c r="Y104" s="33">
        <v>537.29598999023301</v>
      </c>
      <c r="Z104" s="33">
        <v>565.41600036621003</v>
      </c>
      <c r="AA104" s="33">
        <v>594.35398864746003</v>
      </c>
      <c r="AB104" s="33">
        <v>624.14299011230401</v>
      </c>
      <c r="AC104" s="33">
        <v>654.72198486328</v>
      </c>
      <c r="AD104" s="33">
        <v>685.86102294921807</v>
      </c>
      <c r="AE104" s="33">
        <v>717.54901123046807</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55.329999923705998</v>
      </c>
      <c r="D107" s="33">
        <v>375.329999923706</v>
      </c>
      <c r="E107" s="33">
        <v>375.329999923706</v>
      </c>
      <c r="F107" s="33">
        <v>375.329999923706</v>
      </c>
      <c r="G107" s="33">
        <v>375.329999923706</v>
      </c>
      <c r="H107" s="33">
        <v>375.329999923706</v>
      </c>
      <c r="I107" s="33">
        <v>375.329999923706</v>
      </c>
      <c r="J107" s="33">
        <v>375.329999923706</v>
      </c>
      <c r="K107" s="33">
        <v>375.329999923706</v>
      </c>
      <c r="L107" s="33">
        <v>375.329999923706</v>
      </c>
      <c r="M107" s="33">
        <v>375.329999923706</v>
      </c>
      <c r="N107" s="33">
        <v>375.329999923706</v>
      </c>
      <c r="O107" s="33">
        <v>320</v>
      </c>
      <c r="P107" s="33">
        <v>320</v>
      </c>
      <c r="Q107" s="33">
        <v>320</v>
      </c>
      <c r="R107" s="33">
        <v>320</v>
      </c>
      <c r="S107" s="33">
        <v>320</v>
      </c>
      <c r="T107" s="33">
        <v>320</v>
      </c>
      <c r="U107" s="33">
        <v>320</v>
      </c>
      <c r="V107" s="33">
        <v>320</v>
      </c>
      <c r="W107" s="33">
        <v>300</v>
      </c>
      <c r="X107" s="33">
        <v>0</v>
      </c>
      <c r="Y107" s="33">
        <v>0</v>
      </c>
      <c r="Z107" s="33">
        <v>1.9819115000000001E-4</v>
      </c>
      <c r="AA107" s="33">
        <v>1.981959E-4</v>
      </c>
      <c r="AB107" s="33">
        <v>1.9817741E-4</v>
      </c>
      <c r="AC107" s="33">
        <v>1.9809003000000001E-4</v>
      </c>
      <c r="AD107" s="33">
        <v>430.97160000000002</v>
      </c>
      <c r="AE107" s="33">
        <v>430.97160000000002</v>
      </c>
    </row>
    <row r="108" spans="1:31">
      <c r="A108" s="29" t="s">
        <v>132</v>
      </c>
      <c r="B108" s="29" t="s">
        <v>72</v>
      </c>
      <c r="C108" s="33">
        <v>0</v>
      </c>
      <c r="D108" s="33">
        <v>0</v>
      </c>
      <c r="E108" s="33">
        <v>0</v>
      </c>
      <c r="F108" s="33">
        <v>0</v>
      </c>
      <c r="G108" s="33">
        <v>0</v>
      </c>
      <c r="H108" s="33">
        <v>0</v>
      </c>
      <c r="I108" s="33">
        <v>0</v>
      </c>
      <c r="J108" s="33">
        <v>0</v>
      </c>
      <c r="K108" s="33">
        <v>0</v>
      </c>
      <c r="L108" s="33">
        <v>0</v>
      </c>
      <c r="M108" s="33">
        <v>0</v>
      </c>
      <c r="N108" s="33">
        <v>0</v>
      </c>
      <c r="O108" s="33">
        <v>0</v>
      </c>
      <c r="P108" s="33">
        <v>0</v>
      </c>
      <c r="Q108" s="33">
        <v>0</v>
      </c>
      <c r="R108" s="33">
        <v>0</v>
      </c>
      <c r="S108" s="33">
        <v>0</v>
      </c>
      <c r="T108" s="33">
        <v>0</v>
      </c>
      <c r="U108" s="33">
        <v>0</v>
      </c>
      <c r="V108" s="33">
        <v>0</v>
      </c>
      <c r="W108" s="33">
        <v>0</v>
      </c>
      <c r="X108" s="33">
        <v>0</v>
      </c>
      <c r="Y108" s="33">
        <v>0</v>
      </c>
      <c r="Z108" s="33">
        <v>2.2548379E-4</v>
      </c>
      <c r="AA108" s="33">
        <v>7.9925014999999999E-4</v>
      </c>
      <c r="AB108" s="33">
        <v>7.9926230000000001E-4</v>
      </c>
      <c r="AC108" s="33">
        <v>7.9927994999999996E-4</v>
      </c>
      <c r="AD108" s="33">
        <v>981.75340000000006</v>
      </c>
      <c r="AE108" s="33">
        <v>981.75340000000006</v>
      </c>
    </row>
    <row r="109" spans="1:31">
      <c r="A109" s="29" t="s">
        <v>132</v>
      </c>
      <c r="B109" s="29" t="s">
        <v>76</v>
      </c>
      <c r="C109" s="33">
        <v>7.9670000076293901</v>
      </c>
      <c r="D109" s="33">
        <v>12.184000015258771</v>
      </c>
      <c r="E109" s="33">
        <v>18.007000446319509</v>
      </c>
      <c r="F109" s="33">
        <v>25.892000198364229</v>
      </c>
      <c r="G109" s="33">
        <v>37.312001228332434</v>
      </c>
      <c r="H109" s="33">
        <v>52.961001873016329</v>
      </c>
      <c r="I109" s="33">
        <v>71.587000846862765</v>
      </c>
      <c r="J109" s="33">
        <v>94.074999809265094</v>
      </c>
      <c r="K109" s="33">
        <v>129.77300262451132</v>
      </c>
      <c r="L109" s="33">
        <v>159.42099571227931</v>
      </c>
      <c r="M109" s="33">
        <v>205.4859981536863</v>
      </c>
      <c r="N109" s="33">
        <v>243.57999420165987</v>
      </c>
      <c r="O109" s="33">
        <v>283.22999954223542</v>
      </c>
      <c r="P109" s="33">
        <v>321.6980094909668</v>
      </c>
      <c r="Q109" s="33">
        <v>361.63500976562409</v>
      </c>
      <c r="R109" s="33">
        <v>401.73001098632784</v>
      </c>
      <c r="S109" s="33">
        <v>443.3219985961905</v>
      </c>
      <c r="T109" s="33">
        <v>486.69901275634601</v>
      </c>
      <c r="U109" s="33">
        <v>530.82399749755803</v>
      </c>
      <c r="V109" s="33">
        <v>575.44198608398301</v>
      </c>
      <c r="W109" s="33">
        <v>621.93501281738202</v>
      </c>
      <c r="X109" s="33">
        <v>669.90702819824196</v>
      </c>
      <c r="Y109" s="33">
        <v>718.01499938964798</v>
      </c>
      <c r="Z109" s="33">
        <v>754.91101074218705</v>
      </c>
      <c r="AA109" s="33">
        <v>792.92201232909997</v>
      </c>
      <c r="AB109" s="33">
        <v>831.94000244140489</v>
      </c>
      <c r="AC109" s="33">
        <v>871.86401367187409</v>
      </c>
      <c r="AD109" s="33">
        <v>912.31399536132699</v>
      </c>
      <c r="AE109" s="33">
        <v>953.27198791503804</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205</v>
      </c>
      <c r="D112" s="33">
        <v>205</v>
      </c>
      <c r="E112" s="33">
        <v>205</v>
      </c>
      <c r="F112" s="33">
        <v>205</v>
      </c>
      <c r="G112" s="33">
        <v>205</v>
      </c>
      <c r="H112" s="33">
        <v>205</v>
      </c>
      <c r="I112" s="33">
        <v>205</v>
      </c>
      <c r="J112" s="33">
        <v>205</v>
      </c>
      <c r="K112" s="33">
        <v>205</v>
      </c>
      <c r="L112" s="33">
        <v>175</v>
      </c>
      <c r="M112" s="33">
        <v>175</v>
      </c>
      <c r="N112" s="33">
        <v>175</v>
      </c>
      <c r="O112" s="33">
        <v>175</v>
      </c>
      <c r="P112" s="33">
        <v>150</v>
      </c>
      <c r="Q112" s="33">
        <v>150</v>
      </c>
      <c r="R112" s="33">
        <v>150</v>
      </c>
      <c r="S112" s="33">
        <v>150</v>
      </c>
      <c r="T112" s="33">
        <v>150</v>
      </c>
      <c r="U112" s="33">
        <v>150</v>
      </c>
      <c r="V112" s="33">
        <v>150</v>
      </c>
      <c r="W112" s="33">
        <v>748.8329</v>
      </c>
      <c r="X112" s="33">
        <v>748.8329</v>
      </c>
      <c r="Y112" s="33">
        <v>748.8329</v>
      </c>
      <c r="Z112" s="33">
        <v>1003.7077</v>
      </c>
      <c r="AA112" s="33">
        <v>1003.7077</v>
      </c>
      <c r="AB112" s="33">
        <v>1003.7077</v>
      </c>
      <c r="AC112" s="33">
        <v>1003.7077</v>
      </c>
      <c r="AD112" s="33">
        <v>1003.7077</v>
      </c>
      <c r="AE112" s="33">
        <v>1003.7077</v>
      </c>
    </row>
    <row r="113" spans="1:31">
      <c r="A113" s="29" t="s">
        <v>133</v>
      </c>
      <c r="B113" s="29" t="s">
        <v>72</v>
      </c>
      <c r="C113" s="33">
        <v>0</v>
      </c>
      <c r="D113" s="33">
        <v>0</v>
      </c>
      <c r="E113" s="33">
        <v>0</v>
      </c>
      <c r="F113" s="33">
        <v>0</v>
      </c>
      <c r="G113" s="33">
        <v>0</v>
      </c>
      <c r="H113" s="33">
        <v>0</v>
      </c>
      <c r="I113" s="33">
        <v>0</v>
      </c>
      <c r="J113" s="33">
        <v>0</v>
      </c>
      <c r="K113" s="33">
        <v>0</v>
      </c>
      <c r="L113" s="33">
        <v>0</v>
      </c>
      <c r="M113" s="33">
        <v>0</v>
      </c>
      <c r="N113" s="33">
        <v>0</v>
      </c>
      <c r="O113" s="33">
        <v>0</v>
      </c>
      <c r="P113" s="33">
        <v>0</v>
      </c>
      <c r="Q113" s="33">
        <v>0</v>
      </c>
      <c r="R113" s="33">
        <v>0</v>
      </c>
      <c r="S113" s="33">
        <v>0</v>
      </c>
      <c r="T113" s="33">
        <v>0</v>
      </c>
      <c r="U113" s="33">
        <v>0</v>
      </c>
      <c r="V113" s="33">
        <v>0</v>
      </c>
      <c r="W113" s="33">
        <v>0</v>
      </c>
      <c r="X113" s="33">
        <v>0</v>
      </c>
      <c r="Y113" s="33">
        <v>0</v>
      </c>
      <c r="Z113" s="33">
        <v>0</v>
      </c>
      <c r="AA113" s="33">
        <v>0</v>
      </c>
      <c r="AB113" s="33">
        <v>0</v>
      </c>
      <c r="AC113" s="33">
        <v>0</v>
      </c>
      <c r="AD113" s="33">
        <v>0</v>
      </c>
      <c r="AE113" s="33">
        <v>0</v>
      </c>
    </row>
    <row r="114" spans="1:31">
      <c r="A114" s="29" t="s">
        <v>133</v>
      </c>
      <c r="B114" s="29" t="s">
        <v>76</v>
      </c>
      <c r="C114" s="33">
        <v>7.4029999971389735</v>
      </c>
      <c r="D114" s="33">
        <v>12.575000226497592</v>
      </c>
      <c r="E114" s="33">
        <v>16.369000315666128</v>
      </c>
      <c r="F114" s="33">
        <v>20.818000197410502</v>
      </c>
      <c r="G114" s="33">
        <v>25.87799990177151</v>
      </c>
      <c r="H114" s="33">
        <v>32.538999319076488</v>
      </c>
      <c r="I114" s="33">
        <v>40.105000257492037</v>
      </c>
      <c r="J114" s="33">
        <v>48.895000457763594</v>
      </c>
      <c r="K114" s="33">
        <v>60.853001117706292</v>
      </c>
      <c r="L114" s="33">
        <v>70.613999366760211</v>
      </c>
      <c r="M114" s="33">
        <v>87.129001617431598</v>
      </c>
      <c r="N114" s="33">
        <v>97.388002395629798</v>
      </c>
      <c r="O114" s="33">
        <v>109.5459995269775</v>
      </c>
      <c r="P114" s="33">
        <v>121.6550025939941</v>
      </c>
      <c r="Q114" s="33">
        <v>134.32599639892521</v>
      </c>
      <c r="R114" s="33">
        <v>146.65700340270959</v>
      </c>
      <c r="S114" s="33">
        <v>158.13800048828108</v>
      </c>
      <c r="T114" s="33">
        <v>169.17599487304611</v>
      </c>
      <c r="U114" s="33">
        <v>180.25500488281182</v>
      </c>
      <c r="V114" s="33">
        <v>191.1859970092772</v>
      </c>
      <c r="W114" s="33">
        <v>202.3560066223144</v>
      </c>
      <c r="X114" s="33">
        <v>214.59900665283121</v>
      </c>
      <c r="Y114" s="33">
        <v>227.01400756835909</v>
      </c>
      <c r="Z114" s="33">
        <v>236.6820068359371</v>
      </c>
      <c r="AA114" s="33">
        <v>246.51099395751868</v>
      </c>
      <c r="AB114" s="33">
        <v>256.5340042114251</v>
      </c>
      <c r="AC114" s="33">
        <v>266.71499633788972</v>
      </c>
      <c r="AD114" s="33">
        <v>276.9229888916006</v>
      </c>
      <c r="AE114" s="33">
        <v>287.16101074218739</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0</v>
      </c>
      <c r="D117" s="33">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c r="AA117" s="33">
        <v>0</v>
      </c>
      <c r="AB117" s="33">
        <v>0</v>
      </c>
      <c r="AC117" s="33">
        <v>0</v>
      </c>
      <c r="AD117" s="33">
        <v>0</v>
      </c>
      <c r="AE117" s="33">
        <v>0</v>
      </c>
    </row>
    <row r="118" spans="1:31">
      <c r="A118" s="29" t="s">
        <v>134</v>
      </c>
      <c r="B118" s="29" t="s">
        <v>72</v>
      </c>
      <c r="C118" s="33">
        <v>0</v>
      </c>
      <c r="D118" s="33">
        <v>0</v>
      </c>
      <c r="E118" s="33">
        <v>0</v>
      </c>
      <c r="F118" s="33">
        <v>0</v>
      </c>
      <c r="G118" s="33">
        <v>0</v>
      </c>
      <c r="H118" s="33">
        <v>0</v>
      </c>
      <c r="I118" s="33">
        <v>0</v>
      </c>
      <c r="J118" s="33">
        <v>0</v>
      </c>
      <c r="K118" s="33">
        <v>0</v>
      </c>
      <c r="L118" s="33">
        <v>0</v>
      </c>
      <c r="M118" s="33">
        <v>0</v>
      </c>
      <c r="N118" s="33">
        <v>0</v>
      </c>
      <c r="O118" s="33">
        <v>0</v>
      </c>
      <c r="P118" s="33">
        <v>0</v>
      </c>
      <c r="Q118" s="33">
        <v>0</v>
      </c>
      <c r="R118" s="33">
        <v>0</v>
      </c>
      <c r="S118" s="33">
        <v>215.29687999999999</v>
      </c>
      <c r="T118" s="33">
        <v>224.07315</v>
      </c>
      <c r="U118" s="33">
        <v>360.81198000000001</v>
      </c>
      <c r="V118" s="33">
        <v>360.81198000000001</v>
      </c>
      <c r="W118" s="33">
        <v>546.67259999999999</v>
      </c>
      <c r="X118" s="33">
        <v>546.67259999999999</v>
      </c>
      <c r="Y118" s="33">
        <v>546.67259999999999</v>
      </c>
      <c r="Z118" s="33">
        <v>546.67259999999999</v>
      </c>
      <c r="AA118" s="33">
        <v>546.67259999999999</v>
      </c>
      <c r="AB118" s="33">
        <v>573.18179999999995</v>
      </c>
      <c r="AC118" s="33">
        <v>573.18179999999995</v>
      </c>
      <c r="AD118" s="33">
        <v>649.48145</v>
      </c>
      <c r="AE118" s="33">
        <v>649.48145</v>
      </c>
    </row>
    <row r="119" spans="1:31">
      <c r="A119" s="29" t="s">
        <v>134</v>
      </c>
      <c r="B119" s="29" t="s">
        <v>76</v>
      </c>
      <c r="C119" s="33">
        <v>0.99499997496604808</v>
      </c>
      <c r="D119" s="33">
        <v>1.415000021457667</v>
      </c>
      <c r="E119" s="33">
        <v>2.0360000282525998</v>
      </c>
      <c r="F119" s="33">
        <v>2.958000093698498</v>
      </c>
      <c r="G119" s="33">
        <v>4.20800000429153</v>
      </c>
      <c r="H119" s="33">
        <v>5.8949999809265092</v>
      </c>
      <c r="I119" s="33">
        <v>7.7250001430511404</v>
      </c>
      <c r="J119" s="33">
        <v>9.8589997291564799</v>
      </c>
      <c r="K119" s="33">
        <v>12.51299989223479</v>
      </c>
      <c r="L119" s="33">
        <v>14.7519994974136</v>
      </c>
      <c r="M119" s="33">
        <v>18.24099993705747</v>
      </c>
      <c r="N119" s="33">
        <v>20.73800063133238</v>
      </c>
      <c r="O119" s="33">
        <v>23.62099909782409</v>
      </c>
      <c r="P119" s="33">
        <v>26.457000732421807</v>
      </c>
      <c r="Q119" s="33">
        <v>29.458000183105451</v>
      </c>
      <c r="R119" s="33">
        <v>32.476999282836843</v>
      </c>
      <c r="S119" s="33">
        <v>35.51900005340574</v>
      </c>
      <c r="T119" s="33">
        <v>38.362999916076582</v>
      </c>
      <c r="U119" s="33">
        <v>41.121999740600522</v>
      </c>
      <c r="V119" s="33">
        <v>43.868001937866204</v>
      </c>
      <c r="W119" s="33">
        <v>46.668000221252399</v>
      </c>
      <c r="X119" s="33">
        <v>49.624001502990701</v>
      </c>
      <c r="Y119" s="33">
        <v>52.6380004882812</v>
      </c>
      <c r="Z119" s="33">
        <v>54.9420003890991</v>
      </c>
      <c r="AA119" s="33">
        <v>57.288998603820701</v>
      </c>
      <c r="AB119" s="33">
        <v>59.677999496459798</v>
      </c>
      <c r="AC119" s="33">
        <v>62.101000785827495</v>
      </c>
      <c r="AD119" s="33">
        <v>64.536000251769906</v>
      </c>
      <c r="AE119" s="33">
        <v>66.983001708984304</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3">
        <v>13006.681589603413</v>
      </c>
      <c r="D124" s="33">
        <v>14224.879225730887</v>
      </c>
      <c r="E124" s="33">
        <v>15292.659688949567</v>
      </c>
      <c r="F124" s="33">
        <v>16381.080304145813</v>
      </c>
      <c r="G124" s="33">
        <v>17541.104076385498</v>
      </c>
      <c r="H124" s="33">
        <v>18602.739803314205</v>
      </c>
      <c r="I124" s="33">
        <v>19662.109182357781</v>
      </c>
      <c r="J124" s="33">
        <v>20484.533082962032</v>
      </c>
      <c r="K124" s="33">
        <v>21073.28932189941</v>
      </c>
      <c r="L124" s="33">
        <v>21631.393333435051</v>
      </c>
      <c r="M124" s="33">
        <v>22277.923332214348</v>
      </c>
      <c r="N124" s="33">
        <v>22963.935947418213</v>
      </c>
      <c r="O124" s="33">
        <v>23877.268592834465</v>
      </c>
      <c r="P124" s="33">
        <v>24756.333057403557</v>
      </c>
      <c r="Q124" s="33">
        <v>25651.893508911133</v>
      </c>
      <c r="R124" s="33">
        <v>26434.604633331299</v>
      </c>
      <c r="S124" s="33">
        <v>27315.811126708977</v>
      </c>
      <c r="T124" s="33">
        <v>27968.24542236327</v>
      </c>
      <c r="U124" s="33">
        <v>28626.632156372056</v>
      </c>
      <c r="V124" s="33">
        <v>29309.999275207505</v>
      </c>
      <c r="W124" s="33">
        <v>29924.07019805906</v>
      </c>
      <c r="X124" s="33">
        <v>30587.15158081054</v>
      </c>
      <c r="Y124" s="33">
        <v>31477.362854003892</v>
      </c>
      <c r="Z124" s="33">
        <v>32428.921356201157</v>
      </c>
      <c r="AA124" s="33">
        <v>33385.576026916489</v>
      </c>
      <c r="AB124" s="33">
        <v>34291.550361633294</v>
      </c>
      <c r="AC124" s="33">
        <v>35195.720161437959</v>
      </c>
      <c r="AD124" s="33">
        <v>36032.368835449197</v>
      </c>
      <c r="AE124" s="33">
        <v>36787.548629760735</v>
      </c>
    </row>
    <row r="125" spans="1:31" collapsed="1">
      <c r="A125" s="29" t="s">
        <v>40</v>
      </c>
      <c r="B125" s="29" t="s">
        <v>77</v>
      </c>
      <c r="C125" s="33">
        <v>544.70000000000005</v>
      </c>
      <c r="D125" s="33">
        <v>647.30000000000007</v>
      </c>
      <c r="E125" s="33">
        <v>764.30000000000007</v>
      </c>
      <c r="F125" s="33">
        <v>905.6</v>
      </c>
      <c r="G125" s="33">
        <v>1081.3</v>
      </c>
      <c r="H125" s="33">
        <v>1289.8999999999999</v>
      </c>
      <c r="I125" s="33">
        <v>1455.7</v>
      </c>
      <c r="J125" s="33">
        <v>1635.5</v>
      </c>
      <c r="K125" s="33">
        <v>1925.3</v>
      </c>
      <c r="L125" s="33">
        <v>2247</v>
      </c>
      <c r="M125" s="33">
        <v>2756.6999999999994</v>
      </c>
      <c r="N125" s="33">
        <v>3073.7999999999997</v>
      </c>
      <c r="O125" s="33">
        <v>3416.8</v>
      </c>
      <c r="P125" s="33">
        <v>3717.5</v>
      </c>
      <c r="Q125" s="33">
        <v>4007.2000000000003</v>
      </c>
      <c r="R125" s="33">
        <v>4270.8999999999996</v>
      </c>
      <c r="S125" s="33">
        <v>4520.2</v>
      </c>
      <c r="T125" s="33">
        <v>4758.2999999999993</v>
      </c>
      <c r="U125" s="33">
        <v>4983.6000000000004</v>
      </c>
      <c r="V125" s="33">
        <v>5202</v>
      </c>
      <c r="W125" s="33">
        <v>5423.5</v>
      </c>
      <c r="X125" s="33">
        <v>5651.2</v>
      </c>
      <c r="Y125" s="33">
        <v>5870.5</v>
      </c>
      <c r="Z125" s="33">
        <v>5983.1</v>
      </c>
      <c r="AA125" s="33">
        <v>6093.9</v>
      </c>
      <c r="AB125" s="33">
        <v>6203.2000000000007</v>
      </c>
      <c r="AC125" s="33">
        <v>6309.6</v>
      </c>
      <c r="AD125" s="33">
        <v>6410.4</v>
      </c>
      <c r="AE125" s="33">
        <v>6506.3</v>
      </c>
    </row>
    <row r="126" spans="1:31" collapsed="1">
      <c r="A126" s="29" t="s">
        <v>40</v>
      </c>
      <c r="B126" s="29" t="s">
        <v>78</v>
      </c>
      <c r="C126" s="33">
        <v>544.70000000000005</v>
      </c>
      <c r="D126" s="33">
        <v>647.30000000000007</v>
      </c>
      <c r="E126" s="33">
        <v>764.30000000000007</v>
      </c>
      <c r="F126" s="33">
        <v>905.6</v>
      </c>
      <c r="G126" s="33">
        <v>1081.3</v>
      </c>
      <c r="H126" s="33">
        <v>1289.8999999999999</v>
      </c>
      <c r="I126" s="33">
        <v>1455.7</v>
      </c>
      <c r="J126" s="33">
        <v>1635.5</v>
      </c>
      <c r="K126" s="33">
        <v>1925.3</v>
      </c>
      <c r="L126" s="33">
        <v>2247</v>
      </c>
      <c r="M126" s="33">
        <v>2756.6999999999994</v>
      </c>
      <c r="N126" s="33">
        <v>3073.7999999999997</v>
      </c>
      <c r="O126" s="33">
        <v>3416.8</v>
      </c>
      <c r="P126" s="33">
        <v>3717.5</v>
      </c>
      <c r="Q126" s="33">
        <v>4007.2000000000003</v>
      </c>
      <c r="R126" s="33">
        <v>4270.8999999999996</v>
      </c>
      <c r="S126" s="33">
        <v>4520.2</v>
      </c>
      <c r="T126" s="33">
        <v>4758.2999999999993</v>
      </c>
      <c r="U126" s="33">
        <v>4983.6000000000004</v>
      </c>
      <c r="V126" s="33">
        <v>5202</v>
      </c>
      <c r="W126" s="33">
        <v>5423.5</v>
      </c>
      <c r="X126" s="33">
        <v>5651.2</v>
      </c>
      <c r="Y126" s="33">
        <v>5870.5</v>
      </c>
      <c r="Z126" s="33">
        <v>5983.1</v>
      </c>
      <c r="AA126" s="33">
        <v>6093.9</v>
      </c>
      <c r="AB126" s="33">
        <v>6203.2000000000007</v>
      </c>
      <c r="AC126" s="33">
        <v>6309.6</v>
      </c>
      <c r="AD126" s="33">
        <v>6410.4</v>
      </c>
      <c r="AE126" s="33">
        <v>6506.3</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25">
        <v>3737.7099609375</v>
      </c>
      <c r="D129" s="25">
        <v>4047.0971984863281</v>
      </c>
      <c r="E129" s="25">
        <v>4276.3001403808539</v>
      </c>
      <c r="F129" s="25">
        <v>4511.1260986328116</v>
      </c>
      <c r="G129" s="25">
        <v>4815.3821105957031</v>
      </c>
      <c r="H129" s="25">
        <v>5044.3134765625</v>
      </c>
      <c r="I129" s="25">
        <v>5278.3341674804678</v>
      </c>
      <c r="J129" s="25">
        <v>5484.2823486328125</v>
      </c>
      <c r="K129" s="25">
        <v>5684.0850219726563</v>
      </c>
      <c r="L129" s="25">
        <v>5871.6786499023428</v>
      </c>
      <c r="M129" s="25">
        <v>6088.9363403320313</v>
      </c>
      <c r="N129" s="25">
        <v>6310.1309814453125</v>
      </c>
      <c r="O129" s="25">
        <v>6601.703125</v>
      </c>
      <c r="P129" s="25">
        <v>6885.3972778320313</v>
      </c>
      <c r="Q129" s="25">
        <v>7196.6529541015625</v>
      </c>
      <c r="R129" s="25">
        <v>7481.676025390625</v>
      </c>
      <c r="S129" s="25">
        <v>7799.1988525390598</v>
      </c>
      <c r="T129" s="25">
        <v>8038.4141845703098</v>
      </c>
      <c r="U129" s="25">
        <v>8273.8078613281195</v>
      </c>
      <c r="V129" s="25">
        <v>8514.1818847656195</v>
      </c>
      <c r="W129" s="25">
        <v>8722.2850341796802</v>
      </c>
      <c r="X129" s="25">
        <v>8966.2119140625</v>
      </c>
      <c r="Y129" s="25">
        <v>9285.2471923828107</v>
      </c>
      <c r="Z129" s="25">
        <v>9619.8883056640607</v>
      </c>
      <c r="AA129" s="25">
        <v>9953.0645751953107</v>
      </c>
      <c r="AB129" s="25">
        <v>10273.53503417968</v>
      </c>
      <c r="AC129" s="25">
        <v>10594.07800292968</v>
      </c>
      <c r="AD129" s="25">
        <v>10890.14477539062</v>
      </c>
      <c r="AE129" s="25">
        <v>11149.80407714843</v>
      </c>
    </row>
    <row r="130" spans="1:31">
      <c r="A130" s="29" t="s">
        <v>130</v>
      </c>
      <c r="B130" s="29" t="s">
        <v>77</v>
      </c>
      <c r="C130" s="33">
        <v>206.2</v>
      </c>
      <c r="D130" s="33">
        <v>230.60000000000002</v>
      </c>
      <c r="E130" s="33">
        <v>279.90000000000003</v>
      </c>
      <c r="F130" s="33">
        <v>339.5</v>
      </c>
      <c r="G130" s="33">
        <v>412.8</v>
      </c>
      <c r="H130" s="33">
        <v>493.9</v>
      </c>
      <c r="I130" s="33">
        <v>545.79999999999995</v>
      </c>
      <c r="J130" s="33">
        <v>606.1</v>
      </c>
      <c r="K130" s="33">
        <v>706.2</v>
      </c>
      <c r="L130" s="33">
        <v>814.09999999999991</v>
      </c>
      <c r="M130" s="33">
        <v>985.7</v>
      </c>
      <c r="N130" s="33">
        <v>1082.6000000000001</v>
      </c>
      <c r="O130" s="33">
        <v>1195.3</v>
      </c>
      <c r="P130" s="33">
        <v>1293.4000000000001</v>
      </c>
      <c r="Q130" s="33">
        <v>1388.4</v>
      </c>
      <c r="R130" s="33">
        <v>1472.6</v>
      </c>
      <c r="S130" s="33">
        <v>1550.4999999999998</v>
      </c>
      <c r="T130" s="33">
        <v>1624.8</v>
      </c>
      <c r="U130" s="33">
        <v>1693.8</v>
      </c>
      <c r="V130" s="33">
        <v>1760.5</v>
      </c>
      <c r="W130" s="33">
        <v>1829.4</v>
      </c>
      <c r="X130" s="33">
        <v>1900.5000000000002</v>
      </c>
      <c r="Y130" s="33">
        <v>1969.8000000000002</v>
      </c>
      <c r="Z130" s="33">
        <v>2006.5</v>
      </c>
      <c r="AA130" s="33">
        <v>2042.6999999999998</v>
      </c>
      <c r="AB130" s="33">
        <v>2078.5</v>
      </c>
      <c r="AC130" s="33">
        <v>2113.3000000000002</v>
      </c>
      <c r="AD130" s="33">
        <v>2146</v>
      </c>
      <c r="AE130" s="33">
        <v>2177</v>
      </c>
    </row>
    <row r="131" spans="1:31">
      <c r="A131" s="29" t="s">
        <v>130</v>
      </c>
      <c r="B131" s="29" t="s">
        <v>78</v>
      </c>
      <c r="C131" s="33">
        <v>206.2</v>
      </c>
      <c r="D131" s="33">
        <v>230.60000000000002</v>
      </c>
      <c r="E131" s="33">
        <v>279.90000000000003</v>
      </c>
      <c r="F131" s="33">
        <v>339.5</v>
      </c>
      <c r="G131" s="33">
        <v>412.8</v>
      </c>
      <c r="H131" s="33">
        <v>493.9</v>
      </c>
      <c r="I131" s="33">
        <v>545.79999999999995</v>
      </c>
      <c r="J131" s="33">
        <v>606.1</v>
      </c>
      <c r="K131" s="33">
        <v>706.2</v>
      </c>
      <c r="L131" s="33">
        <v>814.09999999999991</v>
      </c>
      <c r="M131" s="33">
        <v>985.7</v>
      </c>
      <c r="N131" s="33">
        <v>1082.6000000000001</v>
      </c>
      <c r="O131" s="33">
        <v>1195.3</v>
      </c>
      <c r="P131" s="33">
        <v>1293.4000000000001</v>
      </c>
      <c r="Q131" s="33">
        <v>1388.4</v>
      </c>
      <c r="R131" s="33">
        <v>1472.6</v>
      </c>
      <c r="S131" s="33">
        <v>1550.4999999999998</v>
      </c>
      <c r="T131" s="33">
        <v>1624.8</v>
      </c>
      <c r="U131" s="33">
        <v>1693.8</v>
      </c>
      <c r="V131" s="33">
        <v>1760.5</v>
      </c>
      <c r="W131" s="33">
        <v>1829.4</v>
      </c>
      <c r="X131" s="33">
        <v>1900.5000000000002</v>
      </c>
      <c r="Y131" s="33">
        <v>1969.8000000000002</v>
      </c>
      <c r="Z131" s="33">
        <v>2006.5</v>
      </c>
      <c r="AA131" s="33">
        <v>2042.6999999999998</v>
      </c>
      <c r="AB131" s="33">
        <v>2078.5</v>
      </c>
      <c r="AC131" s="33">
        <v>2113.3000000000002</v>
      </c>
      <c r="AD131" s="33">
        <v>2146</v>
      </c>
      <c r="AE131" s="33">
        <v>2177</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25">
        <v>3916.3054809570258</v>
      </c>
      <c r="D134" s="25">
        <v>4142.553192138671</v>
      </c>
      <c r="E134" s="25">
        <v>4336.6095886230414</v>
      </c>
      <c r="F134" s="25">
        <v>4528.467041015625</v>
      </c>
      <c r="G134" s="25">
        <v>4727.6110229492178</v>
      </c>
      <c r="H134" s="25">
        <v>4909.4651489257813</v>
      </c>
      <c r="I134" s="25">
        <v>5088.6728515625</v>
      </c>
      <c r="J134" s="25">
        <v>5253.6436462402344</v>
      </c>
      <c r="K134" s="25">
        <v>5431.47216796875</v>
      </c>
      <c r="L134" s="25">
        <v>5610.0032958984375</v>
      </c>
      <c r="M134" s="25">
        <v>5810.8232421875</v>
      </c>
      <c r="N134" s="25">
        <v>6019.4888916015625</v>
      </c>
      <c r="O134" s="25">
        <v>6302.7183837890625</v>
      </c>
      <c r="P134" s="25">
        <v>6567.2091674804678</v>
      </c>
      <c r="Q134" s="25">
        <v>6810.6754150390625</v>
      </c>
      <c r="R134" s="25">
        <v>7014.3019409179678</v>
      </c>
      <c r="S134" s="25">
        <v>7245.4788818359375</v>
      </c>
      <c r="T134" s="25">
        <v>7413.57958984375</v>
      </c>
      <c r="U134" s="25">
        <v>7586.3035888671875</v>
      </c>
      <c r="V134" s="25">
        <v>7773.2087402343695</v>
      </c>
      <c r="W134" s="25">
        <v>7946.4691162109302</v>
      </c>
      <c r="X134" s="25">
        <v>8130.8671875</v>
      </c>
      <c r="Y134" s="25">
        <v>8361.9190673828107</v>
      </c>
      <c r="Z134" s="25">
        <v>8609.5701904296802</v>
      </c>
      <c r="AA134" s="25">
        <v>8858.2352294921802</v>
      </c>
      <c r="AB134" s="25">
        <v>9095.89013671875</v>
      </c>
      <c r="AC134" s="25">
        <v>9330.6571044921802</v>
      </c>
      <c r="AD134" s="25">
        <v>9552.0788574218695</v>
      </c>
      <c r="AE134" s="25">
        <v>9761.0816650390607</v>
      </c>
    </row>
    <row r="135" spans="1:31">
      <c r="A135" s="29" t="s">
        <v>131</v>
      </c>
      <c r="B135" s="29" t="s">
        <v>77</v>
      </c>
      <c r="C135" s="33">
        <v>92.7</v>
      </c>
      <c r="D135" s="33">
        <v>104.9</v>
      </c>
      <c r="E135" s="33">
        <v>129.20000000000002</v>
      </c>
      <c r="F135" s="33">
        <v>159.1</v>
      </c>
      <c r="G135" s="33">
        <v>194.9</v>
      </c>
      <c r="H135" s="33">
        <v>236.70000000000002</v>
      </c>
      <c r="I135" s="33">
        <v>269</v>
      </c>
      <c r="J135" s="33">
        <v>303</v>
      </c>
      <c r="K135" s="33">
        <v>354</v>
      </c>
      <c r="L135" s="33">
        <v>433.70000000000005</v>
      </c>
      <c r="M135" s="33">
        <v>547.4</v>
      </c>
      <c r="N135" s="33">
        <v>624.5</v>
      </c>
      <c r="O135" s="33">
        <v>711.09999999999991</v>
      </c>
      <c r="P135" s="33">
        <v>789.4</v>
      </c>
      <c r="Q135" s="33">
        <v>864.80000000000007</v>
      </c>
      <c r="R135" s="33">
        <v>936.09999999999991</v>
      </c>
      <c r="S135" s="33">
        <v>1004.8</v>
      </c>
      <c r="T135" s="33">
        <v>1069.3</v>
      </c>
      <c r="U135" s="33">
        <v>1129.6999999999998</v>
      </c>
      <c r="V135" s="33">
        <v>1188.8</v>
      </c>
      <c r="W135" s="33">
        <v>1247.3</v>
      </c>
      <c r="X135" s="33">
        <v>1307</v>
      </c>
      <c r="Y135" s="33">
        <v>1365.4</v>
      </c>
      <c r="Z135" s="33">
        <v>1395.4</v>
      </c>
      <c r="AA135" s="33">
        <v>1425</v>
      </c>
      <c r="AB135" s="33">
        <v>1454.3000000000002</v>
      </c>
      <c r="AC135" s="33">
        <v>1482.9999999999998</v>
      </c>
      <c r="AD135" s="33">
        <v>1510.6999999999998</v>
      </c>
      <c r="AE135" s="33">
        <v>1537.5</v>
      </c>
    </row>
    <row r="136" spans="1:31">
      <c r="A136" s="29" t="s">
        <v>131</v>
      </c>
      <c r="B136" s="29" t="s">
        <v>78</v>
      </c>
      <c r="C136" s="33">
        <v>92.7</v>
      </c>
      <c r="D136" s="33">
        <v>104.9</v>
      </c>
      <c r="E136" s="33">
        <v>129.20000000000002</v>
      </c>
      <c r="F136" s="33">
        <v>159.1</v>
      </c>
      <c r="G136" s="33">
        <v>194.9</v>
      </c>
      <c r="H136" s="33">
        <v>236.70000000000002</v>
      </c>
      <c r="I136" s="33">
        <v>269</v>
      </c>
      <c r="J136" s="33">
        <v>303</v>
      </c>
      <c r="K136" s="33">
        <v>354</v>
      </c>
      <c r="L136" s="33">
        <v>433.70000000000005</v>
      </c>
      <c r="M136" s="33">
        <v>547.4</v>
      </c>
      <c r="N136" s="33">
        <v>624.5</v>
      </c>
      <c r="O136" s="33">
        <v>711.09999999999991</v>
      </c>
      <c r="P136" s="33">
        <v>789.4</v>
      </c>
      <c r="Q136" s="33">
        <v>864.80000000000007</v>
      </c>
      <c r="R136" s="33">
        <v>936.09999999999991</v>
      </c>
      <c r="S136" s="33">
        <v>1004.8</v>
      </c>
      <c r="T136" s="33">
        <v>1069.3</v>
      </c>
      <c r="U136" s="33">
        <v>1129.6999999999998</v>
      </c>
      <c r="V136" s="33">
        <v>1188.8</v>
      </c>
      <c r="W136" s="33">
        <v>1247.3</v>
      </c>
      <c r="X136" s="33">
        <v>1307</v>
      </c>
      <c r="Y136" s="33">
        <v>1365.4</v>
      </c>
      <c r="Z136" s="33">
        <v>1395.4</v>
      </c>
      <c r="AA136" s="33">
        <v>1425</v>
      </c>
      <c r="AB136" s="33">
        <v>1454.3000000000002</v>
      </c>
      <c r="AC136" s="33">
        <v>1482.9999999999998</v>
      </c>
      <c r="AD136" s="33">
        <v>1510.6999999999998</v>
      </c>
      <c r="AE136" s="33">
        <v>1537.5</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25">
        <v>3384.7909240722652</v>
      </c>
      <c r="D139" s="25">
        <v>3958.609588623046</v>
      </c>
      <c r="E139" s="25">
        <v>4519.9080810546866</v>
      </c>
      <c r="F139" s="25">
        <v>5093.6760864257813</v>
      </c>
      <c r="G139" s="25">
        <v>5662.8486938476563</v>
      </c>
      <c r="H139" s="25">
        <v>6230.939422607421</v>
      </c>
      <c r="I139" s="25">
        <v>6797.0105590820313</v>
      </c>
      <c r="J139" s="25">
        <v>7165.1328735351563</v>
      </c>
      <c r="K139" s="25">
        <v>7320.8549194335928</v>
      </c>
      <c r="L139" s="25">
        <v>7460.8989868164063</v>
      </c>
      <c r="M139" s="25">
        <v>7628.0634765625</v>
      </c>
      <c r="N139" s="25">
        <v>7808.5128173828125</v>
      </c>
      <c r="O139" s="25">
        <v>8055.4056396484375</v>
      </c>
      <c r="P139" s="25">
        <v>8292.881591796875</v>
      </c>
      <c r="Q139" s="25">
        <v>8553.5922241210938</v>
      </c>
      <c r="R139" s="25">
        <v>8775.068115234375</v>
      </c>
      <c r="S139" s="25">
        <v>9031.8771362304688</v>
      </c>
      <c r="T139" s="25">
        <v>9223.5198974609302</v>
      </c>
      <c r="U139" s="25">
        <v>9419.1701660156195</v>
      </c>
      <c r="V139" s="25">
        <v>9606.5992431640607</v>
      </c>
      <c r="W139" s="25">
        <v>9787.39697265625</v>
      </c>
      <c r="X139" s="25">
        <v>9964.4167480468695</v>
      </c>
      <c r="Y139" s="25">
        <v>10222.96704101562</v>
      </c>
      <c r="Z139" s="25">
        <v>10497.95971679687</v>
      </c>
      <c r="AA139" s="25">
        <v>10788.714477539061</v>
      </c>
      <c r="AB139" s="25">
        <v>11057.80517578125</v>
      </c>
      <c r="AC139" s="25">
        <v>11330.51831054687</v>
      </c>
      <c r="AD139" s="25">
        <v>11571.16003417968</v>
      </c>
      <c r="AE139" s="25">
        <v>11796.18603515625</v>
      </c>
    </row>
    <row r="140" spans="1:31">
      <c r="A140" s="29" t="s">
        <v>132</v>
      </c>
      <c r="B140" s="29" t="s">
        <v>77</v>
      </c>
      <c r="C140" s="33">
        <v>119.3</v>
      </c>
      <c r="D140" s="33">
        <v>144.5</v>
      </c>
      <c r="E140" s="33">
        <v>174.6</v>
      </c>
      <c r="F140" s="33">
        <v>210.9</v>
      </c>
      <c r="G140" s="33">
        <v>260.8</v>
      </c>
      <c r="H140" s="33">
        <v>322.39999999999998</v>
      </c>
      <c r="I140" s="33">
        <v>382</v>
      </c>
      <c r="J140" s="33">
        <v>445</v>
      </c>
      <c r="K140" s="33">
        <v>550.79999999999995</v>
      </c>
      <c r="L140" s="33">
        <v>649.20000000000005</v>
      </c>
      <c r="M140" s="33">
        <v>807.8</v>
      </c>
      <c r="N140" s="33">
        <v>920.49999999999989</v>
      </c>
      <c r="O140" s="33">
        <v>1028.7</v>
      </c>
      <c r="P140" s="33">
        <v>1122.2</v>
      </c>
      <c r="Q140" s="33">
        <v>1211.5999999999999</v>
      </c>
      <c r="R140" s="33">
        <v>1293.0999999999999</v>
      </c>
      <c r="S140" s="33">
        <v>1372.3</v>
      </c>
      <c r="T140" s="33">
        <v>1450.8</v>
      </c>
      <c r="U140" s="33">
        <v>1527.0000000000002</v>
      </c>
      <c r="V140" s="33">
        <v>1601</v>
      </c>
      <c r="W140" s="33">
        <v>1676.6</v>
      </c>
      <c r="X140" s="33">
        <v>1752.7999999999997</v>
      </c>
      <c r="Y140" s="33">
        <v>1824.8000000000002</v>
      </c>
      <c r="Z140" s="33">
        <v>1861.6</v>
      </c>
      <c r="AA140" s="33">
        <v>1898</v>
      </c>
      <c r="AB140" s="33">
        <v>1933.9</v>
      </c>
      <c r="AC140" s="33">
        <v>1968.7999999999997</v>
      </c>
      <c r="AD140" s="33">
        <v>2002.0000000000002</v>
      </c>
      <c r="AE140" s="33">
        <v>2033.5000000000002</v>
      </c>
    </row>
    <row r="141" spans="1:31">
      <c r="A141" s="29" t="s">
        <v>132</v>
      </c>
      <c r="B141" s="29" t="s">
        <v>78</v>
      </c>
      <c r="C141" s="33">
        <v>119.3</v>
      </c>
      <c r="D141" s="33">
        <v>144.5</v>
      </c>
      <c r="E141" s="33">
        <v>174.6</v>
      </c>
      <c r="F141" s="33">
        <v>210.9</v>
      </c>
      <c r="G141" s="33">
        <v>260.8</v>
      </c>
      <c r="H141" s="33">
        <v>322.39999999999998</v>
      </c>
      <c r="I141" s="33">
        <v>382</v>
      </c>
      <c r="J141" s="33">
        <v>445</v>
      </c>
      <c r="K141" s="33">
        <v>550.79999999999995</v>
      </c>
      <c r="L141" s="33">
        <v>649.20000000000005</v>
      </c>
      <c r="M141" s="33">
        <v>807.8</v>
      </c>
      <c r="N141" s="33">
        <v>920.49999999999989</v>
      </c>
      <c r="O141" s="33">
        <v>1028.7</v>
      </c>
      <c r="P141" s="33">
        <v>1122.2</v>
      </c>
      <c r="Q141" s="33">
        <v>1211.5999999999999</v>
      </c>
      <c r="R141" s="33">
        <v>1293.0999999999999</v>
      </c>
      <c r="S141" s="33">
        <v>1372.3</v>
      </c>
      <c r="T141" s="33">
        <v>1450.8</v>
      </c>
      <c r="U141" s="33">
        <v>1527.0000000000002</v>
      </c>
      <c r="V141" s="33">
        <v>1601</v>
      </c>
      <c r="W141" s="33">
        <v>1676.6</v>
      </c>
      <c r="X141" s="33">
        <v>1752.7999999999997</v>
      </c>
      <c r="Y141" s="33">
        <v>1824.8000000000002</v>
      </c>
      <c r="Z141" s="33">
        <v>1861.6</v>
      </c>
      <c r="AA141" s="33">
        <v>1898</v>
      </c>
      <c r="AB141" s="33">
        <v>1933.9</v>
      </c>
      <c r="AC141" s="33">
        <v>1968.7999999999997</v>
      </c>
      <c r="AD141" s="33">
        <v>2002.0000000000002</v>
      </c>
      <c r="AE141" s="33">
        <v>2033.5000000000002</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25">
        <v>1769.37426757812</v>
      </c>
      <c r="D144" s="25">
        <v>1860.485839843742</v>
      </c>
      <c r="E144" s="25">
        <v>1931.5702819824139</v>
      </c>
      <c r="F144" s="25">
        <v>2006.2436828613281</v>
      </c>
      <c r="G144" s="25">
        <v>2079.5261535644531</v>
      </c>
      <c r="H144" s="25">
        <v>2145.1152038574191</v>
      </c>
      <c r="I144" s="25">
        <v>2213.157836914057</v>
      </c>
      <c r="J144" s="25">
        <v>2286.6977539062468</v>
      </c>
      <c r="K144" s="25">
        <v>2331.4306945800731</v>
      </c>
      <c r="L144" s="25">
        <v>2373.5903625488199</v>
      </c>
      <c r="M144" s="25">
        <v>2422.0252380371012</v>
      </c>
      <c r="N144" s="25">
        <v>2480.1324768066402</v>
      </c>
      <c r="O144" s="25">
        <v>2554.8207092285102</v>
      </c>
      <c r="P144" s="25">
        <v>2631.6817016601508</v>
      </c>
      <c r="Q144" s="25">
        <v>2692.8515625</v>
      </c>
      <c r="R144" s="25">
        <v>2748.4629211425781</v>
      </c>
      <c r="S144" s="25">
        <v>2801.3577270507758</v>
      </c>
      <c r="T144" s="25">
        <v>2839.9126586914063</v>
      </c>
      <c r="U144" s="25">
        <v>2879.826782226557</v>
      </c>
      <c r="V144" s="25">
        <v>2931.237915039062</v>
      </c>
      <c r="W144" s="25">
        <v>2971.476684570307</v>
      </c>
      <c r="X144" s="25">
        <v>3015.2011108398428</v>
      </c>
      <c r="Y144" s="25">
        <v>3078.599243164057</v>
      </c>
      <c r="Z144" s="25">
        <v>3152.173583984375</v>
      </c>
      <c r="AA144" s="25">
        <v>3216.4719848632758</v>
      </c>
      <c r="AB144" s="25">
        <v>3276.48291015625</v>
      </c>
      <c r="AC144" s="25">
        <v>3334.913696289057</v>
      </c>
      <c r="AD144" s="25">
        <v>3396.386596679682</v>
      </c>
      <c r="AE144" s="25">
        <v>3445.174926757812</v>
      </c>
    </row>
    <row r="145" spans="1:31">
      <c r="A145" s="29" t="s">
        <v>133</v>
      </c>
      <c r="B145" s="29" t="s">
        <v>77</v>
      </c>
      <c r="C145" s="33">
        <v>111.8</v>
      </c>
      <c r="D145" s="33">
        <v>150.70000000000002</v>
      </c>
      <c r="E145" s="33">
        <v>160.9</v>
      </c>
      <c r="F145" s="33">
        <v>172.1</v>
      </c>
      <c r="G145" s="33">
        <v>183.29999999999998</v>
      </c>
      <c r="H145" s="33">
        <v>200.8</v>
      </c>
      <c r="I145" s="33">
        <v>217.20000000000002</v>
      </c>
      <c r="J145" s="33">
        <v>234.20000000000002</v>
      </c>
      <c r="K145" s="33">
        <v>260.60000000000002</v>
      </c>
      <c r="L145" s="33">
        <v>289.5</v>
      </c>
      <c r="M145" s="33">
        <v>343.70000000000005</v>
      </c>
      <c r="N145" s="33">
        <v>367.6</v>
      </c>
      <c r="O145" s="33">
        <v>395.9</v>
      </c>
      <c r="P145" s="33">
        <v>420.50000000000006</v>
      </c>
      <c r="Q145" s="33">
        <v>444.3</v>
      </c>
      <c r="R145" s="33">
        <v>465.40000000000003</v>
      </c>
      <c r="S145" s="33">
        <v>483.5</v>
      </c>
      <c r="T145" s="33">
        <v>499.7</v>
      </c>
      <c r="U145" s="33">
        <v>515.09999999999991</v>
      </c>
      <c r="V145" s="33">
        <v>529.59999999999991</v>
      </c>
      <c r="W145" s="33">
        <v>544.1</v>
      </c>
      <c r="X145" s="33">
        <v>560.6</v>
      </c>
      <c r="Y145" s="33">
        <v>576.1</v>
      </c>
      <c r="Z145" s="33">
        <v>583.29999999999995</v>
      </c>
      <c r="AA145" s="33">
        <v>590.20000000000005</v>
      </c>
      <c r="AB145" s="33">
        <v>596.79999999999995</v>
      </c>
      <c r="AC145" s="33">
        <v>603.09999999999991</v>
      </c>
      <c r="AD145" s="33">
        <v>608.80000000000007</v>
      </c>
      <c r="AE145" s="33">
        <v>614</v>
      </c>
    </row>
    <row r="146" spans="1:31">
      <c r="A146" s="29" t="s">
        <v>133</v>
      </c>
      <c r="B146" s="29" t="s">
        <v>78</v>
      </c>
      <c r="C146" s="33">
        <v>111.8</v>
      </c>
      <c r="D146" s="33">
        <v>150.70000000000002</v>
      </c>
      <c r="E146" s="33">
        <v>160.9</v>
      </c>
      <c r="F146" s="33">
        <v>172.1</v>
      </c>
      <c r="G146" s="33">
        <v>183.29999999999998</v>
      </c>
      <c r="H146" s="33">
        <v>200.8</v>
      </c>
      <c r="I146" s="33">
        <v>217.20000000000002</v>
      </c>
      <c r="J146" s="33">
        <v>234.20000000000002</v>
      </c>
      <c r="K146" s="33">
        <v>260.60000000000002</v>
      </c>
      <c r="L146" s="33">
        <v>289.5</v>
      </c>
      <c r="M146" s="33">
        <v>343.70000000000005</v>
      </c>
      <c r="N146" s="33">
        <v>367.6</v>
      </c>
      <c r="O146" s="33">
        <v>395.9</v>
      </c>
      <c r="P146" s="33">
        <v>420.50000000000006</v>
      </c>
      <c r="Q146" s="33">
        <v>444.3</v>
      </c>
      <c r="R146" s="33">
        <v>465.40000000000003</v>
      </c>
      <c r="S146" s="33">
        <v>483.5</v>
      </c>
      <c r="T146" s="33">
        <v>499.7</v>
      </c>
      <c r="U146" s="33">
        <v>515.09999999999991</v>
      </c>
      <c r="V146" s="33">
        <v>529.59999999999991</v>
      </c>
      <c r="W146" s="33">
        <v>544.1</v>
      </c>
      <c r="X146" s="33">
        <v>560.6</v>
      </c>
      <c r="Y146" s="33">
        <v>576.1</v>
      </c>
      <c r="Z146" s="33">
        <v>583.29999999999995</v>
      </c>
      <c r="AA146" s="33">
        <v>590.20000000000005</v>
      </c>
      <c r="AB146" s="33">
        <v>596.79999999999995</v>
      </c>
      <c r="AC146" s="33">
        <v>603.09999999999991</v>
      </c>
      <c r="AD146" s="33">
        <v>608.80000000000007</v>
      </c>
      <c r="AE146" s="33">
        <v>614</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25">
        <v>198.50095605850208</v>
      </c>
      <c r="D149" s="25">
        <v>216.13340663909887</v>
      </c>
      <c r="E149" s="25">
        <v>228.27159690856877</v>
      </c>
      <c r="F149" s="25">
        <v>241.5673952102654</v>
      </c>
      <c r="G149" s="25">
        <v>255.7360954284664</v>
      </c>
      <c r="H149" s="25">
        <v>272.9065513610837</v>
      </c>
      <c r="I149" s="25">
        <v>284.93376731872519</v>
      </c>
      <c r="J149" s="25">
        <v>294.77646064758255</v>
      </c>
      <c r="K149" s="25">
        <v>305.44651794433508</v>
      </c>
      <c r="L149" s="25">
        <v>315.22203826904223</v>
      </c>
      <c r="M149" s="25">
        <v>328.07503509521479</v>
      </c>
      <c r="N149" s="25">
        <v>345.6707801818846</v>
      </c>
      <c r="O149" s="25">
        <v>362.62073516845658</v>
      </c>
      <c r="P149" s="25">
        <v>379.16331863403303</v>
      </c>
      <c r="Q149" s="25">
        <v>398.12135314941401</v>
      </c>
      <c r="R149" s="25">
        <v>415.09563064575138</v>
      </c>
      <c r="S149" s="25">
        <v>437.89852905273369</v>
      </c>
      <c r="T149" s="25">
        <v>452.81909179687455</v>
      </c>
      <c r="U149" s="25">
        <v>467.52375793456963</v>
      </c>
      <c r="V149" s="25">
        <v>484.77149200439362</v>
      </c>
      <c r="W149" s="25">
        <v>496.44239044189408</v>
      </c>
      <c r="X149" s="25">
        <v>510.45462036132756</v>
      </c>
      <c r="Y149" s="25">
        <v>528.63031005859352</v>
      </c>
      <c r="Z149" s="25">
        <v>549.32955932617142</v>
      </c>
      <c r="AA149" s="25">
        <v>569.08975982665925</v>
      </c>
      <c r="AB149" s="25">
        <v>587.83710479736305</v>
      </c>
      <c r="AC149" s="25">
        <v>605.55304718017521</v>
      </c>
      <c r="AD149" s="25">
        <v>622.59857177734352</v>
      </c>
      <c r="AE149" s="25">
        <v>635.30192565917912</v>
      </c>
    </row>
    <row r="150" spans="1:31">
      <c r="A150" s="29" t="s">
        <v>134</v>
      </c>
      <c r="B150" s="29" t="s">
        <v>77</v>
      </c>
      <c r="C150" s="33">
        <v>14.7</v>
      </c>
      <c r="D150" s="33">
        <v>16.600000000000001</v>
      </c>
      <c r="E150" s="33">
        <v>19.7</v>
      </c>
      <c r="F150" s="33">
        <v>24</v>
      </c>
      <c r="G150" s="33">
        <v>29.500000000000004</v>
      </c>
      <c r="H150" s="33">
        <v>36.1</v>
      </c>
      <c r="I150" s="33">
        <v>41.699999999999996</v>
      </c>
      <c r="J150" s="33">
        <v>47.2</v>
      </c>
      <c r="K150" s="33">
        <v>53.7</v>
      </c>
      <c r="L150" s="33">
        <v>60.5</v>
      </c>
      <c r="M150" s="33">
        <v>72.099999999999994</v>
      </c>
      <c r="N150" s="33">
        <v>78.599999999999994</v>
      </c>
      <c r="O150" s="33">
        <v>85.800000000000011</v>
      </c>
      <c r="P150" s="33">
        <v>92</v>
      </c>
      <c r="Q150" s="33">
        <v>98.1</v>
      </c>
      <c r="R150" s="33">
        <v>103.69999999999999</v>
      </c>
      <c r="S150" s="33">
        <v>109.1</v>
      </c>
      <c r="T150" s="33">
        <v>113.69999999999999</v>
      </c>
      <c r="U150" s="33">
        <v>118</v>
      </c>
      <c r="V150" s="33">
        <v>122.1</v>
      </c>
      <c r="W150" s="33">
        <v>126.10000000000001</v>
      </c>
      <c r="X150" s="33">
        <v>130.30000000000001</v>
      </c>
      <c r="Y150" s="33">
        <v>134.4</v>
      </c>
      <c r="Z150" s="33">
        <v>136.29999999999998</v>
      </c>
      <c r="AA150" s="33">
        <v>138</v>
      </c>
      <c r="AB150" s="33">
        <v>139.69999999999999</v>
      </c>
      <c r="AC150" s="33">
        <v>141.4</v>
      </c>
      <c r="AD150" s="33">
        <v>142.9</v>
      </c>
      <c r="AE150" s="33">
        <v>144.30000000000001</v>
      </c>
    </row>
    <row r="151" spans="1:31">
      <c r="A151" s="29" t="s">
        <v>134</v>
      </c>
      <c r="B151" s="29" t="s">
        <v>78</v>
      </c>
      <c r="C151" s="33">
        <v>14.7</v>
      </c>
      <c r="D151" s="33">
        <v>16.600000000000001</v>
      </c>
      <c r="E151" s="33">
        <v>19.7</v>
      </c>
      <c r="F151" s="33">
        <v>24</v>
      </c>
      <c r="G151" s="33">
        <v>29.500000000000004</v>
      </c>
      <c r="H151" s="33">
        <v>36.1</v>
      </c>
      <c r="I151" s="33">
        <v>41.699999999999996</v>
      </c>
      <c r="J151" s="33">
        <v>47.2</v>
      </c>
      <c r="K151" s="33">
        <v>53.7</v>
      </c>
      <c r="L151" s="33">
        <v>60.5</v>
      </c>
      <c r="M151" s="33">
        <v>72.099999999999994</v>
      </c>
      <c r="N151" s="33">
        <v>78.599999999999994</v>
      </c>
      <c r="O151" s="33">
        <v>85.800000000000011</v>
      </c>
      <c r="P151" s="33">
        <v>92</v>
      </c>
      <c r="Q151" s="33">
        <v>98.1</v>
      </c>
      <c r="R151" s="33">
        <v>103.69999999999999</v>
      </c>
      <c r="S151" s="33">
        <v>109.1</v>
      </c>
      <c r="T151" s="33">
        <v>113.69999999999999</v>
      </c>
      <c r="U151" s="33">
        <v>118</v>
      </c>
      <c r="V151" s="33">
        <v>122.1</v>
      </c>
      <c r="W151" s="33">
        <v>126.10000000000001</v>
      </c>
      <c r="X151" s="33">
        <v>130.30000000000001</v>
      </c>
      <c r="Y151" s="33">
        <v>134.4</v>
      </c>
      <c r="Z151" s="33">
        <v>136.29999999999998</v>
      </c>
      <c r="AA151" s="33">
        <v>138</v>
      </c>
      <c r="AB151" s="33">
        <v>139.69999999999999</v>
      </c>
      <c r="AC151" s="33">
        <v>141.4</v>
      </c>
      <c r="AD151" s="33">
        <v>142.9</v>
      </c>
      <c r="AE151" s="33">
        <v>144.30000000000001</v>
      </c>
    </row>
  </sheetData>
  <sheetProtection algorithmName="SHA-512" hashValue="3O2rgnZd/QLx6o2KUJWGfpVsP7B94+BwJDAz+aC7Eg9Di9iyvD5yVn3Yadc6MdbA/e3CZN9J+7EWi6013q90aw==" saltValue="cBrdwU0Mm5kmTyNs5EYaMA=="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7" tint="0.39997558519241921"/>
  </sheetPr>
  <dimension ref="A1:AE12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54</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359491.5883</v>
      </c>
      <c r="D6" s="33">
        <v>303141.14039999997</v>
      </c>
      <c r="E6" s="33">
        <v>291085.18579999998</v>
      </c>
      <c r="F6" s="33">
        <v>278225.04836145311</v>
      </c>
      <c r="G6" s="33">
        <v>238884.75343649305</v>
      </c>
      <c r="H6" s="33">
        <v>208958.03027396937</v>
      </c>
      <c r="I6" s="33">
        <v>178394.81166154705</v>
      </c>
      <c r="J6" s="33">
        <v>174756.40112912061</v>
      </c>
      <c r="K6" s="33">
        <v>133412.376520133</v>
      </c>
      <c r="L6" s="33">
        <v>124373.87742648323</v>
      </c>
      <c r="M6" s="33">
        <v>112851.28509733839</v>
      </c>
      <c r="N6" s="33">
        <v>99522.956224261055</v>
      </c>
      <c r="O6" s="33">
        <v>104069.02445244472</v>
      </c>
      <c r="P6" s="33">
        <v>93579.371998574265</v>
      </c>
      <c r="Q6" s="33">
        <v>81935.074000000008</v>
      </c>
      <c r="R6" s="33">
        <v>75969.5147</v>
      </c>
      <c r="S6" s="33">
        <v>61976.739000000001</v>
      </c>
      <c r="T6" s="33">
        <v>60379.197400000005</v>
      </c>
      <c r="U6" s="33">
        <v>55369.449200000003</v>
      </c>
      <c r="V6" s="33">
        <v>49285.671199999997</v>
      </c>
      <c r="W6" s="33">
        <v>45919.538499999995</v>
      </c>
      <c r="X6" s="33">
        <v>28779.1747</v>
      </c>
      <c r="Y6" s="33">
        <v>22344.8917</v>
      </c>
      <c r="Z6" s="33">
        <v>18491.399600000001</v>
      </c>
      <c r="AA6" s="33">
        <v>14792.7212</v>
      </c>
      <c r="AB6" s="33">
        <v>11336.540999999999</v>
      </c>
      <c r="AC6" s="33">
        <v>10576.6795</v>
      </c>
      <c r="AD6" s="33">
        <v>10007.2107</v>
      </c>
      <c r="AE6" s="33">
        <v>8597.1884000000009</v>
      </c>
    </row>
    <row r="7" spans="1:31">
      <c r="A7" s="29" t="s">
        <v>40</v>
      </c>
      <c r="B7" s="29" t="s">
        <v>71</v>
      </c>
      <c r="C7" s="33">
        <v>118999.224</v>
      </c>
      <c r="D7" s="33">
        <v>107451.75750000001</v>
      </c>
      <c r="E7" s="33">
        <v>103893.9895</v>
      </c>
      <c r="F7" s="33">
        <v>81864.194137467799</v>
      </c>
      <c r="G7" s="33">
        <v>82422.171703578613</v>
      </c>
      <c r="H7" s="33">
        <v>77883.376237328266</v>
      </c>
      <c r="I7" s="33">
        <v>73015.858763967568</v>
      </c>
      <c r="J7" s="33">
        <v>69072.309864669543</v>
      </c>
      <c r="K7" s="33">
        <v>64617.536598509665</v>
      </c>
      <c r="L7" s="33">
        <v>58377.860181756274</v>
      </c>
      <c r="M7" s="33">
        <v>53807.035660563328</v>
      </c>
      <c r="N7" s="33">
        <v>49955.8145</v>
      </c>
      <c r="O7" s="33">
        <v>48878.800499999998</v>
      </c>
      <c r="P7" s="33">
        <v>46261.758999999998</v>
      </c>
      <c r="Q7" s="33">
        <v>45522.982499999998</v>
      </c>
      <c r="R7" s="33">
        <v>40918.786</v>
      </c>
      <c r="S7" s="33">
        <v>36950.262999999999</v>
      </c>
      <c r="T7" s="33">
        <v>36309.254000000001</v>
      </c>
      <c r="U7" s="33">
        <v>30528.225100000003</v>
      </c>
      <c r="V7" s="33">
        <v>31163.235000000001</v>
      </c>
      <c r="W7" s="33">
        <v>32469.075000000001</v>
      </c>
      <c r="X7" s="33">
        <v>30206.1675</v>
      </c>
      <c r="Y7" s="33">
        <v>27639.268</v>
      </c>
      <c r="Z7" s="33">
        <v>26974.874500000002</v>
      </c>
      <c r="AA7" s="33">
        <v>24839.0628</v>
      </c>
      <c r="AB7" s="33">
        <v>24051.042000000001</v>
      </c>
      <c r="AC7" s="33">
        <v>15595.106099999999</v>
      </c>
      <c r="AD7" s="33">
        <v>0</v>
      </c>
      <c r="AE7" s="33">
        <v>0</v>
      </c>
    </row>
    <row r="8" spans="1:31">
      <c r="A8" s="29" t="s">
        <v>40</v>
      </c>
      <c r="B8" s="29" t="s">
        <v>20</v>
      </c>
      <c r="C8" s="33">
        <v>15641.279210051276</v>
      </c>
      <c r="D8" s="33">
        <v>14904.944639410602</v>
      </c>
      <c r="E8" s="33">
        <v>12045.186807975842</v>
      </c>
      <c r="F8" s="33">
        <v>11839.661703486498</v>
      </c>
      <c r="G8" s="33">
        <v>10194.353881061881</v>
      </c>
      <c r="H8" s="33">
        <v>9802.6609401271562</v>
      </c>
      <c r="I8" s="33">
        <v>9033.917639655645</v>
      </c>
      <c r="J8" s="33">
        <v>9811.9903684072924</v>
      </c>
      <c r="K8" s="33">
        <v>8317.499829486309</v>
      </c>
      <c r="L8" s="33">
        <v>8114.7979091592752</v>
      </c>
      <c r="M8" s="33">
        <v>8054.9882493270134</v>
      </c>
      <c r="N8" s="33">
        <v>14342.079127092025</v>
      </c>
      <c r="O8" s="33">
        <v>15004.76502736313</v>
      </c>
      <c r="P8" s="33">
        <v>17858.582785111666</v>
      </c>
      <c r="Q8" s="33">
        <v>11833.228006848261</v>
      </c>
      <c r="R8" s="33">
        <v>10686.371191290309</v>
      </c>
      <c r="S8" s="33">
        <v>15339.24465924471</v>
      </c>
      <c r="T8" s="33">
        <v>15316.249445097115</v>
      </c>
      <c r="U8" s="33">
        <v>12229.002382622981</v>
      </c>
      <c r="V8" s="33">
        <v>12534.962835202237</v>
      </c>
      <c r="W8" s="33">
        <v>12277.027308258143</v>
      </c>
      <c r="X8" s="33">
        <v>13467.633284042289</v>
      </c>
      <c r="Y8" s="33">
        <v>8409.083700140005</v>
      </c>
      <c r="Z8" s="33">
        <v>7197.3486851095022</v>
      </c>
      <c r="AA8" s="33">
        <v>3323.8434468355144</v>
      </c>
      <c r="AB8" s="33">
        <v>2066.5808565167385</v>
      </c>
      <c r="AC8" s="33">
        <v>1976.5838543397292</v>
      </c>
      <c r="AD8" s="33">
        <v>1877.6750679178372</v>
      </c>
      <c r="AE8" s="33">
        <v>1793.4909629473368</v>
      </c>
    </row>
    <row r="9" spans="1:31">
      <c r="A9" s="29" t="s">
        <v>40</v>
      </c>
      <c r="B9" s="29" t="s">
        <v>32</v>
      </c>
      <c r="C9" s="33">
        <v>1716.5350400000002</v>
      </c>
      <c r="D9" s="33">
        <v>1668.3877309999998</v>
      </c>
      <c r="E9" s="33">
        <v>1783.0979170000001</v>
      </c>
      <c r="F9" s="33">
        <v>628.66819700000008</v>
      </c>
      <c r="G9" s="33">
        <v>575.88274699999999</v>
      </c>
      <c r="H9" s="33">
        <v>565.62948799999981</v>
      </c>
      <c r="I9" s="33">
        <v>524.688806</v>
      </c>
      <c r="J9" s="33">
        <v>515.01347399999986</v>
      </c>
      <c r="K9" s="33">
        <v>468.46457749999996</v>
      </c>
      <c r="L9" s="33">
        <v>451.20130160000002</v>
      </c>
      <c r="M9" s="33">
        <v>427.76707449999998</v>
      </c>
      <c r="N9" s="33">
        <v>423.60543100000001</v>
      </c>
      <c r="O9" s="33">
        <v>400.49146800000005</v>
      </c>
      <c r="P9" s="33">
        <v>389.82282900000001</v>
      </c>
      <c r="Q9" s="33">
        <v>286.796987</v>
      </c>
      <c r="R9" s="33">
        <v>263.11489699999998</v>
      </c>
      <c r="S9" s="33">
        <v>513.60417000000007</v>
      </c>
      <c r="T9" s="33">
        <v>523.98832700000003</v>
      </c>
      <c r="U9" s="33">
        <v>476.97903000000002</v>
      </c>
      <c r="V9" s="33">
        <v>541.12693999999999</v>
      </c>
      <c r="W9" s="33">
        <v>533.11669999999992</v>
      </c>
      <c r="X9" s="33">
        <v>624.82406000000003</v>
      </c>
      <c r="Y9" s="33">
        <v>576.803</v>
      </c>
      <c r="Z9" s="33">
        <v>426.42484000000002</v>
      </c>
      <c r="AA9" s="33">
        <v>563.00975000000005</v>
      </c>
      <c r="AB9" s="33">
        <v>0</v>
      </c>
      <c r="AC9" s="33">
        <v>0</v>
      </c>
      <c r="AD9" s="33">
        <v>0</v>
      </c>
      <c r="AE9" s="33">
        <v>0</v>
      </c>
    </row>
    <row r="10" spans="1:31">
      <c r="A10" s="29" t="s">
        <v>40</v>
      </c>
      <c r="B10" s="29" t="s">
        <v>66</v>
      </c>
      <c r="C10" s="33">
        <v>568.79917521639925</v>
      </c>
      <c r="D10" s="33">
        <v>249.69371847724591</v>
      </c>
      <c r="E10" s="33">
        <v>1158.1261584100369</v>
      </c>
      <c r="F10" s="33">
        <v>830.9690859034497</v>
      </c>
      <c r="G10" s="33">
        <v>312.63925767384592</v>
      </c>
      <c r="H10" s="33">
        <v>479.10717643802042</v>
      </c>
      <c r="I10" s="33">
        <v>161.24668234867897</v>
      </c>
      <c r="J10" s="33">
        <v>536.31081858567404</v>
      </c>
      <c r="K10" s="33">
        <v>52.769843247358729</v>
      </c>
      <c r="L10" s="33">
        <v>125.9761942530683</v>
      </c>
      <c r="M10" s="33">
        <v>132.70357457433141</v>
      </c>
      <c r="N10" s="33">
        <v>1850.0007498832877</v>
      </c>
      <c r="O10" s="33">
        <v>931.93416083003854</v>
      </c>
      <c r="P10" s="33">
        <v>1353.4092925091754</v>
      </c>
      <c r="Q10" s="33">
        <v>1255.0254384510595</v>
      </c>
      <c r="R10" s="33">
        <v>1373.960233098084</v>
      </c>
      <c r="S10" s="33">
        <v>4487.9712518256265</v>
      </c>
      <c r="T10" s="33">
        <v>3384.8882720768429</v>
      </c>
      <c r="U10" s="33">
        <v>8882.3793756526629</v>
      </c>
      <c r="V10" s="33">
        <v>11145.434012157724</v>
      </c>
      <c r="W10" s="33">
        <v>7188.756345365211</v>
      </c>
      <c r="X10" s="33">
        <v>10113.64648983163</v>
      </c>
      <c r="Y10" s="33">
        <v>16705.327597685755</v>
      </c>
      <c r="Z10" s="33">
        <v>7026.3215541775153</v>
      </c>
      <c r="AA10" s="33">
        <v>7257.8525077739259</v>
      </c>
      <c r="AB10" s="33">
        <v>7742.840360968321</v>
      </c>
      <c r="AC10" s="33">
        <v>8501.690846921274</v>
      </c>
      <c r="AD10" s="33">
        <v>11545.791030766222</v>
      </c>
      <c r="AE10" s="33">
        <v>11973.870260409825</v>
      </c>
    </row>
    <row r="11" spans="1:31">
      <c r="A11" s="29" t="s">
        <v>40</v>
      </c>
      <c r="B11" s="29" t="s">
        <v>65</v>
      </c>
      <c r="C11" s="33">
        <v>89184.521680000005</v>
      </c>
      <c r="D11" s="33">
        <v>82379.186589999998</v>
      </c>
      <c r="E11" s="33">
        <v>76679.480769999995</v>
      </c>
      <c r="F11" s="33">
        <v>92855.888350000008</v>
      </c>
      <c r="G11" s="33">
        <v>93785.936890000012</v>
      </c>
      <c r="H11" s="33">
        <v>82102.102729999984</v>
      </c>
      <c r="I11" s="33">
        <v>79771.668999999994</v>
      </c>
      <c r="J11" s="33">
        <v>91091.869789999997</v>
      </c>
      <c r="K11" s="33">
        <v>69947.333500000008</v>
      </c>
      <c r="L11" s="33">
        <v>62184.457439999998</v>
      </c>
      <c r="M11" s="33">
        <v>60626.226880000017</v>
      </c>
      <c r="N11" s="33">
        <v>64382.458170000005</v>
      </c>
      <c r="O11" s="33">
        <v>64132.486539999998</v>
      </c>
      <c r="P11" s="33">
        <v>63544.108739999996</v>
      </c>
      <c r="Q11" s="33">
        <v>56631.849709999995</v>
      </c>
      <c r="R11" s="33">
        <v>50937.711320000002</v>
      </c>
      <c r="S11" s="33">
        <v>55622.58786</v>
      </c>
      <c r="T11" s="33">
        <v>47425.696590000007</v>
      </c>
      <c r="U11" s="33">
        <v>41512.747149999996</v>
      </c>
      <c r="V11" s="33">
        <v>40992.711389999997</v>
      </c>
      <c r="W11" s="33">
        <v>34436.373800000001</v>
      </c>
      <c r="X11" s="33">
        <v>37554.547049999994</v>
      </c>
      <c r="Y11" s="33">
        <v>37365.78211</v>
      </c>
      <c r="Z11" s="33">
        <v>32799.211089999997</v>
      </c>
      <c r="AA11" s="33">
        <v>33053.729039999998</v>
      </c>
      <c r="AB11" s="33">
        <v>35662.630560000005</v>
      </c>
      <c r="AC11" s="33">
        <v>30055.833559999999</v>
      </c>
      <c r="AD11" s="33">
        <v>27006.527244000001</v>
      </c>
      <c r="AE11" s="33">
        <v>25794.770895000005</v>
      </c>
    </row>
    <row r="12" spans="1:31">
      <c r="A12" s="29" t="s">
        <v>40</v>
      </c>
      <c r="B12" s="29" t="s">
        <v>69</v>
      </c>
      <c r="C12" s="33">
        <v>67478.859090736587</v>
      </c>
      <c r="D12" s="33">
        <v>80526.369490342084</v>
      </c>
      <c r="E12" s="33">
        <v>69214.427975129278</v>
      </c>
      <c r="F12" s="33">
        <v>67416.394413439222</v>
      </c>
      <c r="G12" s="33">
        <v>66793.3083816976</v>
      </c>
      <c r="H12" s="33">
        <v>66952.33319078332</v>
      </c>
      <c r="I12" s="33">
        <v>65701.106573473866</v>
      </c>
      <c r="J12" s="33">
        <v>56136.42103293792</v>
      </c>
      <c r="K12" s="33">
        <v>51196.655812653604</v>
      </c>
      <c r="L12" s="33">
        <v>48684.414389811413</v>
      </c>
      <c r="M12" s="33">
        <v>50741.37061319263</v>
      </c>
      <c r="N12" s="33">
        <v>43416.135853545624</v>
      </c>
      <c r="O12" s="33">
        <v>40916.226922219328</v>
      </c>
      <c r="P12" s="33">
        <v>40110.5667728263</v>
      </c>
      <c r="Q12" s="33">
        <v>38751.965164730143</v>
      </c>
      <c r="R12" s="33">
        <v>36461.168582166625</v>
      </c>
      <c r="S12" s="33">
        <v>30245.779730738843</v>
      </c>
      <c r="T12" s="33">
        <v>26485.52094842806</v>
      </c>
      <c r="U12" s="33">
        <v>23658.064149193571</v>
      </c>
      <c r="V12" s="33">
        <v>22714.364795639169</v>
      </c>
      <c r="W12" s="33">
        <v>20107.064357262963</v>
      </c>
      <c r="X12" s="33">
        <v>17900.361699829431</v>
      </c>
      <c r="Y12" s="33">
        <v>14460.950475931686</v>
      </c>
      <c r="Z12" s="33">
        <v>12831.024980691176</v>
      </c>
      <c r="AA12" s="33">
        <v>8702.6554732469667</v>
      </c>
      <c r="AB12" s="33">
        <v>6769.8084758969981</v>
      </c>
      <c r="AC12" s="33">
        <v>6091.834818259129</v>
      </c>
      <c r="AD12" s="33">
        <v>5340.9766846137882</v>
      </c>
      <c r="AE12" s="33">
        <v>3489.0266422920267</v>
      </c>
    </row>
    <row r="13" spans="1:31">
      <c r="A13" s="29" t="s">
        <v>40</v>
      </c>
      <c r="B13" s="29" t="s">
        <v>68</v>
      </c>
      <c r="C13" s="33">
        <v>13.512076868559808</v>
      </c>
      <c r="D13" s="33">
        <v>15.8213131705336</v>
      </c>
      <c r="E13" s="33">
        <v>15.351823758528733</v>
      </c>
      <c r="F13" s="33">
        <v>14.048116631273587</v>
      </c>
      <c r="G13" s="33">
        <v>13.116826252101069</v>
      </c>
      <c r="H13" s="33">
        <v>13.253383186250639</v>
      </c>
      <c r="I13" s="33">
        <v>16.454483273791425</v>
      </c>
      <c r="J13" s="33">
        <v>16.940358695767653</v>
      </c>
      <c r="K13" s="33">
        <v>82.213476792478957</v>
      </c>
      <c r="L13" s="33">
        <v>82.913282719869386</v>
      </c>
      <c r="M13" s="33">
        <v>81.233265350920647</v>
      </c>
      <c r="N13" s="33">
        <v>76.234611323414725</v>
      </c>
      <c r="O13" s="33">
        <v>70.62703757687072</v>
      </c>
      <c r="P13" s="33">
        <v>65.184522781336085</v>
      </c>
      <c r="Q13" s="33">
        <v>66.757158537952265</v>
      </c>
      <c r="R13" s="33">
        <v>63.49456770118276</v>
      </c>
      <c r="S13" s="33">
        <v>66.790361625343991</v>
      </c>
      <c r="T13" s="33">
        <v>66.19652189074985</v>
      </c>
      <c r="U13" s="33">
        <v>66.480656508632663</v>
      </c>
      <c r="V13" s="33">
        <v>67.677965435768655</v>
      </c>
      <c r="W13" s="33">
        <v>68.676393679891504</v>
      </c>
      <c r="X13" s="33">
        <v>107.34802254303176</v>
      </c>
      <c r="Y13" s="33">
        <v>99.556381246809337</v>
      </c>
      <c r="Z13" s="33">
        <v>100.22585488109702</v>
      </c>
      <c r="AA13" s="33">
        <v>100.05031355802231</v>
      </c>
      <c r="AB13" s="33">
        <v>111.23167674817138</v>
      </c>
      <c r="AC13" s="33">
        <v>112.54071051244915</v>
      </c>
      <c r="AD13" s="33">
        <v>127.42614124617843</v>
      </c>
      <c r="AE13" s="33">
        <v>135.62485444731755</v>
      </c>
    </row>
    <row r="14" spans="1:31">
      <c r="A14" s="29" t="s">
        <v>40</v>
      </c>
      <c r="B14" s="29" t="s">
        <v>36</v>
      </c>
      <c r="C14" s="33">
        <v>0.20130130624859541</v>
      </c>
      <c r="D14" s="33">
        <v>0.27681751099102792</v>
      </c>
      <c r="E14" s="33">
        <v>0.26512893009551236</v>
      </c>
      <c r="F14" s="33">
        <v>0.28333739616190817</v>
      </c>
      <c r="G14" s="33">
        <v>0.26977533949886073</v>
      </c>
      <c r="H14" s="33">
        <v>0.26077404793538378</v>
      </c>
      <c r="I14" s="33">
        <v>0.22558908591432122</v>
      </c>
      <c r="J14" s="33">
        <v>0.1994286748930649</v>
      </c>
      <c r="K14" s="33">
        <v>0.17037219138194618</v>
      </c>
      <c r="L14" s="33">
        <v>0.16564749879528978</v>
      </c>
      <c r="M14" s="33">
        <v>0.15576518990873769</v>
      </c>
      <c r="N14" s="33">
        <v>0.16136169133765552</v>
      </c>
      <c r="O14" s="33">
        <v>0.13521109494401798</v>
      </c>
      <c r="P14" s="33">
        <v>0.1149827541758785</v>
      </c>
      <c r="Q14" s="33">
        <v>0.115950562757288</v>
      </c>
      <c r="R14" s="33">
        <v>0.1137799185921415</v>
      </c>
      <c r="S14" s="33">
        <v>0.7798416021490544</v>
      </c>
      <c r="T14" s="33">
        <v>0.73474476171173086</v>
      </c>
      <c r="U14" s="33">
        <v>0.79097960364854214</v>
      </c>
      <c r="V14" s="33">
        <v>0.7329319004280811</v>
      </c>
      <c r="W14" s="33">
        <v>2.5708954867839169</v>
      </c>
      <c r="X14" s="33">
        <v>2.4334637974092219</v>
      </c>
      <c r="Y14" s="33">
        <v>2.5026291553331763</v>
      </c>
      <c r="Z14" s="33">
        <v>3.2603824932016545</v>
      </c>
      <c r="AA14" s="33">
        <v>3.1597225605368155</v>
      </c>
      <c r="AB14" s="33">
        <v>3.734211758540428</v>
      </c>
      <c r="AC14" s="33">
        <v>3.596092645899545</v>
      </c>
      <c r="AD14" s="33">
        <v>3.7265513077418411</v>
      </c>
      <c r="AE14" s="33">
        <v>3.5627570133686639</v>
      </c>
    </row>
    <row r="15" spans="1:31">
      <c r="A15" s="29" t="s">
        <v>40</v>
      </c>
      <c r="B15" s="29" t="s">
        <v>73</v>
      </c>
      <c r="C15" s="33">
        <v>338.84334999999999</v>
      </c>
      <c r="D15" s="33">
        <v>854.86457999999993</v>
      </c>
      <c r="E15" s="33">
        <v>1256.4646000381019</v>
      </c>
      <c r="F15" s="33">
        <v>4058.5388314999177</v>
      </c>
      <c r="G15" s="33">
        <v>3413.8985177385512</v>
      </c>
      <c r="H15" s="33">
        <v>2822.9872704381119</v>
      </c>
      <c r="I15" s="33">
        <v>2469.3568906388173</v>
      </c>
      <c r="J15" s="33">
        <v>3112.4244599390513</v>
      </c>
      <c r="K15" s="33">
        <v>2657.8008332341446</v>
      </c>
      <c r="L15" s="33">
        <v>2907.8843394352543</v>
      </c>
      <c r="M15" s="33">
        <v>2680.5356213354039</v>
      </c>
      <c r="N15" s="33">
        <v>4197.6006835648104</v>
      </c>
      <c r="O15" s="33">
        <v>3861.6842690760286</v>
      </c>
      <c r="P15" s="33">
        <v>3251.0721968729417</v>
      </c>
      <c r="Q15" s="33">
        <v>3695.515355172025</v>
      </c>
      <c r="R15" s="33">
        <v>3370.0287044986312</v>
      </c>
      <c r="S15" s="33">
        <v>2135.3043291946392</v>
      </c>
      <c r="T15" s="33">
        <v>2065.2908625596074</v>
      </c>
      <c r="U15" s="33">
        <v>2116.5220296978628</v>
      </c>
      <c r="V15" s="33">
        <v>1476.5647973369773</v>
      </c>
      <c r="W15" s="33">
        <v>1668.7741495589537</v>
      </c>
      <c r="X15" s="33">
        <v>1831.6271542542172</v>
      </c>
      <c r="Y15" s="33">
        <v>1162.9388820459774</v>
      </c>
      <c r="Z15" s="33">
        <v>1305.5899316233199</v>
      </c>
      <c r="AA15" s="33">
        <v>1271.0429352627464</v>
      </c>
      <c r="AB15" s="33">
        <v>1016.9782096936847</v>
      </c>
      <c r="AC15" s="33">
        <v>887.93914176472094</v>
      </c>
      <c r="AD15" s="33">
        <v>959.39734770063831</v>
      </c>
      <c r="AE15" s="33">
        <v>736.46973099992874</v>
      </c>
    </row>
    <row r="16" spans="1:31">
      <c r="A16" s="29" t="s">
        <v>40</v>
      </c>
      <c r="B16" s="29" t="s">
        <v>56</v>
      </c>
      <c r="C16" s="33">
        <v>0.23002808037399988</v>
      </c>
      <c r="D16" s="33">
        <v>0.38230973096000004</v>
      </c>
      <c r="E16" s="33">
        <v>0.48722309802999902</v>
      </c>
      <c r="F16" s="33">
        <v>0.75482927009999889</v>
      </c>
      <c r="G16" s="33">
        <v>1.0368884863699988</v>
      </c>
      <c r="H16" s="33">
        <v>1.3318561980699999</v>
      </c>
      <c r="I16" s="33">
        <v>1.4999010049999999</v>
      </c>
      <c r="J16" s="33">
        <v>1.7205425796999998</v>
      </c>
      <c r="K16" s="33">
        <v>1.9537594486999987</v>
      </c>
      <c r="L16" s="33">
        <v>2.2774406150999997</v>
      </c>
      <c r="M16" s="33">
        <v>2.7540098539999991</v>
      </c>
      <c r="N16" s="33">
        <v>3.1991145309999989</v>
      </c>
      <c r="O16" s="33">
        <v>3.4483161589999982</v>
      </c>
      <c r="P16" s="33">
        <v>3.5756585400000001</v>
      </c>
      <c r="Q16" s="33">
        <v>3.8390189599999998</v>
      </c>
      <c r="R16" s="33">
        <v>4.0825978689999998</v>
      </c>
      <c r="S16" s="33">
        <v>3.8491426519999994</v>
      </c>
      <c r="T16" s="33">
        <v>3.8539310810000003</v>
      </c>
      <c r="U16" s="33">
        <v>3.9483341539999999</v>
      </c>
      <c r="V16" s="33">
        <v>3.8854700279999994</v>
      </c>
      <c r="W16" s="33">
        <v>3.8839600099999991</v>
      </c>
      <c r="X16" s="33">
        <v>3.9502700839999987</v>
      </c>
      <c r="Y16" s="33">
        <v>3.8248082159999983</v>
      </c>
      <c r="Z16" s="33">
        <v>3.9642910019999995</v>
      </c>
      <c r="AA16" s="33">
        <v>3.850119392499999</v>
      </c>
      <c r="AB16" s="33">
        <v>3.5432749649999997</v>
      </c>
      <c r="AC16" s="33">
        <v>3.5495249559999991</v>
      </c>
      <c r="AD16" s="33">
        <v>3.4387708769999987</v>
      </c>
      <c r="AE16" s="33">
        <v>3.1656647109999994</v>
      </c>
    </row>
    <row r="17" spans="1:31">
      <c r="A17" s="34" t="s">
        <v>138</v>
      </c>
      <c r="B17" s="34"/>
      <c r="C17" s="35">
        <v>653094.3185728729</v>
      </c>
      <c r="D17" s="35">
        <v>590337.30138240044</v>
      </c>
      <c r="E17" s="35">
        <v>555874.84675227385</v>
      </c>
      <c r="F17" s="35">
        <v>533674.87236538134</v>
      </c>
      <c r="G17" s="35">
        <v>492982.16312375711</v>
      </c>
      <c r="H17" s="35">
        <v>446756.49341983238</v>
      </c>
      <c r="I17" s="35">
        <v>406619.75361026661</v>
      </c>
      <c r="J17" s="35">
        <v>401937.25683641684</v>
      </c>
      <c r="K17" s="35">
        <v>328094.85015832243</v>
      </c>
      <c r="L17" s="35">
        <v>302395.49812578311</v>
      </c>
      <c r="M17" s="35">
        <v>286722.61041484663</v>
      </c>
      <c r="N17" s="35">
        <v>273969.28466710541</v>
      </c>
      <c r="O17" s="35">
        <v>274404.35610843409</v>
      </c>
      <c r="P17" s="35">
        <v>263162.80594080273</v>
      </c>
      <c r="Q17" s="35">
        <v>236283.67896556741</v>
      </c>
      <c r="R17" s="35">
        <v>216674.1214912562</v>
      </c>
      <c r="S17" s="35">
        <v>205202.98003343455</v>
      </c>
      <c r="T17" s="35">
        <v>189890.99150449279</v>
      </c>
      <c r="U17" s="35">
        <v>172723.32704397783</v>
      </c>
      <c r="V17" s="35">
        <v>168445.18413843494</v>
      </c>
      <c r="W17" s="35">
        <v>152999.62840456623</v>
      </c>
      <c r="X17" s="35">
        <v>138753.70280624638</v>
      </c>
      <c r="Y17" s="35">
        <v>127601.66296500426</v>
      </c>
      <c r="Z17" s="35">
        <v>105846.83110485929</v>
      </c>
      <c r="AA17" s="35">
        <v>92632.924531414421</v>
      </c>
      <c r="AB17" s="35">
        <v>87740.674930130233</v>
      </c>
      <c r="AC17" s="35">
        <v>72910.269390032568</v>
      </c>
      <c r="AD17" s="35">
        <v>55905.606868544019</v>
      </c>
      <c r="AE17" s="35">
        <v>51783.972015096515</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183107.1335</v>
      </c>
      <c r="D20" s="33">
        <v>148543.19399999999</v>
      </c>
      <c r="E20" s="33">
        <v>133525.71549999999</v>
      </c>
      <c r="F20" s="33">
        <v>139112.76634211003</v>
      </c>
      <c r="G20" s="33">
        <v>105044.63196809514</v>
      </c>
      <c r="H20" s="33">
        <v>86537.780947355073</v>
      </c>
      <c r="I20" s="33">
        <v>70028.833465199277</v>
      </c>
      <c r="J20" s="33">
        <v>73314.346000808844</v>
      </c>
      <c r="K20" s="33">
        <v>42570.41214258541</v>
      </c>
      <c r="L20" s="33">
        <v>40623.819166653084</v>
      </c>
      <c r="M20" s="33">
        <v>35512.503755961458</v>
      </c>
      <c r="N20" s="33">
        <v>21401.907354988602</v>
      </c>
      <c r="O20" s="33">
        <v>25465.417385070701</v>
      </c>
      <c r="P20" s="33">
        <v>21885.468466086422</v>
      </c>
      <c r="Q20" s="33">
        <v>13169.1355</v>
      </c>
      <c r="R20" s="33">
        <v>15824.8145</v>
      </c>
      <c r="S20" s="33">
        <v>15626.967000000001</v>
      </c>
      <c r="T20" s="33">
        <v>14902.575000000001</v>
      </c>
      <c r="U20" s="33">
        <v>14198.728499999999</v>
      </c>
      <c r="V20" s="33">
        <v>11023.4215</v>
      </c>
      <c r="W20" s="33">
        <v>9985.1795000000002</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231.40669585506879</v>
      </c>
      <c r="D22" s="33">
        <v>220.09877578159231</v>
      </c>
      <c r="E22" s="33">
        <v>643.75709333483428</v>
      </c>
      <c r="F22" s="33">
        <v>394.8643083349117</v>
      </c>
      <c r="G22" s="33">
        <v>368.26190637034631</v>
      </c>
      <c r="H22" s="33">
        <v>349.23612604839855</v>
      </c>
      <c r="I22" s="33">
        <v>333.300755802494</v>
      </c>
      <c r="J22" s="33">
        <v>321.5007539022302</v>
      </c>
      <c r="K22" s="33">
        <v>300.46156562633109</v>
      </c>
      <c r="L22" s="33">
        <v>288.48538553911459</v>
      </c>
      <c r="M22" s="33">
        <v>271.95684557258375</v>
      </c>
      <c r="N22" s="33">
        <v>1229.8448069341582</v>
      </c>
      <c r="O22" s="33">
        <v>1258.2149679215993</v>
      </c>
      <c r="P22" s="33">
        <v>2916.0794665982939</v>
      </c>
      <c r="Q22" s="33">
        <v>1256.5987192356799</v>
      </c>
      <c r="R22" s="33">
        <v>1235.2942337783632</v>
      </c>
      <c r="S22" s="33">
        <v>3797.5956359439501</v>
      </c>
      <c r="T22" s="33">
        <v>4506.3940622386353</v>
      </c>
      <c r="U22" s="33">
        <v>3951.0777515916661</v>
      </c>
      <c r="V22" s="33">
        <v>3937.6445055986828</v>
      </c>
      <c r="W22" s="33">
        <v>3522.335370696097</v>
      </c>
      <c r="X22" s="33">
        <v>4282.5510470495583</v>
      </c>
      <c r="Y22" s="33">
        <v>23.576165104949002</v>
      </c>
      <c r="Z22" s="33">
        <v>1.3189815000000001E-5</v>
      </c>
      <c r="AA22" s="33">
        <v>1.3166146E-5</v>
      </c>
      <c r="AB22" s="33">
        <v>2.1459027999999901E-5</v>
      </c>
      <c r="AC22" s="33">
        <v>2.0677193999999999E-5</v>
      </c>
      <c r="AD22" s="33">
        <v>2.2415518999999998E-5</v>
      </c>
      <c r="AE22" s="33">
        <v>2.0552197000000001E-5</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1.8333385449507602</v>
      </c>
      <c r="D24" s="33">
        <v>7.0871433299999896E-6</v>
      </c>
      <c r="E24" s="33">
        <v>135.65827530394264</v>
      </c>
      <c r="F24" s="33">
        <v>409.22200312838106</v>
      </c>
      <c r="G24" s="33">
        <v>103.68918748137931</v>
      </c>
      <c r="H24" s="33">
        <v>146.46694737623338</v>
      </c>
      <c r="I24" s="33">
        <v>50.370909299266536</v>
      </c>
      <c r="J24" s="33">
        <v>84.375080140330056</v>
      </c>
      <c r="K24" s="33">
        <v>7.1706146999999983E-6</v>
      </c>
      <c r="L24" s="33">
        <v>4.4462771743136713</v>
      </c>
      <c r="M24" s="33">
        <v>7.2022366999999991E-6</v>
      </c>
      <c r="N24" s="33">
        <v>167.81717089401837</v>
      </c>
      <c r="O24" s="33">
        <v>111.09717335980633</v>
      </c>
      <c r="P24" s="33">
        <v>113.22254340274837</v>
      </c>
      <c r="Q24" s="33">
        <v>277.54870217068043</v>
      </c>
      <c r="R24" s="33">
        <v>167.41933622252168</v>
      </c>
      <c r="S24" s="33">
        <v>611.60579382780918</v>
      </c>
      <c r="T24" s="33">
        <v>340.78604410963823</v>
      </c>
      <c r="U24" s="33">
        <v>2436.1605747627559</v>
      </c>
      <c r="V24" s="33">
        <v>4134.0607658999606</v>
      </c>
      <c r="W24" s="33">
        <v>1699.3551837421824</v>
      </c>
      <c r="X24" s="33">
        <v>2271.3483156527705</v>
      </c>
      <c r="Y24" s="33">
        <v>6664.512709337896</v>
      </c>
      <c r="Z24" s="33">
        <v>1539.7228649180174</v>
      </c>
      <c r="AA24" s="33">
        <v>1609.7811047800622</v>
      </c>
      <c r="AB24" s="33">
        <v>2249.9025067590287</v>
      </c>
      <c r="AC24" s="33">
        <v>3812.4467084868252</v>
      </c>
      <c r="AD24" s="33">
        <v>5656.4921151635472</v>
      </c>
      <c r="AE24" s="33">
        <v>6578.5367144810616</v>
      </c>
    </row>
    <row r="25" spans="1:31">
      <c r="A25" s="29" t="s">
        <v>130</v>
      </c>
      <c r="B25" s="29" t="s">
        <v>65</v>
      </c>
      <c r="C25" s="33">
        <v>13692.541940000001</v>
      </c>
      <c r="D25" s="33">
        <v>13686.284159999999</v>
      </c>
      <c r="E25" s="33">
        <v>11971.1757</v>
      </c>
      <c r="F25" s="33">
        <v>16365.922600000002</v>
      </c>
      <c r="G25" s="33">
        <v>15759.121650000001</v>
      </c>
      <c r="H25" s="33">
        <v>13898.063149999998</v>
      </c>
      <c r="I25" s="33">
        <v>12609.625460000001</v>
      </c>
      <c r="J25" s="33">
        <v>16486.075850000001</v>
      </c>
      <c r="K25" s="33">
        <v>12892.621499999999</v>
      </c>
      <c r="L25" s="33">
        <v>10824.365659999999</v>
      </c>
      <c r="M25" s="33">
        <v>10293.062890000001</v>
      </c>
      <c r="N25" s="33">
        <v>10603.44788</v>
      </c>
      <c r="O25" s="33">
        <v>11743.583690000001</v>
      </c>
      <c r="P25" s="33">
        <v>11850.507509999999</v>
      </c>
      <c r="Q25" s="33">
        <v>11338.554</v>
      </c>
      <c r="R25" s="33">
        <v>10318.875199999999</v>
      </c>
      <c r="S25" s="33">
        <v>12302.672629999999</v>
      </c>
      <c r="T25" s="33">
        <v>9331.8469499999992</v>
      </c>
      <c r="U25" s="33">
        <v>8899.0879800000002</v>
      </c>
      <c r="V25" s="33">
        <v>7462.5712299999996</v>
      </c>
      <c r="W25" s="33">
        <v>6844.9414700000007</v>
      </c>
      <c r="X25" s="33">
        <v>8095.3347199999998</v>
      </c>
      <c r="Y25" s="33">
        <v>8048.39984</v>
      </c>
      <c r="Z25" s="33">
        <v>7787.2580499999995</v>
      </c>
      <c r="AA25" s="33">
        <v>7403.3718900000003</v>
      </c>
      <c r="AB25" s="33">
        <v>8577.957629999999</v>
      </c>
      <c r="AC25" s="33">
        <v>6731.6292400000002</v>
      </c>
      <c r="AD25" s="33">
        <v>6277.4305700000004</v>
      </c>
      <c r="AE25" s="33">
        <v>5513.9940800000004</v>
      </c>
    </row>
    <row r="26" spans="1:31">
      <c r="A26" s="29" t="s">
        <v>130</v>
      </c>
      <c r="B26" s="29" t="s">
        <v>69</v>
      </c>
      <c r="C26" s="33">
        <v>15743.286920101675</v>
      </c>
      <c r="D26" s="33">
        <v>17631.409129742326</v>
      </c>
      <c r="E26" s="33">
        <v>15861.356864495472</v>
      </c>
      <c r="F26" s="33">
        <v>14959.957167048786</v>
      </c>
      <c r="G26" s="33">
        <v>14906.121854081221</v>
      </c>
      <c r="H26" s="33">
        <v>15107.852548178666</v>
      </c>
      <c r="I26" s="33">
        <v>14208.955077583778</v>
      </c>
      <c r="J26" s="33">
        <v>11111.805225779304</v>
      </c>
      <c r="K26" s="33">
        <v>9352.0900945355352</v>
      </c>
      <c r="L26" s="33">
        <v>9702.0412278331896</v>
      </c>
      <c r="M26" s="33">
        <v>10936.639560435371</v>
      </c>
      <c r="N26" s="33">
        <v>9853.0672427252084</v>
      </c>
      <c r="O26" s="33">
        <v>9384.5190826168164</v>
      </c>
      <c r="P26" s="33">
        <v>9215.3050529076136</v>
      </c>
      <c r="Q26" s="33">
        <v>9040.1666494110214</v>
      </c>
      <c r="R26" s="33">
        <v>8399.389606010378</v>
      </c>
      <c r="S26" s="33">
        <v>5892.150266012809</v>
      </c>
      <c r="T26" s="33">
        <v>4361.7765375665867</v>
      </c>
      <c r="U26" s="33">
        <v>4477.8422179587451</v>
      </c>
      <c r="V26" s="33">
        <v>4109.4363038652218</v>
      </c>
      <c r="W26" s="33">
        <v>3725.2960640597648</v>
      </c>
      <c r="X26" s="33">
        <v>3420.0140339367672</v>
      </c>
      <c r="Y26" s="33">
        <v>2539.6040827088982</v>
      </c>
      <c r="Z26" s="33">
        <v>2535.6313842151194</v>
      </c>
      <c r="AA26" s="33">
        <v>2302.644220270724</v>
      </c>
      <c r="AB26" s="33">
        <v>1286.7058728722202</v>
      </c>
      <c r="AC26" s="33">
        <v>1092.2982955925147</v>
      </c>
      <c r="AD26" s="33">
        <v>1049.3305144384751</v>
      </c>
      <c r="AE26" s="33">
        <v>948.13405815307135</v>
      </c>
    </row>
    <row r="27" spans="1:31">
      <c r="A27" s="29" t="s">
        <v>130</v>
      </c>
      <c r="B27" s="29" t="s">
        <v>68</v>
      </c>
      <c r="C27" s="33">
        <v>4.9791114010281907</v>
      </c>
      <c r="D27" s="33">
        <v>5.7841321721453918</v>
      </c>
      <c r="E27" s="33">
        <v>5.5558593066972346</v>
      </c>
      <c r="F27" s="33">
        <v>5.1041661657795983</v>
      </c>
      <c r="G27" s="33">
        <v>4.6300714607759685</v>
      </c>
      <c r="H27" s="33">
        <v>4.7832894368303105</v>
      </c>
      <c r="I27" s="33">
        <v>8.2370825102872907</v>
      </c>
      <c r="J27" s="33">
        <v>10.127099725049501</v>
      </c>
      <c r="K27" s="33">
        <v>75.269276549262784</v>
      </c>
      <c r="L27" s="33">
        <v>76.076654933699174</v>
      </c>
      <c r="M27" s="33">
        <v>74.644957650357071</v>
      </c>
      <c r="N27" s="33">
        <v>69.819250571721383</v>
      </c>
      <c r="O27" s="33">
        <v>64.772423648684835</v>
      </c>
      <c r="P27" s="33">
        <v>59.622885036156255</v>
      </c>
      <c r="Q27" s="33">
        <v>61.188259901354883</v>
      </c>
      <c r="R27" s="33">
        <v>58.276158046517303</v>
      </c>
      <c r="S27" s="33">
        <v>52.780712197133106</v>
      </c>
      <c r="T27" s="33">
        <v>51.982928566845082</v>
      </c>
      <c r="U27" s="33">
        <v>52.389506651027773</v>
      </c>
      <c r="V27" s="33">
        <v>50.926557223546034</v>
      </c>
      <c r="W27" s="33">
        <v>48.200284211589896</v>
      </c>
      <c r="X27" s="33">
        <v>65.953866935214052</v>
      </c>
      <c r="Y27" s="33">
        <v>60.898072613204654</v>
      </c>
      <c r="Z27" s="33">
        <v>61.923589824775789</v>
      </c>
      <c r="AA27" s="33">
        <v>59.655765611724867</v>
      </c>
      <c r="AB27" s="33">
        <v>65.196183885533515</v>
      </c>
      <c r="AC27" s="33">
        <v>65.344979108019473</v>
      </c>
      <c r="AD27" s="33">
        <v>71.748319979329978</v>
      </c>
      <c r="AE27" s="33">
        <v>73.077510659764314</v>
      </c>
    </row>
    <row r="28" spans="1:31">
      <c r="A28" s="29" t="s">
        <v>130</v>
      </c>
      <c r="B28" s="29" t="s">
        <v>36</v>
      </c>
      <c r="C28" s="33">
        <v>7.5926136999999998E-9</v>
      </c>
      <c r="D28" s="33">
        <v>7.4742953999999995E-9</v>
      </c>
      <c r="E28" s="33">
        <v>7.1279579E-9</v>
      </c>
      <c r="F28" s="33">
        <v>6.7630781999999992E-9</v>
      </c>
      <c r="G28" s="33">
        <v>6.3085448999999902E-9</v>
      </c>
      <c r="H28" s="33">
        <v>6.1478397E-9</v>
      </c>
      <c r="I28" s="33">
        <v>7.0966644000000003E-9</v>
      </c>
      <c r="J28" s="33">
        <v>7.1697659999999997E-9</v>
      </c>
      <c r="K28" s="33">
        <v>2.1815648699999898E-8</v>
      </c>
      <c r="L28" s="33">
        <v>2.1506082E-8</v>
      </c>
      <c r="M28" s="33">
        <v>2.0708906499999899E-8</v>
      </c>
      <c r="N28" s="33">
        <v>2.1153185499999999E-8</v>
      </c>
      <c r="O28" s="33">
        <v>1.9922555000000003E-8</v>
      </c>
      <c r="P28" s="33">
        <v>1.9403398E-8</v>
      </c>
      <c r="Q28" s="33">
        <v>1.9843700999999996E-8</v>
      </c>
      <c r="R28" s="33">
        <v>1.9839884499999999E-8</v>
      </c>
      <c r="S28" s="33">
        <v>4.1851917E-8</v>
      </c>
      <c r="T28" s="33">
        <v>3.9166556999999898E-8</v>
      </c>
      <c r="U28" s="33">
        <v>7.2284420000000002E-8</v>
      </c>
      <c r="V28" s="33">
        <v>6.8952433000000003E-8</v>
      </c>
      <c r="W28" s="33">
        <v>0.70133721383346603</v>
      </c>
      <c r="X28" s="33">
        <v>0.667819163006238</v>
      </c>
      <c r="Y28" s="33">
        <v>0.82518116269881248</v>
      </c>
      <c r="Z28" s="33">
        <v>1.11757791914291</v>
      </c>
      <c r="AA28" s="33">
        <v>1.133215621153022</v>
      </c>
      <c r="AB28" s="33">
        <v>1.1643848285229359</v>
      </c>
      <c r="AC28" s="33">
        <v>1.0890171268506899</v>
      </c>
      <c r="AD28" s="33">
        <v>1.0680543269442659</v>
      </c>
      <c r="AE28" s="33">
        <v>0.99940175162785105</v>
      </c>
    </row>
    <row r="29" spans="1:31">
      <c r="A29" s="29" t="s">
        <v>130</v>
      </c>
      <c r="B29" s="29" t="s">
        <v>73</v>
      </c>
      <c r="C29" s="33">
        <v>149.97701999999998</v>
      </c>
      <c r="D29" s="33">
        <v>453.66273999999999</v>
      </c>
      <c r="E29" s="33">
        <v>599.11530001065205</v>
      </c>
      <c r="F29" s="33">
        <v>1000.0418314718372</v>
      </c>
      <c r="G29" s="33">
        <v>505.42671771075106</v>
      </c>
      <c r="H29" s="33">
        <v>573.44947041063688</v>
      </c>
      <c r="I29" s="33">
        <v>698.0626906105648</v>
      </c>
      <c r="J29" s="33">
        <v>678.20045991056054</v>
      </c>
      <c r="K29" s="33">
        <v>776.53543320551034</v>
      </c>
      <c r="L29" s="33">
        <v>883.48143940570696</v>
      </c>
      <c r="M29" s="33">
        <v>752.21852130563059</v>
      </c>
      <c r="N29" s="33">
        <v>1232.5201835072039</v>
      </c>
      <c r="O29" s="33">
        <v>1107.6194690067978</v>
      </c>
      <c r="P29" s="33">
        <v>801.22239680658811</v>
      </c>
      <c r="Q29" s="33">
        <v>1090.4751551068559</v>
      </c>
      <c r="R29" s="33">
        <v>984.06890440717746</v>
      </c>
      <c r="S29" s="33">
        <v>727.03005211522554</v>
      </c>
      <c r="T29" s="33">
        <v>689.790894714204</v>
      </c>
      <c r="U29" s="33">
        <v>748.93498532843432</v>
      </c>
      <c r="V29" s="33">
        <v>514.91663582677756</v>
      </c>
      <c r="W29" s="33">
        <v>590.04712412595677</v>
      </c>
      <c r="X29" s="33">
        <v>688.31793132477048</v>
      </c>
      <c r="Y29" s="33">
        <v>379.1387979241473</v>
      </c>
      <c r="Z29" s="33">
        <v>504.87945503800916</v>
      </c>
      <c r="AA29" s="33">
        <v>524.37272643510596</v>
      </c>
      <c r="AB29" s="33">
        <v>454.92935743340041</v>
      </c>
      <c r="AC29" s="33">
        <v>410.01895383152856</v>
      </c>
      <c r="AD29" s="33">
        <v>493.72691343210533</v>
      </c>
      <c r="AE29" s="33">
        <v>330.38626293201389</v>
      </c>
    </row>
    <row r="30" spans="1:31">
      <c r="A30" s="29" t="s">
        <v>130</v>
      </c>
      <c r="B30" s="29" t="s">
        <v>56</v>
      </c>
      <c r="C30" s="33">
        <v>8.0971772999999997E-2</v>
      </c>
      <c r="D30" s="33">
        <v>0.13348837499999999</v>
      </c>
      <c r="E30" s="33">
        <v>0.16453499700000002</v>
      </c>
      <c r="F30" s="33">
        <v>0.278855825</v>
      </c>
      <c r="G30" s="33">
        <v>0.37945852999999896</v>
      </c>
      <c r="H30" s="33">
        <v>0.50510037399999996</v>
      </c>
      <c r="I30" s="33">
        <v>0.55332779200000004</v>
      </c>
      <c r="J30" s="33">
        <v>0.63300542999999998</v>
      </c>
      <c r="K30" s="33">
        <v>0.70644895999999902</v>
      </c>
      <c r="L30" s="33">
        <v>0.81871129999999992</v>
      </c>
      <c r="M30" s="33">
        <v>0.9470196500000001</v>
      </c>
      <c r="N30" s="33">
        <v>1.095752469999999</v>
      </c>
      <c r="O30" s="33">
        <v>1.1665262700000001</v>
      </c>
      <c r="P30" s="33">
        <v>1.1801737800000001</v>
      </c>
      <c r="Q30" s="33">
        <v>1.2612388199999998</v>
      </c>
      <c r="R30" s="33">
        <v>1.3292936</v>
      </c>
      <c r="S30" s="33">
        <v>1.3016329499999999</v>
      </c>
      <c r="T30" s="33">
        <v>1.2756048600000001</v>
      </c>
      <c r="U30" s="33">
        <v>1.3298716500000001</v>
      </c>
      <c r="V30" s="33">
        <v>1.27073072</v>
      </c>
      <c r="W30" s="33">
        <v>1.2808514299999991</v>
      </c>
      <c r="X30" s="33">
        <v>1.3118346400000001</v>
      </c>
      <c r="Y30" s="33">
        <v>1.2544832299999991</v>
      </c>
      <c r="Z30" s="33">
        <v>1.3110290599999999</v>
      </c>
      <c r="AA30" s="33">
        <v>1.2807602499999999</v>
      </c>
      <c r="AB30" s="33">
        <v>1.2257908499999999</v>
      </c>
      <c r="AC30" s="33">
        <v>1.1961469299999989</v>
      </c>
      <c r="AD30" s="33">
        <v>1.20482457</v>
      </c>
      <c r="AE30" s="33">
        <v>1.1361815099999999</v>
      </c>
    </row>
    <row r="31" spans="1:31">
      <c r="A31" s="34" t="s">
        <v>138</v>
      </c>
      <c r="B31" s="34"/>
      <c r="C31" s="35">
        <v>212781.1815059027</v>
      </c>
      <c r="D31" s="35">
        <v>180086.77020478321</v>
      </c>
      <c r="E31" s="35">
        <v>162143.21929244095</v>
      </c>
      <c r="F31" s="35">
        <v>171247.83658678789</v>
      </c>
      <c r="G31" s="35">
        <v>136186.45663748885</v>
      </c>
      <c r="H31" s="35">
        <v>116044.18300839521</v>
      </c>
      <c r="I31" s="35">
        <v>97239.322750395106</v>
      </c>
      <c r="J31" s="35">
        <v>101328.23001035578</v>
      </c>
      <c r="K31" s="35">
        <v>65190.854586467154</v>
      </c>
      <c r="L31" s="35">
        <v>61519.234372133404</v>
      </c>
      <c r="M31" s="35">
        <v>57088.808016822011</v>
      </c>
      <c r="N31" s="35">
        <v>43325.903706113706</v>
      </c>
      <c r="O31" s="35">
        <v>48027.604722617609</v>
      </c>
      <c r="P31" s="35">
        <v>46040.205924031237</v>
      </c>
      <c r="Q31" s="35">
        <v>35143.191830718737</v>
      </c>
      <c r="R31" s="35">
        <v>36004.069034057778</v>
      </c>
      <c r="S31" s="35">
        <v>38283.772037981704</v>
      </c>
      <c r="T31" s="35">
        <v>33495.361522481704</v>
      </c>
      <c r="U31" s="35">
        <v>34015.286530964193</v>
      </c>
      <c r="V31" s="35">
        <v>30718.060862587408</v>
      </c>
      <c r="W31" s="35">
        <v>25825.307872709636</v>
      </c>
      <c r="X31" s="35">
        <v>18135.201983574312</v>
      </c>
      <c r="Y31" s="35">
        <v>17336.990869764948</v>
      </c>
      <c r="Z31" s="35">
        <v>11924.535902147727</v>
      </c>
      <c r="AA31" s="35">
        <v>11375.452993828658</v>
      </c>
      <c r="AB31" s="35">
        <v>12179.76221497581</v>
      </c>
      <c r="AC31" s="35">
        <v>11701.719243864554</v>
      </c>
      <c r="AD31" s="35">
        <v>13055.001541996871</v>
      </c>
      <c r="AE31" s="35">
        <v>13113.742383846096</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176384.45480000001</v>
      </c>
      <c r="D34" s="33">
        <v>154597.94639999999</v>
      </c>
      <c r="E34" s="33">
        <v>157559.47030000002</v>
      </c>
      <c r="F34" s="33">
        <v>139112.28201934308</v>
      </c>
      <c r="G34" s="33">
        <v>133840.12146839791</v>
      </c>
      <c r="H34" s="33">
        <v>122420.2493266143</v>
      </c>
      <c r="I34" s="33">
        <v>108365.97819634776</v>
      </c>
      <c r="J34" s="33">
        <v>101442.05512831177</v>
      </c>
      <c r="K34" s="33">
        <v>90841.9643775476</v>
      </c>
      <c r="L34" s="33">
        <v>83750.058259830141</v>
      </c>
      <c r="M34" s="33">
        <v>77338.781341376933</v>
      </c>
      <c r="N34" s="33">
        <v>78121.048869272447</v>
      </c>
      <c r="O34" s="33">
        <v>78603.607067374018</v>
      </c>
      <c r="P34" s="33">
        <v>71693.903532487835</v>
      </c>
      <c r="Q34" s="33">
        <v>68765.938500000004</v>
      </c>
      <c r="R34" s="33">
        <v>60144.700200000007</v>
      </c>
      <c r="S34" s="33">
        <v>46349.771999999997</v>
      </c>
      <c r="T34" s="33">
        <v>45476.622400000007</v>
      </c>
      <c r="U34" s="33">
        <v>41170.720700000005</v>
      </c>
      <c r="V34" s="33">
        <v>38262.2497</v>
      </c>
      <c r="W34" s="33">
        <v>35934.358999999997</v>
      </c>
      <c r="X34" s="33">
        <v>28779.1747</v>
      </c>
      <c r="Y34" s="33">
        <v>22344.8917</v>
      </c>
      <c r="Z34" s="33">
        <v>18491.399600000001</v>
      </c>
      <c r="AA34" s="33">
        <v>14792.7212</v>
      </c>
      <c r="AB34" s="33">
        <v>11336.540999999999</v>
      </c>
      <c r="AC34" s="33">
        <v>10576.6795</v>
      </c>
      <c r="AD34" s="33">
        <v>10007.2107</v>
      </c>
      <c r="AE34" s="33">
        <v>8597.1884000000009</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7663.3565042031451</v>
      </c>
      <c r="D36" s="33">
        <v>7325.1261541426047</v>
      </c>
      <c r="E36" s="33">
        <v>7774.4045042503913</v>
      </c>
      <c r="F36" s="33">
        <v>8716.6948848413849</v>
      </c>
      <c r="G36" s="33">
        <v>7246.0087646827469</v>
      </c>
      <c r="H36" s="33">
        <v>6986.5228044509022</v>
      </c>
      <c r="I36" s="33">
        <v>6354.6848742456459</v>
      </c>
      <c r="J36" s="33">
        <v>7235.8334045445135</v>
      </c>
      <c r="K36" s="33">
        <v>5878.4912542960792</v>
      </c>
      <c r="L36" s="33">
        <v>5788.2827142178458</v>
      </c>
      <c r="M36" s="33">
        <v>5843.9283943629343</v>
      </c>
      <c r="N36" s="33">
        <v>10985.931806457587</v>
      </c>
      <c r="O36" s="33">
        <v>11960.822946277147</v>
      </c>
      <c r="P36" s="33">
        <v>11747.860505895847</v>
      </c>
      <c r="Q36" s="33">
        <v>8960.5067756316657</v>
      </c>
      <c r="R36" s="33">
        <v>7915.8507457554915</v>
      </c>
      <c r="S36" s="33">
        <v>11541.64900926546</v>
      </c>
      <c r="T36" s="33">
        <v>10809.855368905743</v>
      </c>
      <c r="U36" s="33">
        <v>8277.9246129695293</v>
      </c>
      <c r="V36" s="33">
        <v>8597.318312509964</v>
      </c>
      <c r="W36" s="33">
        <v>8754.6919165366671</v>
      </c>
      <c r="X36" s="33">
        <v>9185.0822160878251</v>
      </c>
      <c r="Y36" s="33">
        <v>8385.507515101488</v>
      </c>
      <c r="Z36" s="33">
        <v>7197.3486540236663</v>
      </c>
      <c r="AA36" s="33">
        <v>3323.843415642893</v>
      </c>
      <c r="AB36" s="33">
        <v>2066.5808159102321</v>
      </c>
      <c r="AC36" s="33">
        <v>1976.583815141661</v>
      </c>
      <c r="AD36" s="33">
        <v>1877.675014293101</v>
      </c>
      <c r="AE36" s="33">
        <v>1793.4909133155079</v>
      </c>
    </row>
    <row r="37" spans="1:31">
      <c r="A37" s="29" t="s">
        <v>131</v>
      </c>
      <c r="B37" s="29" t="s">
        <v>32</v>
      </c>
      <c r="C37" s="33">
        <v>257.15160000000003</v>
      </c>
      <c r="D37" s="33">
        <v>245.91355999999999</v>
      </c>
      <c r="E37" s="33">
        <v>464.24984000000001</v>
      </c>
      <c r="F37" s="33">
        <v>442.03553000000005</v>
      </c>
      <c r="G37" s="33">
        <v>418.28353000000004</v>
      </c>
      <c r="H37" s="33">
        <v>401.27661999999998</v>
      </c>
      <c r="I37" s="33">
        <v>381.82162</v>
      </c>
      <c r="J37" s="33">
        <v>365.23778000000004</v>
      </c>
      <c r="K37" s="33">
        <v>345.73621999999995</v>
      </c>
      <c r="L37" s="33">
        <v>330.97856000000002</v>
      </c>
      <c r="M37" s="33">
        <v>315.15379999999999</v>
      </c>
      <c r="N37" s="33">
        <v>299.4735</v>
      </c>
      <c r="O37" s="33">
        <v>288.72970000000004</v>
      </c>
      <c r="P37" s="33">
        <v>274.00040000000001</v>
      </c>
      <c r="Q37" s="33">
        <v>260.84476999999998</v>
      </c>
      <c r="R37" s="33">
        <v>249.46001999999999</v>
      </c>
      <c r="S37" s="33">
        <v>467.38984000000005</v>
      </c>
      <c r="T37" s="33">
        <v>500.22946999999999</v>
      </c>
      <c r="U37" s="33">
        <v>476.97903000000002</v>
      </c>
      <c r="V37" s="33">
        <v>541.12693999999999</v>
      </c>
      <c r="W37" s="33">
        <v>533.11669999999992</v>
      </c>
      <c r="X37" s="33">
        <v>624.82406000000003</v>
      </c>
      <c r="Y37" s="33">
        <v>576.803</v>
      </c>
      <c r="Z37" s="33">
        <v>426.42484000000002</v>
      </c>
      <c r="AA37" s="33">
        <v>563.00975000000005</v>
      </c>
      <c r="AB37" s="33">
        <v>0</v>
      </c>
      <c r="AC37" s="33">
        <v>0</v>
      </c>
      <c r="AD37" s="33">
        <v>0</v>
      </c>
      <c r="AE37" s="33">
        <v>0</v>
      </c>
    </row>
    <row r="38" spans="1:31">
      <c r="A38" s="29" t="s">
        <v>131</v>
      </c>
      <c r="B38" s="29" t="s">
        <v>66</v>
      </c>
      <c r="C38" s="33">
        <v>1.4141980700000001E-5</v>
      </c>
      <c r="D38" s="33">
        <v>1.3992606879999998E-5</v>
      </c>
      <c r="E38" s="33">
        <v>15.260642440846841</v>
      </c>
      <c r="F38" s="33">
        <v>289.43354102149038</v>
      </c>
      <c r="G38" s="33">
        <v>123.4486037346602</v>
      </c>
      <c r="H38" s="33">
        <v>171.44699670694052</v>
      </c>
      <c r="I38" s="33">
        <v>56.755119973500108</v>
      </c>
      <c r="J38" s="33">
        <v>360.3651259178834</v>
      </c>
      <c r="K38" s="33">
        <v>48.337321176914962</v>
      </c>
      <c r="L38" s="33">
        <v>104.06603965573875</v>
      </c>
      <c r="M38" s="33">
        <v>128.22012229350065</v>
      </c>
      <c r="N38" s="33">
        <v>953.30873816640417</v>
      </c>
      <c r="O38" s="33">
        <v>516.67520198488683</v>
      </c>
      <c r="P38" s="33">
        <v>287.30806340466023</v>
      </c>
      <c r="Q38" s="33">
        <v>459.60673646684779</v>
      </c>
      <c r="R38" s="33">
        <v>737.76079675857102</v>
      </c>
      <c r="S38" s="33">
        <v>2188.3596755341432</v>
      </c>
      <c r="T38" s="33">
        <v>1360.1492637866713</v>
      </c>
      <c r="U38" s="33">
        <v>3502.3861451186363</v>
      </c>
      <c r="V38" s="33">
        <v>3993.0503749897616</v>
      </c>
      <c r="W38" s="33">
        <v>3228.9554700697167</v>
      </c>
      <c r="X38" s="33">
        <v>4940.8342252736284</v>
      </c>
      <c r="Y38" s="33">
        <v>5836.1262800412705</v>
      </c>
      <c r="Z38" s="33">
        <v>4653.2960561367317</v>
      </c>
      <c r="AA38" s="33">
        <v>5054.9027085287571</v>
      </c>
      <c r="AB38" s="33">
        <v>4792.3090114292972</v>
      </c>
      <c r="AC38" s="33">
        <v>4002.0594707064561</v>
      </c>
      <c r="AD38" s="33">
        <v>4211.106410059273</v>
      </c>
      <c r="AE38" s="33">
        <v>3050.851009913185</v>
      </c>
    </row>
    <row r="39" spans="1:31">
      <c r="A39" s="29" t="s">
        <v>131</v>
      </c>
      <c r="B39" s="29" t="s">
        <v>65</v>
      </c>
      <c r="C39" s="33">
        <v>4642.1670000000004</v>
      </c>
      <c r="D39" s="33">
        <v>4414.2584000000006</v>
      </c>
      <c r="E39" s="33">
        <v>4212.8303000000005</v>
      </c>
      <c r="F39" s="33">
        <v>3986.6728000000003</v>
      </c>
      <c r="G39" s="33">
        <v>3784.8262</v>
      </c>
      <c r="H39" s="33">
        <v>3599.9054999999998</v>
      </c>
      <c r="I39" s="33">
        <v>3434.5646000000002</v>
      </c>
      <c r="J39" s="33">
        <v>3247.42</v>
      </c>
      <c r="K39" s="33">
        <v>3086.3425999999995</v>
      </c>
      <c r="L39" s="33">
        <v>2886.3584999999998</v>
      </c>
      <c r="M39" s="33">
        <v>2799.4495999999999</v>
      </c>
      <c r="N39" s="33">
        <v>2645.6575600000001</v>
      </c>
      <c r="O39" s="33">
        <v>2515.1035999999999</v>
      </c>
      <c r="P39" s="33">
        <v>2388.7397000000001</v>
      </c>
      <c r="Q39" s="33">
        <v>2278.9793</v>
      </c>
      <c r="R39" s="33">
        <v>2156.6967</v>
      </c>
      <c r="S39" s="33">
        <v>770.50880000000006</v>
      </c>
      <c r="T39" s="33">
        <v>734.28269999999998</v>
      </c>
      <c r="U39" s="33">
        <v>694.99490000000003</v>
      </c>
      <c r="V39" s="33">
        <v>660.36880000000008</v>
      </c>
      <c r="W39" s="33">
        <v>629.81580000000008</v>
      </c>
      <c r="X39" s="33">
        <v>0</v>
      </c>
      <c r="Y39" s="33">
        <v>0</v>
      </c>
      <c r="Z39" s="33">
        <v>0</v>
      </c>
      <c r="AA39" s="33">
        <v>0</v>
      </c>
      <c r="AB39" s="33">
        <v>0</v>
      </c>
      <c r="AC39" s="33">
        <v>0</v>
      </c>
      <c r="AD39" s="33">
        <v>0</v>
      </c>
      <c r="AE39" s="33">
        <v>0</v>
      </c>
    </row>
    <row r="40" spans="1:31">
      <c r="A40" s="29" t="s">
        <v>131</v>
      </c>
      <c r="B40" s="29" t="s">
        <v>69</v>
      </c>
      <c r="C40" s="33">
        <v>5372.5627603165767</v>
      </c>
      <c r="D40" s="33">
        <v>8660.6616302954099</v>
      </c>
      <c r="E40" s="33">
        <v>8254.085000273486</v>
      </c>
      <c r="F40" s="33">
        <v>7252.2703420207408</v>
      </c>
      <c r="G40" s="33">
        <v>8192.8309322507248</v>
      </c>
      <c r="H40" s="33">
        <v>7823.9385822376425</v>
      </c>
      <c r="I40" s="33">
        <v>8025.5837455150422</v>
      </c>
      <c r="J40" s="33">
        <v>7295.8734467514341</v>
      </c>
      <c r="K40" s="33">
        <v>6403.4538777310718</v>
      </c>
      <c r="L40" s="33">
        <v>6352.2419466039137</v>
      </c>
      <c r="M40" s="33">
        <v>5418.1081723585312</v>
      </c>
      <c r="N40" s="33">
        <v>5115.5577053359939</v>
      </c>
      <c r="O40" s="33">
        <v>4507.0234217303814</v>
      </c>
      <c r="P40" s="33">
        <v>5090.1407665771949</v>
      </c>
      <c r="Q40" s="33">
        <v>4655.6547189699595</v>
      </c>
      <c r="R40" s="33">
        <v>4762.8557630070254</v>
      </c>
      <c r="S40" s="33">
        <v>4561.5964508966954</v>
      </c>
      <c r="T40" s="33">
        <v>4202.6020864867041</v>
      </c>
      <c r="U40" s="33">
        <v>4133.9342569734017</v>
      </c>
      <c r="V40" s="33">
        <v>3439.8872891607239</v>
      </c>
      <c r="W40" s="33">
        <v>3317.2185202516584</v>
      </c>
      <c r="X40" s="33">
        <v>2669.7782712010944</v>
      </c>
      <c r="Y40" s="33">
        <v>2531.3406960285638</v>
      </c>
      <c r="Z40" s="33">
        <v>1343.7716436996884</v>
      </c>
      <c r="AA40" s="33">
        <v>1352.3961692427285</v>
      </c>
      <c r="AB40" s="33">
        <v>1222.1652461952879</v>
      </c>
      <c r="AC40" s="33">
        <v>1142.2421107882528</v>
      </c>
      <c r="AD40" s="33">
        <v>1094.1415813616306</v>
      </c>
      <c r="AE40" s="33">
        <v>688.56517198624181</v>
      </c>
    </row>
    <row r="41" spans="1:31">
      <c r="A41" s="29" t="s">
        <v>131</v>
      </c>
      <c r="B41" s="29" t="s">
        <v>68</v>
      </c>
      <c r="C41" s="33">
        <v>5.175822750311764</v>
      </c>
      <c r="D41" s="33">
        <v>6.7105289968901181</v>
      </c>
      <c r="E41" s="33">
        <v>6.5263108680040833</v>
      </c>
      <c r="F41" s="33">
        <v>5.9520922776818699</v>
      </c>
      <c r="G41" s="33">
        <v>5.7564020976630816</v>
      </c>
      <c r="H41" s="33">
        <v>5.7532034456012857</v>
      </c>
      <c r="I41" s="33">
        <v>5.5568079384826801</v>
      </c>
      <c r="J41" s="33">
        <v>4.4257191542327243</v>
      </c>
      <c r="K41" s="33">
        <v>4.5781396920883672</v>
      </c>
      <c r="L41" s="33">
        <v>4.54189275064918</v>
      </c>
      <c r="M41" s="33">
        <v>4.4035751771468226</v>
      </c>
      <c r="N41" s="33">
        <v>4.264588872560152</v>
      </c>
      <c r="O41" s="33">
        <v>3.8936542792613857</v>
      </c>
      <c r="P41" s="33">
        <v>3.7711959978198637</v>
      </c>
      <c r="Q41" s="33">
        <v>3.7786566913114465</v>
      </c>
      <c r="R41" s="33">
        <v>3.4765453975472576</v>
      </c>
      <c r="S41" s="33">
        <v>12.444675044476659</v>
      </c>
      <c r="T41" s="33">
        <v>12.664076850130243</v>
      </c>
      <c r="U41" s="33">
        <v>12.584806931435098</v>
      </c>
      <c r="V41" s="33">
        <v>14.34599254654802</v>
      </c>
      <c r="W41" s="33">
        <v>17.462524060857703</v>
      </c>
      <c r="X41" s="33">
        <v>35.661404619755615</v>
      </c>
      <c r="Y41" s="33">
        <v>33.170055554751109</v>
      </c>
      <c r="Z41" s="33">
        <v>33.033239029037439</v>
      </c>
      <c r="AA41" s="33">
        <v>31.988280263124455</v>
      </c>
      <c r="AB41" s="33">
        <v>38.869394482844569</v>
      </c>
      <c r="AC41" s="33">
        <v>39.179275031413262</v>
      </c>
      <c r="AD41" s="33">
        <v>38.568000638700994</v>
      </c>
      <c r="AE41" s="33">
        <v>45.296205987287848</v>
      </c>
    </row>
    <row r="42" spans="1:31">
      <c r="A42" s="29" t="s">
        <v>131</v>
      </c>
      <c r="B42" s="29" t="s">
        <v>36</v>
      </c>
      <c r="C42" s="33">
        <v>5.0416506E-9</v>
      </c>
      <c r="D42" s="33">
        <v>2.2765474876937499E-2</v>
      </c>
      <c r="E42" s="33">
        <v>2.2669294681784E-2</v>
      </c>
      <c r="F42" s="33">
        <v>2.6390585422393399E-2</v>
      </c>
      <c r="G42" s="33">
        <v>2.6863825371069003E-2</v>
      </c>
      <c r="H42" s="33">
        <v>2.5032751226405001E-2</v>
      </c>
      <c r="I42" s="33">
        <v>2.3207379984763597E-2</v>
      </c>
      <c r="J42" s="33">
        <v>2.1970386146471E-2</v>
      </c>
      <c r="K42" s="33">
        <v>2.0109783777644E-2</v>
      </c>
      <c r="L42" s="33">
        <v>1.9366011019237E-2</v>
      </c>
      <c r="M42" s="33">
        <v>1.8359647868126997E-2</v>
      </c>
      <c r="N42" s="33">
        <v>1.7928870399511999E-2</v>
      </c>
      <c r="O42" s="33">
        <v>1.6898853714143999E-2</v>
      </c>
      <c r="P42" s="33">
        <v>1.6224968306814001E-2</v>
      </c>
      <c r="Q42" s="33">
        <v>1.551089273959E-2</v>
      </c>
      <c r="R42" s="33">
        <v>1.4952270925854E-2</v>
      </c>
      <c r="S42" s="33">
        <v>0.69077267799999997</v>
      </c>
      <c r="T42" s="33">
        <v>0.65268365999999989</v>
      </c>
      <c r="U42" s="33">
        <v>0.71257331899999909</v>
      </c>
      <c r="V42" s="33">
        <v>0.66070190000000006</v>
      </c>
      <c r="W42" s="33">
        <v>1.2250479999999999</v>
      </c>
      <c r="X42" s="33">
        <v>1.1663593000000001</v>
      </c>
      <c r="Y42" s="33">
        <v>1.1125050000000001</v>
      </c>
      <c r="Z42" s="33">
        <v>1.3773595000000001</v>
      </c>
      <c r="AA42" s="33">
        <v>1.2902959000000001</v>
      </c>
      <c r="AB42" s="33">
        <v>1.885902</v>
      </c>
      <c r="AC42" s="33">
        <v>1.8572610000000001</v>
      </c>
      <c r="AD42" s="33">
        <v>1.7522007000000002</v>
      </c>
      <c r="AE42" s="33">
        <v>1.7297448</v>
      </c>
    </row>
    <row r="43" spans="1:31">
      <c r="A43" s="29" t="s">
        <v>131</v>
      </c>
      <c r="B43" s="29" t="s">
        <v>73</v>
      </c>
      <c r="C43" s="33">
        <v>188.86632999999998</v>
      </c>
      <c r="D43" s="33">
        <v>401.20184</v>
      </c>
      <c r="E43" s="33">
        <v>657.34930000506643</v>
      </c>
      <c r="F43" s="33">
        <v>3058.497000006073</v>
      </c>
      <c r="G43" s="33">
        <v>2908.4718000057919</v>
      </c>
      <c r="H43" s="33">
        <v>2249.5378000057162</v>
      </c>
      <c r="I43" s="33">
        <v>1771.2942000056278</v>
      </c>
      <c r="J43" s="33">
        <v>2434.2240000061552</v>
      </c>
      <c r="K43" s="33">
        <v>1881.2654000059074</v>
      </c>
      <c r="L43" s="33">
        <v>2024.4029000060384</v>
      </c>
      <c r="M43" s="33">
        <v>1928.3171000060706</v>
      </c>
      <c r="N43" s="33">
        <v>2965.0805000142836</v>
      </c>
      <c r="O43" s="33">
        <v>2754.0648000281476</v>
      </c>
      <c r="P43" s="33">
        <v>2449.8498000268792</v>
      </c>
      <c r="Q43" s="33">
        <v>2605.0402000258136</v>
      </c>
      <c r="R43" s="33">
        <v>2385.9598000249753</v>
      </c>
      <c r="S43" s="33">
        <v>1407.7868373999997</v>
      </c>
      <c r="T43" s="33">
        <v>1375.0145212999998</v>
      </c>
      <c r="U43" s="33">
        <v>1366.8079751</v>
      </c>
      <c r="V43" s="33">
        <v>960.98212919999992</v>
      </c>
      <c r="W43" s="33">
        <v>1077.7606676</v>
      </c>
      <c r="X43" s="33">
        <v>1142.3545615999999</v>
      </c>
      <c r="Y43" s="33">
        <v>782.91718819999994</v>
      </c>
      <c r="Z43" s="33">
        <v>799.81145879999997</v>
      </c>
      <c r="AA43" s="33">
        <v>745.79401180000002</v>
      </c>
      <c r="AB43" s="33">
        <v>561.24348099999997</v>
      </c>
      <c r="AC43" s="33">
        <v>477.12216230000001</v>
      </c>
      <c r="AD43" s="33">
        <v>463.4131706</v>
      </c>
      <c r="AE43" s="33">
        <v>404.04538519999994</v>
      </c>
    </row>
    <row r="44" spans="1:31">
      <c r="A44" s="29" t="s">
        <v>131</v>
      </c>
      <c r="B44" s="29" t="s">
        <v>56</v>
      </c>
      <c r="C44" s="33">
        <v>3.4385558599999894E-2</v>
      </c>
      <c r="D44" s="33">
        <v>5.2822198000000001E-2</v>
      </c>
      <c r="E44" s="33">
        <v>7.5534757999999994E-2</v>
      </c>
      <c r="F44" s="33">
        <v>0.13444374199999989</v>
      </c>
      <c r="G44" s="33">
        <v>0.20021447499999989</v>
      </c>
      <c r="H44" s="33">
        <v>0.25756275499999998</v>
      </c>
      <c r="I44" s="33">
        <v>0.30309359499999999</v>
      </c>
      <c r="J44" s="33">
        <v>0.35764573599999999</v>
      </c>
      <c r="K44" s="33">
        <v>0.43016498999999986</v>
      </c>
      <c r="L44" s="33">
        <v>0.51272446999999999</v>
      </c>
      <c r="M44" s="33">
        <v>0.64430363000000013</v>
      </c>
      <c r="N44" s="33">
        <v>0.73134686000000004</v>
      </c>
      <c r="O44" s="33">
        <v>0.80554550999999996</v>
      </c>
      <c r="P44" s="33">
        <v>0.87498514000000005</v>
      </c>
      <c r="Q44" s="33">
        <v>0.90449564999999998</v>
      </c>
      <c r="R44" s="33">
        <v>0.98991715000000002</v>
      </c>
      <c r="S44" s="33">
        <v>0.81268965999999998</v>
      </c>
      <c r="T44" s="33">
        <v>0.83075549999999998</v>
      </c>
      <c r="U44" s="33">
        <v>0.85136250999999996</v>
      </c>
      <c r="V44" s="33">
        <v>0.86580204999999999</v>
      </c>
      <c r="W44" s="33">
        <v>0.88466393999999993</v>
      </c>
      <c r="X44" s="33">
        <v>0.92850681999999907</v>
      </c>
      <c r="Y44" s="33">
        <v>0.92874535000000003</v>
      </c>
      <c r="Z44" s="33">
        <v>0.90438967000000003</v>
      </c>
      <c r="AA44" s="33">
        <v>0.84806003999999902</v>
      </c>
      <c r="AB44" s="33">
        <v>0.69751107499999998</v>
      </c>
      <c r="AC44" s="33">
        <v>0.75379390000000002</v>
      </c>
      <c r="AD44" s="33">
        <v>0.74564481999999999</v>
      </c>
      <c r="AE44" s="33">
        <v>0.67313326000000007</v>
      </c>
    </row>
    <row r="45" spans="1:31">
      <c r="A45" s="34" t="s">
        <v>138</v>
      </c>
      <c r="B45" s="34"/>
      <c r="C45" s="35">
        <v>194324.86850141201</v>
      </c>
      <c r="D45" s="35">
        <v>175250.61668742748</v>
      </c>
      <c r="E45" s="35">
        <v>178286.82689783274</v>
      </c>
      <c r="F45" s="35">
        <v>159805.34120950438</v>
      </c>
      <c r="G45" s="35">
        <v>153611.2759011637</v>
      </c>
      <c r="H45" s="35">
        <v>141409.0930334554</v>
      </c>
      <c r="I45" s="35">
        <v>126624.94496402044</v>
      </c>
      <c r="J45" s="35">
        <v>119951.21060467981</v>
      </c>
      <c r="K45" s="35">
        <v>106608.90379044377</v>
      </c>
      <c r="L45" s="35">
        <v>99216.527913058293</v>
      </c>
      <c r="M45" s="35">
        <v>91848.045005569045</v>
      </c>
      <c r="N45" s="35">
        <v>98125.242768105003</v>
      </c>
      <c r="O45" s="35">
        <v>98395.855591645697</v>
      </c>
      <c r="P45" s="35">
        <v>91485.724164363375</v>
      </c>
      <c r="Q45" s="35">
        <v>85385.309457759795</v>
      </c>
      <c r="R45" s="35">
        <v>75970.800770918635</v>
      </c>
      <c r="S45" s="35">
        <v>65891.720450740773</v>
      </c>
      <c r="T45" s="35">
        <v>63096.405366029256</v>
      </c>
      <c r="U45" s="35">
        <v>58269.524451993013</v>
      </c>
      <c r="V45" s="35">
        <v>55508.347409206996</v>
      </c>
      <c r="W45" s="35">
        <v>52415.619930918896</v>
      </c>
      <c r="X45" s="35">
        <v>46235.354877182304</v>
      </c>
      <c r="Y45" s="35">
        <v>39707.839246726078</v>
      </c>
      <c r="Z45" s="35">
        <v>32145.274032889127</v>
      </c>
      <c r="AA45" s="35">
        <v>25118.861523677504</v>
      </c>
      <c r="AB45" s="35">
        <v>19456.465468017661</v>
      </c>
      <c r="AC45" s="35">
        <v>17736.744171667786</v>
      </c>
      <c r="AD45" s="35">
        <v>17228.701706352706</v>
      </c>
      <c r="AE45" s="35">
        <v>14175.391701202223</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118999.224</v>
      </c>
      <c r="D49" s="33">
        <v>107451.75750000001</v>
      </c>
      <c r="E49" s="33">
        <v>103893.9895</v>
      </c>
      <c r="F49" s="33">
        <v>81864.194137467799</v>
      </c>
      <c r="G49" s="33">
        <v>82422.171703578613</v>
      </c>
      <c r="H49" s="33">
        <v>77883.376237328266</v>
      </c>
      <c r="I49" s="33">
        <v>73015.858763967568</v>
      </c>
      <c r="J49" s="33">
        <v>69072.309864669543</v>
      </c>
      <c r="K49" s="33">
        <v>64617.536598509665</v>
      </c>
      <c r="L49" s="33">
        <v>58377.860181756274</v>
      </c>
      <c r="M49" s="33">
        <v>53807.035660563328</v>
      </c>
      <c r="N49" s="33">
        <v>49955.8145</v>
      </c>
      <c r="O49" s="33">
        <v>48878.800499999998</v>
      </c>
      <c r="P49" s="33">
        <v>46261.758999999998</v>
      </c>
      <c r="Q49" s="33">
        <v>45522.982499999998</v>
      </c>
      <c r="R49" s="33">
        <v>40918.786</v>
      </c>
      <c r="S49" s="33">
        <v>36950.262999999999</v>
      </c>
      <c r="T49" s="33">
        <v>36309.254000000001</v>
      </c>
      <c r="U49" s="33">
        <v>30528.225100000003</v>
      </c>
      <c r="V49" s="33">
        <v>31163.235000000001</v>
      </c>
      <c r="W49" s="33">
        <v>32469.075000000001</v>
      </c>
      <c r="X49" s="33">
        <v>30206.1675</v>
      </c>
      <c r="Y49" s="33">
        <v>27639.268</v>
      </c>
      <c r="Z49" s="33">
        <v>26974.874500000002</v>
      </c>
      <c r="AA49" s="33">
        <v>24839.0628</v>
      </c>
      <c r="AB49" s="33">
        <v>24051.042000000001</v>
      </c>
      <c r="AC49" s="33">
        <v>15595.106099999999</v>
      </c>
      <c r="AD49" s="33">
        <v>0</v>
      </c>
      <c r="AE49" s="33">
        <v>0</v>
      </c>
    </row>
    <row r="50" spans="1:31">
      <c r="A50" s="29" t="s">
        <v>132</v>
      </c>
      <c r="B50" s="29" t="s">
        <v>20</v>
      </c>
      <c r="C50" s="33">
        <v>3.44087039999999E-6</v>
      </c>
      <c r="D50" s="33">
        <v>3.2577359999999999E-6</v>
      </c>
      <c r="E50" s="33">
        <v>3.2943853000000002E-6</v>
      </c>
      <c r="F50" s="33">
        <v>3.5600882999999999E-6</v>
      </c>
      <c r="G50" s="33">
        <v>3.4666248000000002E-6</v>
      </c>
      <c r="H50" s="33">
        <v>3.299748E-6</v>
      </c>
      <c r="I50" s="33">
        <v>3.3679399999999998E-6</v>
      </c>
      <c r="J50" s="33">
        <v>3.4861587999999998E-6</v>
      </c>
      <c r="K50" s="33">
        <v>3.3167689999999999E-6</v>
      </c>
      <c r="L50" s="33">
        <v>3.2207002000000002E-6</v>
      </c>
      <c r="M50" s="33">
        <v>3.2137585999999998E-6</v>
      </c>
      <c r="N50" s="33">
        <v>4.6971309999999899E-6</v>
      </c>
      <c r="O50" s="33">
        <v>4.5010620000000002E-6</v>
      </c>
      <c r="P50" s="33">
        <v>4.29913599999999E-6</v>
      </c>
      <c r="Q50" s="33">
        <v>4.0679676000000001E-6</v>
      </c>
      <c r="R50" s="33">
        <v>3.9448365999999904E-6</v>
      </c>
      <c r="S50" s="33">
        <v>4.8036245000000004E-6</v>
      </c>
      <c r="T50" s="33">
        <v>4.8812159999999995E-6</v>
      </c>
      <c r="U50" s="33">
        <v>6.7782130000000003E-6</v>
      </c>
      <c r="V50" s="33">
        <v>6.42858E-6</v>
      </c>
      <c r="W50" s="33">
        <v>7.0197326000000004E-6</v>
      </c>
      <c r="X50" s="33">
        <v>6.9904759999999996E-6</v>
      </c>
      <c r="Y50" s="33">
        <v>6.6402989999999995E-6</v>
      </c>
      <c r="Z50" s="33">
        <v>5.9631405999999996E-6</v>
      </c>
      <c r="AA50" s="33">
        <v>5.9137310000000005E-6</v>
      </c>
      <c r="AB50" s="33">
        <v>6.5233693000000001E-6</v>
      </c>
      <c r="AC50" s="33">
        <v>6.3099884E-6</v>
      </c>
      <c r="AD50" s="33">
        <v>1.4686856999999999E-5</v>
      </c>
      <c r="AE50" s="33">
        <v>1.3711362E-5</v>
      </c>
    </row>
    <row r="51" spans="1:31">
      <c r="A51" s="29" t="s">
        <v>132</v>
      </c>
      <c r="B51" s="29" t="s">
        <v>32</v>
      </c>
      <c r="C51" s="33">
        <v>17.863340000000001</v>
      </c>
      <c r="D51" s="33">
        <v>7.3079709999999993</v>
      </c>
      <c r="E51" s="33">
        <v>19.408476999999998</v>
      </c>
      <c r="F51" s="33">
        <v>28.575277</v>
      </c>
      <c r="G51" s="33">
        <v>8.7930569999999904</v>
      </c>
      <c r="H51" s="33">
        <v>22.717897999999899</v>
      </c>
      <c r="I51" s="33">
        <v>8.4730759999999989</v>
      </c>
      <c r="J51" s="33">
        <v>19.8078439999999</v>
      </c>
      <c r="K51" s="33">
        <v>0.61834749999999994</v>
      </c>
      <c r="L51" s="33">
        <v>3.5111216000000001</v>
      </c>
      <c r="M51" s="33">
        <v>1.5278295</v>
      </c>
      <c r="N51" s="33">
        <v>18.542690999999998</v>
      </c>
      <c r="O51" s="33">
        <v>8.309353999999999</v>
      </c>
      <c r="P51" s="33">
        <v>8.5108090000000001</v>
      </c>
      <c r="Q51" s="33">
        <v>25.952217000000001</v>
      </c>
      <c r="R51" s="33">
        <v>13.654877000000001</v>
      </c>
      <c r="S51" s="33">
        <v>46.214330000000004</v>
      </c>
      <c r="T51" s="33">
        <v>23.758856999999999</v>
      </c>
      <c r="U51" s="33">
        <v>0</v>
      </c>
      <c r="V51" s="33">
        <v>0</v>
      </c>
      <c r="W51" s="33">
        <v>0</v>
      </c>
      <c r="X51" s="33">
        <v>0</v>
      </c>
      <c r="Y51" s="33">
        <v>0</v>
      </c>
      <c r="Z51" s="33">
        <v>0</v>
      </c>
      <c r="AA51" s="33">
        <v>0</v>
      </c>
      <c r="AB51" s="33">
        <v>0</v>
      </c>
      <c r="AC51" s="33">
        <v>0</v>
      </c>
      <c r="AD51" s="33">
        <v>0</v>
      </c>
      <c r="AE51" s="33">
        <v>0</v>
      </c>
    </row>
    <row r="52" spans="1:31">
      <c r="A52" s="29" t="s">
        <v>132</v>
      </c>
      <c r="B52" s="29" t="s">
        <v>66</v>
      </c>
      <c r="C52" s="33">
        <v>76.862768900445062</v>
      </c>
      <c r="D52" s="33">
        <v>1.368525234E-5</v>
      </c>
      <c r="E52" s="33">
        <v>81.497548780052043</v>
      </c>
      <c r="F52" s="33">
        <v>20.875151010780829</v>
      </c>
      <c r="G52" s="33">
        <v>14.657261565910842</v>
      </c>
      <c r="H52" s="33">
        <v>37.746313428728797</v>
      </c>
      <c r="I52" s="33">
        <v>15.25341783709152</v>
      </c>
      <c r="J52" s="33">
        <v>3.3200439312177998</v>
      </c>
      <c r="K52" s="33">
        <v>1.543647127E-5</v>
      </c>
      <c r="L52" s="33">
        <v>1.521884624999999E-5</v>
      </c>
      <c r="M52" s="33">
        <v>1.5070488799999979E-5</v>
      </c>
      <c r="N52" s="33">
        <v>177.48880919721435</v>
      </c>
      <c r="O52" s="33">
        <v>9.6746482106235998</v>
      </c>
      <c r="P52" s="33">
        <v>57.137651834510137</v>
      </c>
      <c r="Q52" s="33">
        <v>83.027391695484567</v>
      </c>
      <c r="R52" s="33">
        <v>44.959787410473872</v>
      </c>
      <c r="S52" s="33">
        <v>161.10443744725083</v>
      </c>
      <c r="T52" s="33">
        <v>24.187938987354599</v>
      </c>
      <c r="U52" s="33">
        <v>221.91666366388023</v>
      </c>
      <c r="V52" s="33">
        <v>200.02557785760629</v>
      </c>
      <c r="W52" s="33">
        <v>156.92613253324808</v>
      </c>
      <c r="X52" s="33">
        <v>62.700188506568885</v>
      </c>
      <c r="Y52" s="33">
        <v>433.96874428608999</v>
      </c>
      <c r="Z52" s="33">
        <v>429.08252296718973</v>
      </c>
      <c r="AA52" s="33">
        <v>282.72329493809627</v>
      </c>
      <c r="AB52" s="33">
        <v>235.26408519397441</v>
      </c>
      <c r="AC52" s="33">
        <v>113.07755691310321</v>
      </c>
      <c r="AD52" s="33">
        <v>653.17455187250482</v>
      </c>
      <c r="AE52" s="33">
        <v>1284.95318123789</v>
      </c>
    </row>
    <row r="53" spans="1:31">
      <c r="A53" s="29" t="s">
        <v>132</v>
      </c>
      <c r="B53" s="29" t="s">
        <v>65</v>
      </c>
      <c r="C53" s="33">
        <v>18563.792779999996</v>
      </c>
      <c r="D53" s="33">
        <v>17687.612830000002</v>
      </c>
      <c r="E53" s="33">
        <v>15344.501820000001</v>
      </c>
      <c r="F53" s="33">
        <v>18090.21025</v>
      </c>
      <c r="G53" s="33">
        <v>17587.451840000002</v>
      </c>
      <c r="H53" s="33">
        <v>15875.60828</v>
      </c>
      <c r="I53" s="33">
        <v>15307.8912</v>
      </c>
      <c r="J53" s="33">
        <v>18444.00044</v>
      </c>
      <c r="K53" s="33">
        <v>14536.811250000002</v>
      </c>
      <c r="L53" s="33">
        <v>11839.104620000002</v>
      </c>
      <c r="M53" s="33">
        <v>11272.043240000003</v>
      </c>
      <c r="N53" s="33">
        <v>9735.7590299999993</v>
      </c>
      <c r="O53" s="33">
        <v>11536.213909999999</v>
      </c>
      <c r="P53" s="33">
        <v>11156.32857</v>
      </c>
      <c r="Q53" s="33">
        <v>10137.543250000001</v>
      </c>
      <c r="R53" s="33">
        <v>9678.58662</v>
      </c>
      <c r="S53" s="33">
        <v>11663.978070000001</v>
      </c>
      <c r="T53" s="33">
        <v>9244.4186799999989</v>
      </c>
      <c r="U53" s="33">
        <v>7513.8315299999995</v>
      </c>
      <c r="V53" s="33">
        <v>7149.6222699999998</v>
      </c>
      <c r="W53" s="33">
        <v>6198.1405200000008</v>
      </c>
      <c r="X53" s="33">
        <v>7286.4000999999998</v>
      </c>
      <c r="Y53" s="33">
        <v>7127.0815499999999</v>
      </c>
      <c r="Z53" s="33">
        <v>6431.7603499999996</v>
      </c>
      <c r="AA53" s="33">
        <v>6146.9520300000004</v>
      </c>
      <c r="AB53" s="33">
        <v>7386.8729700000004</v>
      </c>
      <c r="AC53" s="33">
        <v>5862.5787799999998</v>
      </c>
      <c r="AD53" s="33">
        <v>4768.8337640000009</v>
      </c>
      <c r="AE53" s="33">
        <v>4553.4204750000008</v>
      </c>
    </row>
    <row r="54" spans="1:31">
      <c r="A54" s="29" t="s">
        <v>132</v>
      </c>
      <c r="B54" s="29" t="s">
        <v>69</v>
      </c>
      <c r="C54" s="33">
        <v>27226.738470062104</v>
      </c>
      <c r="D54" s="33">
        <v>33315.063110059287</v>
      </c>
      <c r="E54" s="33">
        <v>27351.844950055205</v>
      </c>
      <c r="F54" s="33">
        <v>26765.520664072799</v>
      </c>
      <c r="G54" s="33">
        <v>26216.211485075473</v>
      </c>
      <c r="H54" s="33">
        <v>25885.16829007347</v>
      </c>
      <c r="I54" s="33">
        <v>26020.921920081913</v>
      </c>
      <c r="J54" s="33">
        <v>22418.841390090161</v>
      </c>
      <c r="K54" s="33">
        <v>21579.775100088416</v>
      </c>
      <c r="L54" s="33">
        <v>19994.345675084794</v>
      </c>
      <c r="M54" s="33">
        <v>21346.209490090088</v>
      </c>
      <c r="N54" s="33">
        <v>17606.36355035322</v>
      </c>
      <c r="O54" s="33">
        <v>16845.779235121394</v>
      </c>
      <c r="P54" s="33">
        <v>16319.308106475733</v>
      </c>
      <c r="Q54" s="33">
        <v>16195.730728607168</v>
      </c>
      <c r="R54" s="33">
        <v>15542.580577424502</v>
      </c>
      <c r="S54" s="33">
        <v>13052.807354815219</v>
      </c>
      <c r="T54" s="33">
        <v>11877.001364241896</v>
      </c>
      <c r="U54" s="33">
        <v>10389.213089576511</v>
      </c>
      <c r="V54" s="33">
        <v>10385.321833335503</v>
      </c>
      <c r="W54" s="33">
        <v>8798.7142717138177</v>
      </c>
      <c r="X54" s="33">
        <v>7913.1916629474208</v>
      </c>
      <c r="Y54" s="33">
        <v>6404.0761431368473</v>
      </c>
      <c r="Z54" s="33">
        <v>5963.5126867207891</v>
      </c>
      <c r="AA54" s="33">
        <v>2960.7919832471557</v>
      </c>
      <c r="AB54" s="33">
        <v>2522.5220378075887</v>
      </c>
      <c r="AC54" s="33">
        <v>2212.3504853022018</v>
      </c>
      <c r="AD54" s="33">
        <v>1843.0899847035741</v>
      </c>
      <c r="AE54" s="33">
        <v>636.92699150349404</v>
      </c>
    </row>
    <row r="55" spans="1:31">
      <c r="A55" s="29" t="s">
        <v>132</v>
      </c>
      <c r="B55" s="29" t="s">
        <v>68</v>
      </c>
      <c r="C55" s="33">
        <v>2.4749838987014336</v>
      </c>
      <c r="D55" s="33">
        <v>2.3463741852346836</v>
      </c>
      <c r="E55" s="33">
        <v>2.3258451108230451</v>
      </c>
      <c r="F55" s="33">
        <v>2.1268093940352308</v>
      </c>
      <c r="G55" s="33">
        <v>1.9256623521057314</v>
      </c>
      <c r="H55" s="33">
        <v>1.9307391329979877</v>
      </c>
      <c r="I55" s="33">
        <v>1.8871688978405814</v>
      </c>
      <c r="J55" s="33">
        <v>1.6858962879931758</v>
      </c>
      <c r="K55" s="33">
        <v>1.6681709129054374</v>
      </c>
      <c r="L55" s="33">
        <v>1.6229879783046066</v>
      </c>
      <c r="M55" s="33">
        <v>1.5407653130981289</v>
      </c>
      <c r="N55" s="33">
        <v>1.5266363385514108</v>
      </c>
      <c r="O55" s="33">
        <v>1.393856004841409</v>
      </c>
      <c r="P55" s="33">
        <v>1.2627248384527872</v>
      </c>
      <c r="Q55" s="33">
        <v>1.2739758857249239</v>
      </c>
      <c r="R55" s="33">
        <v>1.2355573057273401</v>
      </c>
      <c r="S55" s="33">
        <v>1.1050830783845276</v>
      </c>
      <c r="T55" s="33">
        <v>1.091820914757456</v>
      </c>
      <c r="U55" s="33">
        <v>1.0653544340419361</v>
      </c>
      <c r="V55" s="33">
        <v>1.0085981323398798</v>
      </c>
      <c r="W55" s="33">
        <v>1.0006311719676908</v>
      </c>
      <c r="X55" s="33">
        <v>1.6336075210711849</v>
      </c>
      <c r="Y55" s="33">
        <v>1.5240692402698188</v>
      </c>
      <c r="Z55" s="33">
        <v>1.440477631593291</v>
      </c>
      <c r="AA55" s="33">
        <v>2.3355275442415202</v>
      </c>
      <c r="AB55" s="33">
        <v>2.0083281810997122</v>
      </c>
      <c r="AC55" s="33">
        <v>3.3725141771200251</v>
      </c>
      <c r="AD55" s="33">
        <v>13.097058072218724</v>
      </c>
      <c r="AE55" s="33">
        <v>12.909185609675847</v>
      </c>
    </row>
    <row r="56" spans="1:31">
      <c r="A56" s="29" t="s">
        <v>132</v>
      </c>
      <c r="B56" s="29" t="s">
        <v>36</v>
      </c>
      <c r="C56" s="33">
        <v>0.10481800788483851</v>
      </c>
      <c r="D56" s="33">
        <v>0.1583342548847709</v>
      </c>
      <c r="E56" s="33">
        <v>0.14719644720011296</v>
      </c>
      <c r="F56" s="33">
        <v>0.1630288043488452</v>
      </c>
      <c r="G56" s="33">
        <v>0.15353560665640259</v>
      </c>
      <c r="H56" s="33">
        <v>0.14959301652632498</v>
      </c>
      <c r="I56" s="33">
        <v>0.12914759975832352</v>
      </c>
      <c r="J56" s="33">
        <v>0.11056685957983101</v>
      </c>
      <c r="K56" s="33">
        <v>9.2788928794327569E-2</v>
      </c>
      <c r="L56" s="33">
        <v>9.2452876911003484E-2</v>
      </c>
      <c r="M56" s="33">
        <v>8.7369680203769687E-2</v>
      </c>
      <c r="N56" s="33">
        <v>9.2481321408293002E-2</v>
      </c>
      <c r="O56" s="33">
        <v>6.9757656777150998E-2</v>
      </c>
      <c r="P56" s="33">
        <v>6.4086072013601003E-2</v>
      </c>
      <c r="Q56" s="33">
        <v>6.5521803382356997E-2</v>
      </c>
      <c r="R56" s="33">
        <v>6.4804805961011014E-2</v>
      </c>
      <c r="S56" s="33">
        <v>5.7201022622083493E-2</v>
      </c>
      <c r="T56" s="33">
        <v>5.2651497509730999E-2</v>
      </c>
      <c r="U56" s="33">
        <v>5.0292766958523999E-2</v>
      </c>
      <c r="V56" s="33">
        <v>4.6434029582341003E-2</v>
      </c>
      <c r="W56" s="33">
        <v>1.6653149753719999E-2</v>
      </c>
      <c r="X56" s="33">
        <v>7.7952269999999996E-8</v>
      </c>
      <c r="Y56" s="33">
        <v>7.8656809999999894E-8</v>
      </c>
      <c r="Z56" s="33">
        <v>2.38003829999999E-7</v>
      </c>
      <c r="AA56" s="33">
        <v>2.2822162000000001E-7</v>
      </c>
      <c r="AB56" s="33">
        <v>2.1820609E-7</v>
      </c>
      <c r="AC56" s="33">
        <v>2.2017873E-7</v>
      </c>
      <c r="AD56" s="33">
        <v>0.30527989999999999</v>
      </c>
      <c r="AE56" s="33">
        <v>0.28467232999999997</v>
      </c>
    </row>
    <row r="57" spans="1:31">
      <c r="A57" s="29" t="s">
        <v>132</v>
      </c>
      <c r="B57" s="29" t="s">
        <v>73</v>
      </c>
      <c r="C57" s="33">
        <v>0</v>
      </c>
      <c r="D57" s="33">
        <v>0</v>
      </c>
      <c r="E57" s="33">
        <v>6.2011067999999997E-9</v>
      </c>
      <c r="F57" s="33">
        <v>6.3381175999999898E-9</v>
      </c>
      <c r="G57" s="33">
        <v>6.1332409999999993E-9</v>
      </c>
      <c r="H57" s="33">
        <v>6.2651379999999896E-9</v>
      </c>
      <c r="I57" s="33">
        <v>5.7583515999999898E-9</v>
      </c>
      <c r="J57" s="33">
        <v>5.6682270000000003E-9</v>
      </c>
      <c r="K57" s="33">
        <v>5.6130800000000002E-9</v>
      </c>
      <c r="L57" s="33">
        <v>5.8096889999999906E-9</v>
      </c>
      <c r="M57" s="33">
        <v>5.8191779999999995E-9</v>
      </c>
      <c r="N57" s="33">
        <v>8.6094540000000003E-9</v>
      </c>
      <c r="O57" s="33">
        <v>8.0825430000000002E-9</v>
      </c>
      <c r="P57" s="33">
        <v>7.6899090000000005E-9</v>
      </c>
      <c r="Q57" s="33">
        <v>7.7222189999999999E-9</v>
      </c>
      <c r="R57" s="33">
        <v>8.6260369999999992E-9</v>
      </c>
      <c r="S57" s="33">
        <v>1.00672605E-8</v>
      </c>
      <c r="T57" s="33">
        <v>1.0266953999999999E-8</v>
      </c>
      <c r="U57" s="33">
        <v>2.3161062999999998E-8</v>
      </c>
      <c r="V57" s="33">
        <v>2.1649816999999897E-8</v>
      </c>
      <c r="W57" s="33">
        <v>4.9384573000000001E-8</v>
      </c>
      <c r="X57" s="33">
        <v>4.6678119999999995E-8</v>
      </c>
      <c r="Y57" s="33">
        <v>4.3586759999999995E-8</v>
      </c>
      <c r="Z57" s="33">
        <v>4.0439717E-7</v>
      </c>
      <c r="AA57" s="33">
        <v>1.3879356000000001E-6</v>
      </c>
      <c r="AB57" s="33">
        <v>1.2564646999999998E-6</v>
      </c>
      <c r="AC57" s="33">
        <v>1.2625675E-6</v>
      </c>
      <c r="AD57" s="33">
        <v>1.3931918000000001</v>
      </c>
      <c r="AE57" s="33">
        <v>1.2632882999999999</v>
      </c>
    </row>
    <row r="58" spans="1:31">
      <c r="A58" s="29" t="s">
        <v>132</v>
      </c>
      <c r="B58" s="29" t="s">
        <v>56</v>
      </c>
      <c r="C58" s="33">
        <v>5.5398981800000004E-2</v>
      </c>
      <c r="D58" s="33">
        <v>9.0618809600000003E-2</v>
      </c>
      <c r="E58" s="33">
        <v>0.117941316499999</v>
      </c>
      <c r="F58" s="33">
        <v>0.18696711099999899</v>
      </c>
      <c r="G58" s="33">
        <v>0.26683968499999999</v>
      </c>
      <c r="H58" s="33">
        <v>0.35002049599999996</v>
      </c>
      <c r="I58" s="33">
        <v>0.39422952700000002</v>
      </c>
      <c r="J58" s="33">
        <v>0.45073317699999998</v>
      </c>
      <c r="K58" s="33">
        <v>0.52548205000000003</v>
      </c>
      <c r="L58" s="33">
        <v>0.61535175000000009</v>
      </c>
      <c r="M58" s="33">
        <v>0.76708927000000005</v>
      </c>
      <c r="N58" s="33">
        <v>0.92717718999999998</v>
      </c>
      <c r="O58" s="33">
        <v>1.0165280399999981</v>
      </c>
      <c r="P58" s="33">
        <v>1.0520062999999999</v>
      </c>
      <c r="Q58" s="33">
        <v>1.1654000799999999</v>
      </c>
      <c r="R58" s="33">
        <v>1.2317627600000001</v>
      </c>
      <c r="S58" s="33">
        <v>1.20235085</v>
      </c>
      <c r="T58" s="33">
        <v>1.23278178</v>
      </c>
      <c r="U58" s="33">
        <v>1.2402188999999999</v>
      </c>
      <c r="V58" s="33">
        <v>1.23739713</v>
      </c>
      <c r="W58" s="33">
        <v>1.27242151</v>
      </c>
      <c r="X58" s="33">
        <v>1.27090137</v>
      </c>
      <c r="Y58" s="33">
        <v>1.212629</v>
      </c>
      <c r="Z58" s="33">
        <v>1.3189846700000001</v>
      </c>
      <c r="AA58" s="33">
        <v>1.28707766</v>
      </c>
      <c r="AB58" s="33">
        <v>1.22338741</v>
      </c>
      <c r="AC58" s="33">
        <v>1.21406551</v>
      </c>
      <c r="AD58" s="33">
        <v>1.1177104399999989</v>
      </c>
      <c r="AE58" s="33">
        <v>1.0271798999999999</v>
      </c>
    </row>
    <row r="59" spans="1:31">
      <c r="A59" s="34" t="s">
        <v>138</v>
      </c>
      <c r="B59" s="34"/>
      <c r="C59" s="35">
        <v>164886.95634630212</v>
      </c>
      <c r="D59" s="35">
        <v>158464.08780218751</v>
      </c>
      <c r="E59" s="35">
        <v>146693.56814424045</v>
      </c>
      <c r="F59" s="35">
        <v>126771.50229250549</v>
      </c>
      <c r="G59" s="35">
        <v>126251.21101303874</v>
      </c>
      <c r="H59" s="35">
        <v>119706.54776126321</v>
      </c>
      <c r="I59" s="35">
        <v>114370.28555015233</v>
      </c>
      <c r="J59" s="35">
        <v>109959.96548246508</v>
      </c>
      <c r="K59" s="35">
        <v>100736.40948576422</v>
      </c>
      <c r="L59" s="35">
        <v>90216.444604858931</v>
      </c>
      <c r="M59" s="35">
        <v>86428.35700375076</v>
      </c>
      <c r="N59" s="35">
        <v>77495.495221586127</v>
      </c>
      <c r="O59" s="35">
        <v>77280.17150783792</v>
      </c>
      <c r="P59" s="35">
        <v>73804.306866447834</v>
      </c>
      <c r="Q59" s="35">
        <v>71966.510067256342</v>
      </c>
      <c r="R59" s="35">
        <v>66199.803423085541</v>
      </c>
      <c r="S59" s="35">
        <v>61875.47228014448</v>
      </c>
      <c r="T59" s="35">
        <v>57479.712666025218</v>
      </c>
      <c r="U59" s="35">
        <v>48654.251744452653</v>
      </c>
      <c r="V59" s="35">
        <v>48899.213285754035</v>
      </c>
      <c r="W59" s="35">
        <v>47623.85656243877</v>
      </c>
      <c r="X59" s="35">
        <v>45470.093065965535</v>
      </c>
      <c r="Y59" s="35">
        <v>41605.918513303506</v>
      </c>
      <c r="Z59" s="35">
        <v>39800.670543282715</v>
      </c>
      <c r="AA59" s="35">
        <v>34231.865641643228</v>
      </c>
      <c r="AB59" s="35">
        <v>34197.709427706039</v>
      </c>
      <c r="AC59" s="35">
        <v>23786.485442702415</v>
      </c>
      <c r="AD59" s="35">
        <v>7278.1953733351556</v>
      </c>
      <c r="AE59" s="35">
        <v>6488.2098470624223</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7746.5160033862794</v>
      </c>
      <c r="D64" s="33">
        <v>7359.7197032226404</v>
      </c>
      <c r="E64" s="33">
        <v>3627.0252039974998</v>
      </c>
      <c r="F64" s="33">
        <v>2728.1025037427116</v>
      </c>
      <c r="G64" s="33">
        <v>2580.0832036546299</v>
      </c>
      <c r="H64" s="33">
        <v>2466.9020034504892</v>
      </c>
      <c r="I64" s="33">
        <v>2345.9320033534441</v>
      </c>
      <c r="J64" s="33">
        <v>2254.6562035204079</v>
      </c>
      <c r="K64" s="33">
        <v>2138.5470033703195</v>
      </c>
      <c r="L64" s="33">
        <v>2038.0298033428705</v>
      </c>
      <c r="M64" s="33">
        <v>1939.1030033647314</v>
      </c>
      <c r="N64" s="33">
        <v>2126.3025054316777</v>
      </c>
      <c r="O64" s="33">
        <v>1785.7271052275571</v>
      </c>
      <c r="P64" s="33">
        <v>3194.6428050194995</v>
      </c>
      <c r="Q64" s="33">
        <v>1616.1225047339742</v>
      </c>
      <c r="R64" s="33">
        <v>1535.2262047128586</v>
      </c>
      <c r="S64" s="33">
        <v>5.9903533999999998E-6</v>
      </c>
      <c r="T64" s="33">
        <v>5.7697309999999998E-6</v>
      </c>
      <c r="U64" s="33">
        <v>7.5286175000000006E-6</v>
      </c>
      <c r="V64" s="33">
        <v>7.1001602000000007E-6</v>
      </c>
      <c r="W64" s="33">
        <v>1.0170804E-5</v>
      </c>
      <c r="X64" s="33">
        <v>1.0183777999999999E-5</v>
      </c>
      <c r="Y64" s="33">
        <v>9.737623000000001E-6</v>
      </c>
      <c r="Z64" s="33">
        <v>8.632653000000001E-6</v>
      </c>
      <c r="AA64" s="33">
        <v>8.8943919999999988E-6</v>
      </c>
      <c r="AB64" s="33">
        <v>9.193098999999999E-6</v>
      </c>
      <c r="AC64" s="33">
        <v>8.8280579999999995E-6</v>
      </c>
      <c r="AD64" s="33">
        <v>1.2158708000000001E-5</v>
      </c>
      <c r="AE64" s="33">
        <v>1.12581889999999E-5</v>
      </c>
    </row>
    <row r="65" spans="1:31">
      <c r="A65" s="29" t="s">
        <v>133</v>
      </c>
      <c r="B65" s="29" t="s">
        <v>32</v>
      </c>
      <c r="C65" s="33">
        <v>1441.5201000000002</v>
      </c>
      <c r="D65" s="33">
        <v>1415.1661999999999</v>
      </c>
      <c r="E65" s="33">
        <v>1299.4396000000002</v>
      </c>
      <c r="F65" s="33">
        <v>158.05739000000003</v>
      </c>
      <c r="G65" s="33">
        <v>148.80616000000001</v>
      </c>
      <c r="H65" s="33">
        <v>141.63497000000001</v>
      </c>
      <c r="I65" s="33">
        <v>134.39410999999998</v>
      </c>
      <c r="J65" s="33">
        <v>129.96785</v>
      </c>
      <c r="K65" s="33">
        <v>122.11000999999999</v>
      </c>
      <c r="L65" s="33">
        <v>116.71162</v>
      </c>
      <c r="M65" s="33">
        <v>111.08544500000001</v>
      </c>
      <c r="N65" s="33">
        <v>105.58924</v>
      </c>
      <c r="O65" s="33">
        <v>103.452414</v>
      </c>
      <c r="P65" s="33">
        <v>107.31161999999999</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490.10304967392227</v>
      </c>
      <c r="D66" s="33">
        <v>249.69367998004884</v>
      </c>
      <c r="E66" s="33">
        <v>925.70968808608075</v>
      </c>
      <c r="F66" s="33">
        <v>111.43838699026151</v>
      </c>
      <c r="G66" s="33">
        <v>70.844201228158383</v>
      </c>
      <c r="H66" s="33">
        <v>123.44691518215117</v>
      </c>
      <c r="I66" s="33">
        <v>38.867231511269594</v>
      </c>
      <c r="J66" s="33">
        <v>88.250564777154608</v>
      </c>
      <c r="K66" s="33">
        <v>4.4324957041099315</v>
      </c>
      <c r="L66" s="33">
        <v>17.463858504042147</v>
      </c>
      <c r="M66" s="33">
        <v>4.4834264038569005</v>
      </c>
      <c r="N66" s="33">
        <v>543.05991593609372</v>
      </c>
      <c r="O66" s="33">
        <v>293.13777566964717</v>
      </c>
      <c r="P66" s="33">
        <v>895.74102949923906</v>
      </c>
      <c r="Q66" s="33">
        <v>429.04142674644169</v>
      </c>
      <c r="R66" s="33">
        <v>420.61325072341515</v>
      </c>
      <c r="S66" s="33">
        <v>1520.3211314881278</v>
      </c>
      <c r="T66" s="33">
        <v>1659.6834774700199</v>
      </c>
      <c r="U66" s="33">
        <v>2707.1824826437746</v>
      </c>
      <c r="V66" s="33">
        <v>2817.3374099075559</v>
      </c>
      <c r="W66" s="33">
        <v>2101.2244348253475</v>
      </c>
      <c r="X66" s="33">
        <v>2838.2622780603861</v>
      </c>
      <c r="Y66" s="33">
        <v>3769.5245864378294</v>
      </c>
      <c r="Z66" s="33">
        <v>396.95654719500607</v>
      </c>
      <c r="AA66" s="33">
        <v>308.89102195316229</v>
      </c>
      <c r="AB66" s="33">
        <v>461.88963467273953</v>
      </c>
      <c r="AC66" s="33">
        <v>572.38803023006153</v>
      </c>
      <c r="AD66" s="33">
        <v>1009.9133640634769</v>
      </c>
      <c r="AE66" s="33">
        <v>1046.4698250607976</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15791.32738013272</v>
      </c>
      <c r="D68" s="33">
        <v>17054.708070124711</v>
      </c>
      <c r="E68" s="33">
        <v>14418.920950144256</v>
      </c>
      <c r="F68" s="33">
        <v>15238.99340014584</v>
      </c>
      <c r="G68" s="33">
        <v>14223.904760138907</v>
      </c>
      <c r="H68" s="33">
        <v>14968.120220145749</v>
      </c>
      <c r="I68" s="33">
        <v>14336.961730150357</v>
      </c>
      <c r="J68" s="33">
        <v>12790.2954201676</v>
      </c>
      <c r="K68" s="33">
        <v>11420.575190161398</v>
      </c>
      <c r="L68" s="33">
        <v>10496.704310161149</v>
      </c>
      <c r="M68" s="33">
        <v>10547.427200169615</v>
      </c>
      <c r="N68" s="33">
        <v>8840.0038477235466</v>
      </c>
      <c r="O68" s="33">
        <v>8213.1080174598046</v>
      </c>
      <c r="P68" s="33">
        <v>7547.9085070577894</v>
      </c>
      <c r="Q68" s="33">
        <v>7030.8489263259044</v>
      </c>
      <c r="R68" s="33">
        <v>5986.2765743362534</v>
      </c>
      <c r="S68" s="33">
        <v>5306.3225500768604</v>
      </c>
      <c r="T68" s="33">
        <v>4645.2067838112071</v>
      </c>
      <c r="U68" s="33">
        <v>3476.0802539891215</v>
      </c>
      <c r="V68" s="33">
        <v>3355.803600572533</v>
      </c>
      <c r="W68" s="33">
        <v>3005.7593995467801</v>
      </c>
      <c r="X68" s="33">
        <v>2760.7366929788568</v>
      </c>
      <c r="Y68" s="33">
        <v>1959.4140179890464</v>
      </c>
      <c r="Z68" s="33">
        <v>2172.0704829969141</v>
      </c>
      <c r="AA68" s="33">
        <v>1278.3301861408959</v>
      </c>
      <c r="AB68" s="33">
        <v>1090.7137577175433</v>
      </c>
      <c r="AC68" s="33">
        <v>1057.3650559290272</v>
      </c>
      <c r="AD68" s="33">
        <v>909.60680229440266</v>
      </c>
      <c r="AE68" s="33">
        <v>750.56143543453823</v>
      </c>
    </row>
    <row r="69" spans="1:31">
      <c r="A69" s="29" t="s">
        <v>133</v>
      </c>
      <c r="B69" s="29" t="s">
        <v>68</v>
      </c>
      <c r="C69" s="33">
        <v>0.88215881675188124</v>
      </c>
      <c r="D69" s="33">
        <v>0.98027781373573664</v>
      </c>
      <c r="E69" s="33">
        <v>0.94380846967629772</v>
      </c>
      <c r="F69" s="33">
        <v>0.86504879043776384</v>
      </c>
      <c r="G69" s="33">
        <v>0.80469033879621854</v>
      </c>
      <c r="H69" s="33">
        <v>0.78615116772795834</v>
      </c>
      <c r="I69" s="33">
        <v>0.77342392432387619</v>
      </c>
      <c r="J69" s="33">
        <v>0.70164352542060349</v>
      </c>
      <c r="K69" s="33">
        <v>0.69788963464721998</v>
      </c>
      <c r="L69" s="33">
        <v>0.67174705338000329</v>
      </c>
      <c r="M69" s="33">
        <v>0.64396720624118853</v>
      </c>
      <c r="N69" s="33">
        <v>0.62413553486124007</v>
      </c>
      <c r="O69" s="33">
        <v>0.56710363771962591</v>
      </c>
      <c r="P69" s="33">
        <v>0.52771690356004386</v>
      </c>
      <c r="Q69" s="33">
        <v>0.51626605389940849</v>
      </c>
      <c r="R69" s="33">
        <v>0.50630694594129433</v>
      </c>
      <c r="S69" s="33">
        <v>0.45989129741609702</v>
      </c>
      <c r="T69" s="33">
        <v>0.45769555088486252</v>
      </c>
      <c r="U69" s="33">
        <v>0.44098848457312922</v>
      </c>
      <c r="V69" s="33">
        <v>1.3968175262329425</v>
      </c>
      <c r="W69" s="33">
        <v>2.0129542284684954</v>
      </c>
      <c r="X69" s="33">
        <v>4.0991434600507315</v>
      </c>
      <c r="Y69" s="33">
        <v>3.9641838328868473</v>
      </c>
      <c r="Z69" s="33">
        <v>3.8285483899333461</v>
      </c>
      <c r="AA69" s="33">
        <v>6.0707401333397035</v>
      </c>
      <c r="AB69" s="33">
        <v>5.1577701927864519</v>
      </c>
      <c r="AC69" s="33">
        <v>4.643942189982778</v>
      </c>
      <c r="AD69" s="33">
        <v>4.012762547467065</v>
      </c>
      <c r="AE69" s="33">
        <v>4.3419521815676552</v>
      </c>
    </row>
    <row r="70" spans="1:31">
      <c r="A70" s="29" t="s">
        <v>133</v>
      </c>
      <c r="B70" s="29" t="s">
        <v>36</v>
      </c>
      <c r="C70" s="33">
        <v>9.6483280842210972E-2</v>
      </c>
      <c r="D70" s="33">
        <v>9.5717768958602276E-2</v>
      </c>
      <c r="E70" s="33">
        <v>9.5263176615817999E-2</v>
      </c>
      <c r="F70" s="33">
        <v>9.3917995366877005E-2</v>
      </c>
      <c r="G70" s="33">
        <v>8.9375896970642299E-2</v>
      </c>
      <c r="H70" s="33">
        <v>8.6148269922575585E-2</v>
      </c>
      <c r="I70" s="33">
        <v>7.3234094621534004E-2</v>
      </c>
      <c r="J70" s="33">
        <v>6.6891417202167902E-2</v>
      </c>
      <c r="K70" s="33">
        <v>5.747345022151689E-2</v>
      </c>
      <c r="L70" s="33">
        <v>5.3828582614876302E-2</v>
      </c>
      <c r="M70" s="33">
        <v>5.0035834392561006E-2</v>
      </c>
      <c r="N70" s="33">
        <v>5.0951469949305009E-2</v>
      </c>
      <c r="O70" s="33">
        <v>4.8554556459804998E-2</v>
      </c>
      <c r="P70" s="33">
        <v>3.4671686401479503E-2</v>
      </c>
      <c r="Q70" s="33">
        <v>3.4917838409147001E-2</v>
      </c>
      <c r="R70" s="33">
        <v>3.4022812646227994E-2</v>
      </c>
      <c r="S70" s="33">
        <v>3.18678507638629E-2</v>
      </c>
      <c r="T70" s="33">
        <v>2.9409556309398E-2</v>
      </c>
      <c r="U70" s="33">
        <v>2.8113432950950003E-2</v>
      </c>
      <c r="V70" s="33">
        <v>2.5795889550839998E-2</v>
      </c>
      <c r="W70" s="33">
        <v>0.62785711099999997</v>
      </c>
      <c r="X70" s="33">
        <v>0.59928524499999991</v>
      </c>
      <c r="Y70" s="33">
        <v>0.56494290199999986</v>
      </c>
      <c r="Z70" s="33">
        <v>0.76544482399999991</v>
      </c>
      <c r="AA70" s="33">
        <v>0.73621079999999994</v>
      </c>
      <c r="AB70" s="33">
        <v>0.68392469999999994</v>
      </c>
      <c r="AC70" s="33">
        <v>0.64981428699999988</v>
      </c>
      <c r="AD70" s="33">
        <v>0.60101636599999997</v>
      </c>
      <c r="AE70" s="33">
        <v>0.54893811699999995</v>
      </c>
    </row>
    <row r="71" spans="1:31">
      <c r="A71" s="29" t="s">
        <v>133</v>
      </c>
      <c r="B71" s="29" t="s">
        <v>73</v>
      </c>
      <c r="C71" s="33">
        <v>0</v>
      </c>
      <c r="D71" s="33">
        <v>0</v>
      </c>
      <c r="E71" s="33">
        <v>4.6743294000000001E-9</v>
      </c>
      <c r="F71" s="33">
        <v>4.3310614999999998E-9</v>
      </c>
      <c r="G71" s="33">
        <v>4.0697336999999997E-9</v>
      </c>
      <c r="H71" s="33">
        <v>4.0199105999999994E-9</v>
      </c>
      <c r="I71" s="33">
        <v>3.8297843999999902E-9</v>
      </c>
      <c r="J71" s="33">
        <v>3.7804216000000002E-9</v>
      </c>
      <c r="K71" s="33">
        <v>3.8169436999999899E-9</v>
      </c>
      <c r="L71" s="33">
        <v>3.8709219999999995E-9</v>
      </c>
      <c r="M71" s="33">
        <v>3.8677366999999999E-9</v>
      </c>
      <c r="N71" s="33">
        <v>4.8968744999999996E-9</v>
      </c>
      <c r="O71" s="33">
        <v>4.6389286999999998E-9</v>
      </c>
      <c r="P71" s="33">
        <v>4.4145753999999996E-9</v>
      </c>
      <c r="Q71" s="33">
        <v>4.7786769999999998E-9</v>
      </c>
      <c r="R71" s="33">
        <v>6.0445420000000001E-9</v>
      </c>
      <c r="S71" s="33">
        <v>5.7627752999999996E-9</v>
      </c>
      <c r="T71" s="33">
        <v>5.5814020000000004E-9</v>
      </c>
      <c r="U71" s="33">
        <v>6.8860300000000001E-9</v>
      </c>
      <c r="V71" s="33">
        <v>6.5620739999999999E-9</v>
      </c>
      <c r="W71" s="33">
        <v>8.7340410000000005E-9</v>
      </c>
      <c r="X71" s="33">
        <v>8.3194719999999899E-9</v>
      </c>
      <c r="Y71" s="33">
        <v>7.8713679999999997E-9</v>
      </c>
      <c r="Z71" s="33">
        <v>9.587825E-9</v>
      </c>
      <c r="AA71" s="33">
        <v>1.0120589E-8</v>
      </c>
      <c r="AB71" s="33">
        <v>9.4722854999999987E-9</v>
      </c>
      <c r="AC71" s="33">
        <v>9.2084949999999994E-9</v>
      </c>
      <c r="AD71" s="33">
        <v>8.7184770000000006E-9</v>
      </c>
      <c r="AE71" s="33">
        <v>8.3777779999999994E-9</v>
      </c>
    </row>
    <row r="72" spans="1:31">
      <c r="A72" s="29" t="s">
        <v>133</v>
      </c>
      <c r="B72" s="29" t="s">
        <v>56</v>
      </c>
      <c r="C72" s="33">
        <v>5.7921378199999998E-2</v>
      </c>
      <c r="D72" s="33">
        <v>0.1014679627</v>
      </c>
      <c r="E72" s="33">
        <v>0.12793045659999999</v>
      </c>
      <c r="F72" s="33">
        <v>0.151692612</v>
      </c>
      <c r="G72" s="33">
        <v>0.18193260829999999</v>
      </c>
      <c r="H72" s="33">
        <v>0.21089632500000002</v>
      </c>
      <c r="I72" s="33">
        <v>0.21624586900000001</v>
      </c>
      <c r="J72" s="33">
        <v>0.24268059999999989</v>
      </c>
      <c r="K72" s="33">
        <v>0.254164636</v>
      </c>
      <c r="L72" s="33">
        <v>0.28319583999999998</v>
      </c>
      <c r="M72" s="33">
        <v>0.33482089999999898</v>
      </c>
      <c r="N72" s="33">
        <v>0.37151641999999996</v>
      </c>
      <c r="O72" s="33">
        <v>0.38604744400000002</v>
      </c>
      <c r="P72" s="33">
        <v>0.38854782999999998</v>
      </c>
      <c r="Q72" s="33">
        <v>0.42325030299999999</v>
      </c>
      <c r="R72" s="33">
        <v>0.43978798700000005</v>
      </c>
      <c r="S72" s="33">
        <v>0.43823548000000001</v>
      </c>
      <c r="T72" s="33">
        <v>0.42453849000000005</v>
      </c>
      <c r="U72" s="33">
        <v>0.43341917999999996</v>
      </c>
      <c r="V72" s="33">
        <v>0.42193854999999902</v>
      </c>
      <c r="W72" s="33">
        <v>0.35285472499999998</v>
      </c>
      <c r="X72" s="33">
        <v>0.35353989800000002</v>
      </c>
      <c r="Y72" s="33">
        <v>0.34378095600000003</v>
      </c>
      <c r="Z72" s="33">
        <v>0.34175848600000003</v>
      </c>
      <c r="AA72" s="33">
        <v>0.34512609700000002</v>
      </c>
      <c r="AB72" s="33">
        <v>0.31790388000000003</v>
      </c>
      <c r="AC72" s="33">
        <v>0.30838073999999999</v>
      </c>
      <c r="AD72" s="33">
        <v>0.29448131999999999</v>
      </c>
      <c r="AE72" s="33">
        <v>0.258609694</v>
      </c>
    </row>
    <row r="73" spans="1:31">
      <c r="A73" s="34" t="s">
        <v>138</v>
      </c>
      <c r="B73" s="34"/>
      <c r="C73" s="35">
        <v>25470.348692009673</v>
      </c>
      <c r="D73" s="35">
        <v>26080.267931141138</v>
      </c>
      <c r="E73" s="35">
        <v>20272.039250697515</v>
      </c>
      <c r="F73" s="35">
        <v>18237.456729669251</v>
      </c>
      <c r="G73" s="35">
        <v>17024.443015360492</v>
      </c>
      <c r="H73" s="35">
        <v>17700.890259946118</v>
      </c>
      <c r="I73" s="35">
        <v>16856.928498939396</v>
      </c>
      <c r="J73" s="35">
        <v>15263.871681990584</v>
      </c>
      <c r="K73" s="35">
        <v>13686.362588870474</v>
      </c>
      <c r="L73" s="35">
        <v>12669.581339061442</v>
      </c>
      <c r="M73" s="35">
        <v>12602.743042144444</v>
      </c>
      <c r="N73" s="35">
        <v>11615.579644626179</v>
      </c>
      <c r="O73" s="35">
        <v>10395.992415994728</v>
      </c>
      <c r="P73" s="35">
        <v>11746.131678480087</v>
      </c>
      <c r="Q73" s="35">
        <v>9076.5291238602185</v>
      </c>
      <c r="R73" s="35">
        <v>7942.6223367184684</v>
      </c>
      <c r="S73" s="35">
        <v>6827.1035788527579</v>
      </c>
      <c r="T73" s="35">
        <v>6305.3479626018425</v>
      </c>
      <c r="U73" s="35">
        <v>6183.7037326460859</v>
      </c>
      <c r="V73" s="35">
        <v>6174.537835106481</v>
      </c>
      <c r="W73" s="35">
        <v>5108.9967987714008</v>
      </c>
      <c r="X73" s="35">
        <v>5603.0981246830725</v>
      </c>
      <c r="Y73" s="35">
        <v>5732.9027979973862</v>
      </c>
      <c r="Z73" s="35">
        <v>2572.8555872145066</v>
      </c>
      <c r="AA73" s="35">
        <v>1593.2919571217899</v>
      </c>
      <c r="AB73" s="35">
        <v>1557.7611717761683</v>
      </c>
      <c r="AC73" s="35">
        <v>1634.3970371771293</v>
      </c>
      <c r="AD73" s="35">
        <v>1923.5329410640547</v>
      </c>
      <c r="AE73" s="35">
        <v>1801.3732239350925</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3.1659134999999999E-6</v>
      </c>
      <c r="D78" s="33">
        <v>3.0060292000000001E-6</v>
      </c>
      <c r="E78" s="33">
        <v>3.0987318999999998E-6</v>
      </c>
      <c r="F78" s="33">
        <v>3.0074003E-6</v>
      </c>
      <c r="G78" s="33">
        <v>2.8875337000000002E-6</v>
      </c>
      <c r="H78" s="33">
        <v>2.8776195999999997E-6</v>
      </c>
      <c r="I78" s="33">
        <v>2.8861211999999996E-6</v>
      </c>
      <c r="J78" s="33">
        <v>2.9539831000000001E-6</v>
      </c>
      <c r="K78" s="33">
        <v>2.8768104999999899E-6</v>
      </c>
      <c r="L78" s="33">
        <v>2.838744E-6</v>
      </c>
      <c r="M78" s="33">
        <v>2.8130053999999899E-6</v>
      </c>
      <c r="N78" s="33">
        <v>3.5714720000000001E-6</v>
      </c>
      <c r="O78" s="33">
        <v>3.4357637999999998E-6</v>
      </c>
      <c r="P78" s="33">
        <v>3.29888909999999E-6</v>
      </c>
      <c r="Q78" s="33">
        <v>3.1789725000000002E-6</v>
      </c>
      <c r="R78" s="33">
        <v>3.0987602999999999E-6</v>
      </c>
      <c r="S78" s="33">
        <v>3.2413221999999901E-6</v>
      </c>
      <c r="T78" s="33">
        <v>3.3017915999999999E-6</v>
      </c>
      <c r="U78" s="33">
        <v>3.7549570000000003E-6</v>
      </c>
      <c r="V78" s="33">
        <v>3.5648523000000001E-6</v>
      </c>
      <c r="W78" s="33">
        <v>3.8348400000000004E-6</v>
      </c>
      <c r="X78" s="33">
        <v>3.73065E-6</v>
      </c>
      <c r="Y78" s="33">
        <v>3.5556450000000001E-6</v>
      </c>
      <c r="Z78" s="33">
        <v>3.3002282E-6</v>
      </c>
      <c r="AA78" s="33">
        <v>3.2183523000000002E-6</v>
      </c>
      <c r="AB78" s="33">
        <v>3.4310100000000001E-6</v>
      </c>
      <c r="AC78" s="33">
        <v>3.3828278999999899E-6</v>
      </c>
      <c r="AD78" s="33">
        <v>4.3636522999999996E-6</v>
      </c>
      <c r="AE78" s="33">
        <v>4.1100809999999995E-6</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3.9551004400000004E-6</v>
      </c>
      <c r="D80" s="33">
        <v>3.732194529999999E-6</v>
      </c>
      <c r="E80" s="33">
        <v>3.7991146000000002E-6</v>
      </c>
      <c r="F80" s="33">
        <v>3.7525357600000006E-6</v>
      </c>
      <c r="G80" s="33">
        <v>3.6637372199999992E-6</v>
      </c>
      <c r="H80" s="33">
        <v>3.7439666000000005E-6</v>
      </c>
      <c r="I80" s="33">
        <v>3.7275512199999981E-6</v>
      </c>
      <c r="J80" s="33">
        <v>3.8190881599999998E-6</v>
      </c>
      <c r="K80" s="33">
        <v>3.7592478599999991E-6</v>
      </c>
      <c r="L80" s="33">
        <v>3.7001275000000002E-6</v>
      </c>
      <c r="M80" s="33">
        <v>3.60424835E-6</v>
      </c>
      <c r="N80" s="33">
        <v>8.3261156895571595</v>
      </c>
      <c r="O80" s="33">
        <v>1.3493616050746</v>
      </c>
      <c r="P80" s="33">
        <v>4.3680174699999996E-6</v>
      </c>
      <c r="Q80" s="33">
        <v>5.8011813716051304</v>
      </c>
      <c r="R80" s="33">
        <v>3.2070619831022502</v>
      </c>
      <c r="S80" s="33">
        <v>6.5802135282959</v>
      </c>
      <c r="T80" s="33">
        <v>8.1547723159200003E-2</v>
      </c>
      <c r="U80" s="33">
        <v>14.733509463617303</v>
      </c>
      <c r="V80" s="33">
        <v>0.95988350284129997</v>
      </c>
      <c r="W80" s="33">
        <v>2.2951241947161001</v>
      </c>
      <c r="X80" s="33">
        <v>0.50148233827630007</v>
      </c>
      <c r="Y80" s="33">
        <v>1.195277582668</v>
      </c>
      <c r="Z80" s="33">
        <v>7.2635629605702396</v>
      </c>
      <c r="AA80" s="33">
        <v>1.55437757384765</v>
      </c>
      <c r="AB80" s="33">
        <v>3.4751229132813499</v>
      </c>
      <c r="AC80" s="33">
        <v>1.7190805848271999</v>
      </c>
      <c r="AD80" s="33">
        <v>15.104589607418571</v>
      </c>
      <c r="AE80" s="33">
        <v>13.0595297168919</v>
      </c>
    </row>
    <row r="81" spans="1:31">
      <c r="A81" s="29" t="s">
        <v>134</v>
      </c>
      <c r="B81" s="29" t="s">
        <v>65</v>
      </c>
      <c r="C81" s="33">
        <v>52286.019959999998</v>
      </c>
      <c r="D81" s="33">
        <v>46591.031200000005</v>
      </c>
      <c r="E81" s="33">
        <v>45150.972949999996</v>
      </c>
      <c r="F81" s="33">
        <v>54413.082700000006</v>
      </c>
      <c r="G81" s="33">
        <v>56654.537200000006</v>
      </c>
      <c r="H81" s="33">
        <v>48728.525799999996</v>
      </c>
      <c r="I81" s="33">
        <v>48419.587740000003</v>
      </c>
      <c r="J81" s="33">
        <v>52914.373499999994</v>
      </c>
      <c r="K81" s="33">
        <v>39431.558150000004</v>
      </c>
      <c r="L81" s="33">
        <v>36634.628659999995</v>
      </c>
      <c r="M81" s="33">
        <v>36261.671150000009</v>
      </c>
      <c r="N81" s="33">
        <v>41397.593700000005</v>
      </c>
      <c r="O81" s="33">
        <v>38337.585339999998</v>
      </c>
      <c r="P81" s="33">
        <v>38148.532959999997</v>
      </c>
      <c r="Q81" s="33">
        <v>32876.773159999997</v>
      </c>
      <c r="R81" s="33">
        <v>28783.552800000001</v>
      </c>
      <c r="S81" s="33">
        <v>30885.428359999998</v>
      </c>
      <c r="T81" s="33">
        <v>28115.148260000005</v>
      </c>
      <c r="U81" s="33">
        <v>24404.832739999998</v>
      </c>
      <c r="V81" s="33">
        <v>25720.149089999999</v>
      </c>
      <c r="W81" s="33">
        <v>20763.476009999998</v>
      </c>
      <c r="X81" s="33">
        <v>22172.812229999996</v>
      </c>
      <c r="Y81" s="33">
        <v>22190.300719999999</v>
      </c>
      <c r="Z81" s="33">
        <v>18580.192689999996</v>
      </c>
      <c r="AA81" s="33">
        <v>19503.405119999996</v>
      </c>
      <c r="AB81" s="33">
        <v>19697.799960000004</v>
      </c>
      <c r="AC81" s="33">
        <v>17461.625540000001</v>
      </c>
      <c r="AD81" s="33">
        <v>15960.262909999999</v>
      </c>
      <c r="AE81" s="33">
        <v>15727.356340000004</v>
      </c>
    </row>
    <row r="82" spans="1:31">
      <c r="A82" s="29" t="s">
        <v>134</v>
      </c>
      <c r="B82" s="29" t="s">
        <v>69</v>
      </c>
      <c r="C82" s="33">
        <v>3344.9435601235191</v>
      </c>
      <c r="D82" s="33">
        <v>3864.5275501203587</v>
      </c>
      <c r="E82" s="33">
        <v>3328.2202101608609</v>
      </c>
      <c r="F82" s="33">
        <v>3199.6528401510586</v>
      </c>
      <c r="G82" s="33">
        <v>3254.2393501512697</v>
      </c>
      <c r="H82" s="33">
        <v>3167.2535501477946</v>
      </c>
      <c r="I82" s="33">
        <v>3108.6841001427733</v>
      </c>
      <c r="J82" s="33">
        <v>2519.6055501494166</v>
      </c>
      <c r="K82" s="33">
        <v>2440.7615501371856</v>
      </c>
      <c r="L82" s="33">
        <v>2139.0812301283627</v>
      </c>
      <c r="M82" s="33">
        <v>2492.9861901390268</v>
      </c>
      <c r="N82" s="33">
        <v>2001.1435074076555</v>
      </c>
      <c r="O82" s="33">
        <v>1965.7971652909316</v>
      </c>
      <c r="P82" s="33">
        <v>1937.9043398079712</v>
      </c>
      <c r="Q82" s="33">
        <v>1829.5641414160923</v>
      </c>
      <c r="R82" s="33">
        <v>1770.06606138847</v>
      </c>
      <c r="S82" s="33">
        <v>1432.9031089372634</v>
      </c>
      <c r="T82" s="33">
        <v>1398.9341763216696</v>
      </c>
      <c r="U82" s="33">
        <v>1180.99433069579</v>
      </c>
      <c r="V82" s="33">
        <v>1423.9157687051857</v>
      </c>
      <c r="W82" s="33">
        <v>1260.0761016909405</v>
      </c>
      <c r="X82" s="33">
        <v>1136.6410387652936</v>
      </c>
      <c r="Y82" s="33">
        <v>1026.5155360683295</v>
      </c>
      <c r="Z82" s="33">
        <v>816.03878305866442</v>
      </c>
      <c r="AA82" s="33">
        <v>808.49291434546217</v>
      </c>
      <c r="AB82" s="33">
        <v>647.7015613043576</v>
      </c>
      <c r="AC82" s="33">
        <v>587.57887064713248</v>
      </c>
      <c r="AD82" s="33">
        <v>444.80780181570583</v>
      </c>
      <c r="AE82" s="33">
        <v>464.83898521468132</v>
      </c>
    </row>
    <row r="83" spans="1:31">
      <c r="A83" s="29" t="s">
        <v>134</v>
      </c>
      <c r="B83" s="29" t="s">
        <v>68</v>
      </c>
      <c r="C83" s="33">
        <v>1.7665385000000001E-9</v>
      </c>
      <c r="D83" s="33">
        <v>2.5276697000000001E-9</v>
      </c>
      <c r="E83" s="33">
        <v>3.3280702999999902E-9</v>
      </c>
      <c r="F83" s="33">
        <v>3.3391242999999897E-9</v>
      </c>
      <c r="G83" s="33">
        <v>2.7600670000000002E-9</v>
      </c>
      <c r="H83" s="33">
        <v>3.0930977999999898E-9</v>
      </c>
      <c r="I83" s="33">
        <v>2.8569952999999997E-9</v>
      </c>
      <c r="J83" s="33">
        <v>3.0716465E-9</v>
      </c>
      <c r="K83" s="33">
        <v>3.5751454999999899E-9</v>
      </c>
      <c r="L83" s="33">
        <v>3.8364155000000005E-9</v>
      </c>
      <c r="M83" s="33">
        <v>4.0774350000000004E-9</v>
      </c>
      <c r="N83" s="33">
        <v>5.7205300000000003E-9</v>
      </c>
      <c r="O83" s="33">
        <v>6.3634692999999896E-9</v>
      </c>
      <c r="P83" s="33">
        <v>5.3471280000000001E-9</v>
      </c>
      <c r="Q83" s="33">
        <v>5.6615979999999997E-9</v>
      </c>
      <c r="R83" s="33">
        <v>5.4495627000000004E-9</v>
      </c>
      <c r="S83" s="33">
        <v>7.9336110000000002E-9</v>
      </c>
      <c r="T83" s="33">
        <v>8.1321960000000009E-9</v>
      </c>
      <c r="U83" s="33">
        <v>7.554730499999989E-9</v>
      </c>
      <c r="V83" s="33">
        <v>7.1017730000000001E-9</v>
      </c>
      <c r="W83" s="33">
        <v>7.0077169999999997E-9</v>
      </c>
      <c r="X83" s="33">
        <v>6.940188E-9</v>
      </c>
      <c r="Y83" s="33">
        <v>5.6969039999999997E-9</v>
      </c>
      <c r="Z83" s="33">
        <v>5.7571539999999993E-9</v>
      </c>
      <c r="AA83" s="33">
        <v>5.5917659999999996E-9</v>
      </c>
      <c r="AB83" s="33">
        <v>5.9071200000000006E-9</v>
      </c>
      <c r="AC83" s="33">
        <v>5.9136060000000002E-9</v>
      </c>
      <c r="AD83" s="33">
        <v>8.4616699999999907E-9</v>
      </c>
      <c r="AE83" s="33">
        <v>9.0218820000000001E-9</v>
      </c>
    </row>
    <row r="84" spans="1:31">
      <c r="A84" s="29" t="s">
        <v>134</v>
      </c>
      <c r="B84" s="29" t="s">
        <v>36</v>
      </c>
      <c r="C84" s="33">
        <v>4.8872815999999899E-9</v>
      </c>
      <c r="D84" s="33">
        <v>4.7964218E-9</v>
      </c>
      <c r="E84" s="33">
        <v>4.4698394999999998E-9</v>
      </c>
      <c r="F84" s="33">
        <v>4.2607144E-9</v>
      </c>
      <c r="G84" s="33">
        <v>4.1922020000000003E-9</v>
      </c>
      <c r="H84" s="33">
        <v>4.1122384999999998E-9</v>
      </c>
      <c r="I84" s="33">
        <v>4.4530357E-9</v>
      </c>
      <c r="J84" s="33">
        <v>4.7948289999999902E-9</v>
      </c>
      <c r="K84" s="33">
        <v>6.7728089999999901E-9</v>
      </c>
      <c r="L84" s="33">
        <v>6.7440909999999999E-9</v>
      </c>
      <c r="M84" s="33">
        <v>6.7353734999999896E-9</v>
      </c>
      <c r="N84" s="33">
        <v>8.4273600000000006E-9</v>
      </c>
      <c r="O84" s="33">
        <v>8.0703630000000004E-9</v>
      </c>
      <c r="P84" s="33">
        <v>8.0505859999999909E-9</v>
      </c>
      <c r="Q84" s="33">
        <v>8.3824929999999903E-9</v>
      </c>
      <c r="R84" s="33">
        <v>9.219163999999999E-9</v>
      </c>
      <c r="S84" s="33">
        <v>8.9111910000000009E-9</v>
      </c>
      <c r="T84" s="33">
        <v>8.726045000000001E-9</v>
      </c>
      <c r="U84" s="33">
        <v>1.2454649E-8</v>
      </c>
      <c r="V84" s="33">
        <v>1.2342466999999901E-8</v>
      </c>
      <c r="W84" s="33">
        <v>1.2196731E-8</v>
      </c>
      <c r="X84" s="33">
        <v>1.1450714000000001E-8</v>
      </c>
      <c r="Y84" s="33">
        <v>1.1977554E-8</v>
      </c>
      <c r="Z84" s="33">
        <v>1.2054915E-8</v>
      </c>
      <c r="AA84" s="33">
        <v>1.1162174E-8</v>
      </c>
      <c r="AB84" s="33">
        <v>1.1811402E-8</v>
      </c>
      <c r="AC84" s="33">
        <v>1.18701255E-8</v>
      </c>
      <c r="AD84" s="33">
        <v>1.47975749999999E-8</v>
      </c>
      <c r="AE84" s="33">
        <v>1.4740812999999999E-8</v>
      </c>
    </row>
    <row r="85" spans="1:31">
      <c r="A85" s="29" t="s">
        <v>134</v>
      </c>
      <c r="B85" s="29" t="s">
        <v>73</v>
      </c>
      <c r="C85" s="33">
        <v>0</v>
      </c>
      <c r="D85" s="33">
        <v>0</v>
      </c>
      <c r="E85" s="33">
        <v>1.15077459E-8</v>
      </c>
      <c r="F85" s="33">
        <v>1.1338058499999999E-8</v>
      </c>
      <c r="G85" s="33">
        <v>1.1805419399999999E-8</v>
      </c>
      <c r="H85" s="33">
        <v>1.14738946E-8</v>
      </c>
      <c r="I85" s="33">
        <v>1.3036390999999999E-8</v>
      </c>
      <c r="J85" s="33">
        <v>1.288669959999999E-8</v>
      </c>
      <c r="K85" s="33">
        <v>1.329677649999999E-8</v>
      </c>
      <c r="L85" s="33">
        <v>1.382824559999999E-8</v>
      </c>
      <c r="M85" s="33">
        <v>1.40157514E-8</v>
      </c>
      <c r="N85" s="33">
        <v>2.9816662E-8</v>
      </c>
      <c r="O85" s="33">
        <v>2.8361504E-8</v>
      </c>
      <c r="P85" s="33">
        <v>2.7370006000000001E-8</v>
      </c>
      <c r="Q85" s="33">
        <v>2.6855145000000001E-8</v>
      </c>
      <c r="R85" s="33">
        <v>5.1808075999999994E-8</v>
      </c>
      <c r="S85" s="33">
        <v>0.48743966358420998</v>
      </c>
      <c r="T85" s="33">
        <v>0.48544652955513501</v>
      </c>
      <c r="U85" s="33">
        <v>0.77906923938098993</v>
      </c>
      <c r="V85" s="33">
        <v>0.66603228198797004</v>
      </c>
      <c r="W85" s="33">
        <v>0.96635777487813002</v>
      </c>
      <c r="X85" s="33">
        <v>0.95466127444928595</v>
      </c>
      <c r="Y85" s="33">
        <v>0.882895870371876</v>
      </c>
      <c r="Z85" s="33">
        <v>0.89901737132549997</v>
      </c>
      <c r="AA85" s="33">
        <v>0.87619562958418995</v>
      </c>
      <c r="AB85" s="33">
        <v>0.80536999434743395</v>
      </c>
      <c r="AC85" s="33">
        <v>0.79802436141625999</v>
      </c>
      <c r="AD85" s="33">
        <v>0.86407185981456003</v>
      </c>
      <c r="AE85" s="33">
        <v>0.77479455953708998</v>
      </c>
    </row>
    <row r="86" spans="1:31">
      <c r="A86" s="29" t="s">
        <v>134</v>
      </c>
      <c r="B86" s="29" t="s">
        <v>56</v>
      </c>
      <c r="C86" s="33">
        <v>1.3503887739999901E-3</v>
      </c>
      <c r="D86" s="33">
        <v>3.91238566E-3</v>
      </c>
      <c r="E86" s="33">
        <v>1.28156993E-3</v>
      </c>
      <c r="F86" s="33">
        <v>2.8699801000000003E-3</v>
      </c>
      <c r="G86" s="33">
        <v>8.4431880700000014E-3</v>
      </c>
      <c r="H86" s="33">
        <v>8.2762480699999988E-3</v>
      </c>
      <c r="I86" s="33">
        <v>3.3004221999999993E-2</v>
      </c>
      <c r="J86" s="33">
        <v>3.6477636699999996E-2</v>
      </c>
      <c r="K86" s="33">
        <v>3.7498812700000002E-2</v>
      </c>
      <c r="L86" s="33">
        <v>4.7457255099999901E-2</v>
      </c>
      <c r="M86" s="33">
        <v>6.0776403999999999E-2</v>
      </c>
      <c r="N86" s="33">
        <v>7.3321590999999978E-2</v>
      </c>
      <c r="O86" s="33">
        <v>7.3668894999999998E-2</v>
      </c>
      <c r="P86" s="33">
        <v>7.9945489999999911E-2</v>
      </c>
      <c r="Q86" s="33">
        <v>8.4634107E-2</v>
      </c>
      <c r="R86" s="33">
        <v>9.1836371999999999E-2</v>
      </c>
      <c r="S86" s="33">
        <v>9.4233711999999997E-2</v>
      </c>
      <c r="T86" s="33">
        <v>9.0250450999999995E-2</v>
      </c>
      <c r="U86" s="33">
        <v>9.3461914000000007E-2</v>
      </c>
      <c r="V86" s="33">
        <v>8.9601577999999987E-2</v>
      </c>
      <c r="W86" s="33">
        <v>9.3168404999999996E-2</v>
      </c>
      <c r="X86" s="33">
        <v>8.5487356E-2</v>
      </c>
      <c r="Y86" s="33">
        <v>8.5169679999999998E-2</v>
      </c>
      <c r="Z86" s="33">
        <v>8.8129115999999993E-2</v>
      </c>
      <c r="AA86" s="33">
        <v>8.9095345499999992E-2</v>
      </c>
      <c r="AB86" s="33">
        <v>7.8681750000000009E-2</v>
      </c>
      <c r="AC86" s="33">
        <v>7.7137876000000008E-2</v>
      </c>
      <c r="AD86" s="33">
        <v>7.6109726999999905E-2</v>
      </c>
      <c r="AE86" s="33">
        <v>7.0560347000000009E-2</v>
      </c>
    </row>
    <row r="87" spans="1:31">
      <c r="A87" s="34" t="s">
        <v>138</v>
      </c>
      <c r="B87" s="34"/>
      <c r="C87" s="35">
        <v>55630.963527246298</v>
      </c>
      <c r="D87" s="35">
        <v>50455.558756861108</v>
      </c>
      <c r="E87" s="35">
        <v>48479.193167062032</v>
      </c>
      <c r="F87" s="35">
        <v>57612.735546914344</v>
      </c>
      <c r="G87" s="35">
        <v>59908.776556705307</v>
      </c>
      <c r="H87" s="35">
        <v>51895.779356772473</v>
      </c>
      <c r="I87" s="35">
        <v>51528.271846759308</v>
      </c>
      <c r="J87" s="35">
        <v>55433.979056925557</v>
      </c>
      <c r="K87" s="35">
        <v>41872.31970677682</v>
      </c>
      <c r="L87" s="35">
        <v>38773.709896671069</v>
      </c>
      <c r="M87" s="35">
        <v>38754.657346560365</v>
      </c>
      <c r="N87" s="35">
        <v>43407.063326674412</v>
      </c>
      <c r="O87" s="35">
        <v>40304.731870338139</v>
      </c>
      <c r="P87" s="35">
        <v>40086.437307480228</v>
      </c>
      <c r="Q87" s="35">
        <v>34712.138485972326</v>
      </c>
      <c r="R87" s="35">
        <v>30556.825926475783</v>
      </c>
      <c r="S87" s="35">
        <v>32324.911685714811</v>
      </c>
      <c r="T87" s="35">
        <v>29514.163987354757</v>
      </c>
      <c r="U87" s="35">
        <v>25600.560583921917</v>
      </c>
      <c r="V87" s="35">
        <v>27145.024745779978</v>
      </c>
      <c r="W87" s="35">
        <v>22025.847239727504</v>
      </c>
      <c r="X87" s="35">
        <v>23309.954754841157</v>
      </c>
      <c r="Y87" s="35">
        <v>23218.01153721234</v>
      </c>
      <c r="Z87" s="35">
        <v>19403.495039325218</v>
      </c>
      <c r="AA87" s="35">
        <v>20313.452415143249</v>
      </c>
      <c r="AB87" s="35">
        <v>20348.976647654563</v>
      </c>
      <c r="AC87" s="35">
        <v>18050.923494620703</v>
      </c>
      <c r="AD87" s="35">
        <v>16420.175305795237</v>
      </c>
      <c r="AE87" s="35">
        <v>16205.254859050679</v>
      </c>
    </row>
    <row r="90" spans="1:31" collapsed="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row>
    <row r="91" spans="1:3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row>
    <row r="92" spans="1:31">
      <c r="A92" s="29" t="s">
        <v>40</v>
      </c>
      <c r="B92" s="29" t="s">
        <v>70</v>
      </c>
      <c r="C92" s="37">
        <v>0.24780662079999999</v>
      </c>
      <c r="D92" s="37">
        <v>0.34253636459999981</v>
      </c>
      <c r="E92" s="37">
        <v>0.32647100200000001</v>
      </c>
      <c r="F92" s="37">
        <v>0.34993874679999992</v>
      </c>
      <c r="G92" s="37">
        <v>0.33295977419999878</v>
      </c>
      <c r="H92" s="37">
        <v>0.32193542470000003</v>
      </c>
      <c r="I92" s="37">
        <v>0.27914429689999898</v>
      </c>
      <c r="J92" s="37">
        <v>0.24559037429999991</v>
      </c>
      <c r="K92" s="37">
        <v>0.21047405369999989</v>
      </c>
      <c r="L92" s="37">
        <v>0.20438515669999988</v>
      </c>
      <c r="M92" s="37">
        <v>0.1928707134</v>
      </c>
      <c r="N92" s="37">
        <v>0.19874488069999968</v>
      </c>
      <c r="O92" s="37">
        <v>0.16700552900000001</v>
      </c>
      <c r="P92" s="37">
        <v>0.14181719600000001</v>
      </c>
      <c r="Q92" s="37">
        <v>0.143146258</v>
      </c>
      <c r="R92" s="37">
        <v>0.14047527999999998</v>
      </c>
      <c r="S92" s="37">
        <v>0.1251392824</v>
      </c>
      <c r="T92" s="37">
        <v>0.11626873339999989</v>
      </c>
      <c r="U92" s="37">
        <v>0.1103222832</v>
      </c>
      <c r="V92" s="37">
        <v>8.9437447099999984E-2</v>
      </c>
      <c r="W92" s="37">
        <v>4.6971580999999998E-2</v>
      </c>
      <c r="X92" s="37">
        <v>2.5814029999999998E-2</v>
      </c>
      <c r="Y92" s="37">
        <v>2.3573217E-2</v>
      </c>
      <c r="Z92" s="37">
        <v>2.3347639999999999E-2</v>
      </c>
      <c r="AA92" s="37">
        <v>2.3393015E-2</v>
      </c>
      <c r="AB92" s="37">
        <v>2.0473763999999998E-2</v>
      </c>
      <c r="AC92" s="37">
        <v>1.9801172000000002E-2</v>
      </c>
      <c r="AD92" s="37">
        <v>1.8149121999999997E-2</v>
      </c>
      <c r="AE92" s="37">
        <v>1.6004663000000002E-2</v>
      </c>
    </row>
    <row r="93" spans="1:31">
      <c r="A93" s="29" t="s">
        <v>40</v>
      </c>
      <c r="B93" s="29" t="s">
        <v>72</v>
      </c>
      <c r="C93" s="33">
        <v>909.1395100000002</v>
      </c>
      <c r="D93" s="33">
        <v>2800.61544</v>
      </c>
      <c r="E93" s="33">
        <v>3703.0785400000004</v>
      </c>
      <c r="F93" s="33">
        <v>10589.0844495</v>
      </c>
      <c r="G93" s="33">
        <v>7563.6643960000001</v>
      </c>
      <c r="H93" s="33">
        <v>6773.0352999999996</v>
      </c>
      <c r="I93" s="33">
        <v>6287.5932456</v>
      </c>
      <c r="J93" s="33">
        <v>6692.5790116999997</v>
      </c>
      <c r="K93" s="33">
        <v>7054.7113686000002</v>
      </c>
      <c r="L93" s="33">
        <v>7648.8916926000002</v>
      </c>
      <c r="M93" s="33">
        <v>7484.2876244999998</v>
      </c>
      <c r="N93" s="33">
        <v>11198.162381</v>
      </c>
      <c r="O93" s="33">
        <v>10743.068041999999</v>
      </c>
      <c r="P93" s="33">
        <v>9148.6708039999994</v>
      </c>
      <c r="Q93" s="33">
        <v>10873.3023386</v>
      </c>
      <c r="R93" s="33">
        <v>9883.9280006999998</v>
      </c>
      <c r="S93" s="33">
        <v>7282.2042600000004</v>
      </c>
      <c r="T93" s="33">
        <v>6570.8261852000005</v>
      </c>
      <c r="U93" s="33">
        <v>7823.5949847999991</v>
      </c>
      <c r="V93" s="33">
        <v>5798.0731507</v>
      </c>
      <c r="W93" s="33">
        <v>6264.3622310000001</v>
      </c>
      <c r="X93" s="33">
        <v>6720.6662483999999</v>
      </c>
      <c r="Y93" s="33">
        <v>5332.6499843000001</v>
      </c>
      <c r="Z93" s="33">
        <v>6342.4736876000006</v>
      </c>
      <c r="AA93" s="33">
        <v>6200.9005554000005</v>
      </c>
      <c r="AB93" s="33">
        <v>5433.3444486000008</v>
      </c>
      <c r="AC93" s="33">
        <v>4700.7490082000004</v>
      </c>
      <c r="AD93" s="33">
        <v>5514.2493344999993</v>
      </c>
      <c r="AE93" s="33">
        <v>4401.6027491000004</v>
      </c>
    </row>
    <row r="94" spans="1:31">
      <c r="A94" s="29" t="s">
        <v>40</v>
      </c>
      <c r="B94" s="29" t="s">
        <v>76</v>
      </c>
      <c r="C94" s="33">
        <v>0.27063298915599998</v>
      </c>
      <c r="D94" s="33">
        <v>0.45080099639999899</v>
      </c>
      <c r="E94" s="33">
        <v>0.57224500670999989</v>
      </c>
      <c r="F94" s="33">
        <v>0.88820799864999989</v>
      </c>
      <c r="G94" s="33">
        <v>1.2199574059</v>
      </c>
      <c r="H94" s="33">
        <v>1.566724129639999</v>
      </c>
      <c r="I94" s="33">
        <v>1.7676800004999991</v>
      </c>
      <c r="J94" s="33">
        <v>2.0212170117000001</v>
      </c>
      <c r="K94" s="33">
        <v>2.2986787630000003</v>
      </c>
      <c r="L94" s="33">
        <v>2.6794166613999995</v>
      </c>
      <c r="M94" s="33">
        <v>3.2478554379999975</v>
      </c>
      <c r="N94" s="33">
        <v>3.7563337060000004</v>
      </c>
      <c r="O94" s="33">
        <v>4.0591124040000004</v>
      </c>
      <c r="P94" s="33">
        <v>4.2076044209999992</v>
      </c>
      <c r="Q94" s="33">
        <v>4.5135919934999995</v>
      </c>
      <c r="R94" s="33">
        <v>4.8032515670000002</v>
      </c>
      <c r="S94" s="33">
        <v>4.5350139110000001</v>
      </c>
      <c r="T94" s="33">
        <v>4.536870798999999</v>
      </c>
      <c r="U94" s="33">
        <v>4.6362602949999996</v>
      </c>
      <c r="V94" s="33">
        <v>4.5810324509999996</v>
      </c>
      <c r="W94" s="33">
        <v>4.5614402779999992</v>
      </c>
      <c r="X94" s="33">
        <v>4.6527888810000002</v>
      </c>
      <c r="Y94" s="33">
        <v>4.495245581999999</v>
      </c>
      <c r="Z94" s="33">
        <v>4.6634408529999982</v>
      </c>
      <c r="AA94" s="33">
        <v>4.5381709409999997</v>
      </c>
      <c r="AB94" s="33">
        <v>4.1610498570000001</v>
      </c>
      <c r="AC94" s="33">
        <v>4.1836111449999986</v>
      </c>
      <c r="AD94" s="33">
        <v>4.0383739319999989</v>
      </c>
      <c r="AE94" s="33">
        <v>3.7226568740000001</v>
      </c>
    </row>
    <row r="95" spans="1:3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row>
    <row r="96" spans="1:31">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0</v>
      </c>
      <c r="D97" s="33">
        <v>0</v>
      </c>
      <c r="E97" s="33">
        <v>0</v>
      </c>
      <c r="F97" s="33">
        <v>0</v>
      </c>
      <c r="G97" s="33">
        <v>0</v>
      </c>
      <c r="H97" s="33">
        <v>0</v>
      </c>
      <c r="I97" s="33">
        <v>0</v>
      </c>
      <c r="J97" s="33">
        <v>0</v>
      </c>
      <c r="K97" s="33">
        <v>0</v>
      </c>
      <c r="L97" s="33">
        <v>0</v>
      </c>
      <c r="M97" s="33">
        <v>0</v>
      </c>
      <c r="N97" s="33">
        <v>0</v>
      </c>
      <c r="O97" s="33">
        <v>0</v>
      </c>
      <c r="P97" s="33">
        <v>0</v>
      </c>
      <c r="Q97" s="33">
        <v>0</v>
      </c>
      <c r="R97" s="33">
        <v>0</v>
      </c>
      <c r="S97" s="33">
        <v>0</v>
      </c>
      <c r="T97" s="33">
        <v>0</v>
      </c>
      <c r="U97" s="33">
        <v>0</v>
      </c>
      <c r="V97" s="33">
        <v>0</v>
      </c>
      <c r="W97" s="33">
        <v>0</v>
      </c>
      <c r="X97" s="33">
        <v>0</v>
      </c>
      <c r="Y97" s="33">
        <v>0</v>
      </c>
      <c r="Z97" s="33">
        <v>0</v>
      </c>
      <c r="AA97" s="33">
        <v>0</v>
      </c>
      <c r="AB97" s="33">
        <v>0</v>
      </c>
      <c r="AC97" s="33">
        <v>0</v>
      </c>
      <c r="AD97" s="33">
        <v>0</v>
      </c>
      <c r="AE97" s="33">
        <v>0</v>
      </c>
    </row>
    <row r="98" spans="1:31">
      <c r="A98" s="29" t="s">
        <v>130</v>
      </c>
      <c r="B98" s="29" t="s">
        <v>72</v>
      </c>
      <c r="C98" s="33">
        <v>648.58159000000012</v>
      </c>
      <c r="D98" s="33">
        <v>2207.1305000000002</v>
      </c>
      <c r="E98" s="33">
        <v>2777.6587400000003</v>
      </c>
      <c r="F98" s="33">
        <v>6225.2504495000003</v>
      </c>
      <c r="G98" s="33">
        <v>3402.1008959999999</v>
      </c>
      <c r="H98" s="33">
        <v>3565.3930999999998</v>
      </c>
      <c r="I98" s="33">
        <v>3750.4110455999999</v>
      </c>
      <c r="J98" s="33">
        <v>3221.2700116999999</v>
      </c>
      <c r="K98" s="33">
        <v>4366.9105686000003</v>
      </c>
      <c r="L98" s="33">
        <v>4756.6108925999997</v>
      </c>
      <c r="M98" s="33">
        <v>4721.9836244999997</v>
      </c>
      <c r="N98" s="33">
        <v>6969.4213810000001</v>
      </c>
      <c r="O98" s="33">
        <v>6808.4820419999996</v>
      </c>
      <c r="P98" s="33">
        <v>5648.6830039999995</v>
      </c>
      <c r="Q98" s="33">
        <v>7151.6238386000005</v>
      </c>
      <c r="R98" s="33">
        <v>6475.2280006999999</v>
      </c>
      <c r="S98" s="33">
        <v>5263.9393600000003</v>
      </c>
      <c r="T98" s="33">
        <v>4619.0931852000003</v>
      </c>
      <c r="U98" s="33">
        <v>5873.6670847999994</v>
      </c>
      <c r="V98" s="33">
        <v>4419.0696507000002</v>
      </c>
      <c r="W98" s="33">
        <v>4727.607231</v>
      </c>
      <c r="X98" s="33">
        <v>5094.3074483999999</v>
      </c>
      <c r="Y98" s="33">
        <v>4225.0621842999999</v>
      </c>
      <c r="Z98" s="33">
        <v>5203.8318876000003</v>
      </c>
      <c r="AA98" s="33">
        <v>5139.1764554000001</v>
      </c>
      <c r="AB98" s="33">
        <v>4629.0016486000004</v>
      </c>
      <c r="AC98" s="33">
        <v>4024.9894482</v>
      </c>
      <c r="AD98" s="33">
        <v>4854.6231344999997</v>
      </c>
      <c r="AE98" s="33">
        <v>3834.1052491</v>
      </c>
    </row>
    <row r="99" spans="1:31">
      <c r="A99" s="29" t="s">
        <v>130</v>
      </c>
      <c r="B99" s="29" t="s">
        <v>76</v>
      </c>
      <c r="C99" s="33">
        <v>9.5265388000000006E-2</v>
      </c>
      <c r="D99" s="33">
        <v>0.15740836399999997</v>
      </c>
      <c r="E99" s="33">
        <v>0.19322052000000001</v>
      </c>
      <c r="F99" s="33">
        <v>0.32808019599999999</v>
      </c>
      <c r="G99" s="33">
        <v>0.446435046</v>
      </c>
      <c r="H99" s="33">
        <v>0.59425530999999987</v>
      </c>
      <c r="I99" s="33">
        <v>0.65199169200000007</v>
      </c>
      <c r="J99" s="33">
        <v>0.74374609999999997</v>
      </c>
      <c r="K99" s="33">
        <v>0.83115209000000001</v>
      </c>
      <c r="L99" s="33">
        <v>0.96323019999999993</v>
      </c>
      <c r="M99" s="33">
        <v>1.1170681399999989</v>
      </c>
      <c r="N99" s="33">
        <v>1.28629583</v>
      </c>
      <c r="O99" s="33">
        <v>1.3724495300000001</v>
      </c>
      <c r="P99" s="33">
        <v>1.3910278600000001</v>
      </c>
      <c r="Q99" s="33">
        <v>1.4813388599999999</v>
      </c>
      <c r="R99" s="33">
        <v>1.56393933</v>
      </c>
      <c r="S99" s="33">
        <v>1.5352759</v>
      </c>
      <c r="T99" s="33">
        <v>1.5008620700000002</v>
      </c>
      <c r="U99" s="33">
        <v>1.56066507</v>
      </c>
      <c r="V99" s="33">
        <v>1.4991550999999999</v>
      </c>
      <c r="W99" s="33">
        <v>1.5043743000000001</v>
      </c>
      <c r="X99" s="33">
        <v>1.54189876</v>
      </c>
      <c r="Y99" s="33">
        <v>1.4759411199999999</v>
      </c>
      <c r="Z99" s="33">
        <v>1.542464179999999</v>
      </c>
      <c r="AA99" s="33">
        <v>1.511041729999999</v>
      </c>
      <c r="AB99" s="33">
        <v>1.4379978200000001</v>
      </c>
      <c r="AC99" s="33">
        <v>1.4113753600000001</v>
      </c>
      <c r="AD99" s="33">
        <v>1.4134434799999991</v>
      </c>
      <c r="AE99" s="33">
        <v>1.33675772</v>
      </c>
    </row>
    <row r="100" spans="1:3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0</v>
      </c>
      <c r="D102" s="33">
        <v>2.8102903000000002E-2</v>
      </c>
      <c r="E102" s="33">
        <v>2.7902308000000001E-2</v>
      </c>
      <c r="F102" s="33">
        <v>3.2582279999999998E-2</v>
      </c>
      <c r="G102" s="33">
        <v>3.3185159999999894E-2</v>
      </c>
      <c r="H102" s="33">
        <v>3.0887194E-2</v>
      </c>
      <c r="I102" s="33">
        <v>2.8665948999999902E-2</v>
      </c>
      <c r="J102" s="33">
        <v>2.7111263E-2</v>
      </c>
      <c r="K102" s="33">
        <v>2.4827922999999998E-2</v>
      </c>
      <c r="L102" s="33">
        <v>2.39096239999999E-2</v>
      </c>
      <c r="M102" s="33">
        <v>2.2723420999999997E-2</v>
      </c>
      <c r="N102" s="33">
        <v>2.2079032999999998E-2</v>
      </c>
      <c r="O102" s="33">
        <v>2.0863579E-2</v>
      </c>
      <c r="P102" s="33">
        <v>2.0040840000000001E-2</v>
      </c>
      <c r="Q102" s="33">
        <v>1.914078E-2</v>
      </c>
      <c r="R102" s="33">
        <v>1.8460321000000002E-2</v>
      </c>
      <c r="S102" s="33">
        <v>1.5172678E-2</v>
      </c>
      <c r="T102" s="33">
        <v>1.4657967999999902E-2</v>
      </c>
      <c r="U102" s="33">
        <v>1.3815462000000001E-2</v>
      </c>
      <c r="V102" s="33">
        <v>0</v>
      </c>
      <c r="W102" s="33">
        <v>0</v>
      </c>
      <c r="X102" s="33">
        <v>0</v>
      </c>
      <c r="Y102" s="33">
        <v>0</v>
      </c>
      <c r="Z102" s="33">
        <v>0</v>
      </c>
      <c r="AA102" s="33">
        <v>0</v>
      </c>
      <c r="AB102" s="33">
        <v>0</v>
      </c>
      <c r="AC102" s="33">
        <v>0</v>
      </c>
      <c r="AD102" s="33">
        <v>0</v>
      </c>
      <c r="AE102" s="33">
        <v>0</v>
      </c>
    </row>
    <row r="103" spans="1:31">
      <c r="A103" s="29" t="s">
        <v>131</v>
      </c>
      <c r="B103" s="29" t="s">
        <v>72</v>
      </c>
      <c r="C103" s="33">
        <v>260.55792000000002</v>
      </c>
      <c r="D103" s="33">
        <v>593.48493999999994</v>
      </c>
      <c r="E103" s="33">
        <v>925.41980000000001</v>
      </c>
      <c r="F103" s="33">
        <v>4363.8339999999998</v>
      </c>
      <c r="G103" s="33">
        <v>4161.5635000000002</v>
      </c>
      <c r="H103" s="33">
        <v>3207.6422000000002</v>
      </c>
      <c r="I103" s="33">
        <v>2537.1822000000002</v>
      </c>
      <c r="J103" s="33">
        <v>3471.3090000000002</v>
      </c>
      <c r="K103" s="33">
        <v>2687.8008</v>
      </c>
      <c r="L103" s="33">
        <v>2892.2808</v>
      </c>
      <c r="M103" s="33">
        <v>2762.3040000000001</v>
      </c>
      <c r="N103" s="33">
        <v>4228.741</v>
      </c>
      <c r="O103" s="33">
        <v>3934.5859999999998</v>
      </c>
      <c r="P103" s="33">
        <v>3499.9877999999999</v>
      </c>
      <c r="Q103" s="33">
        <v>3721.6785</v>
      </c>
      <c r="R103" s="33">
        <v>3408.7</v>
      </c>
      <c r="S103" s="33">
        <v>2018.2648999999999</v>
      </c>
      <c r="T103" s="33">
        <v>1951.7329999999999</v>
      </c>
      <c r="U103" s="33">
        <v>1949.9278999999999</v>
      </c>
      <c r="V103" s="33">
        <v>1379.0035</v>
      </c>
      <c r="W103" s="33">
        <v>1536.7550000000001</v>
      </c>
      <c r="X103" s="33">
        <v>1626.3588</v>
      </c>
      <c r="Y103" s="33">
        <v>1107.5878</v>
      </c>
      <c r="Z103" s="33">
        <v>1138.6418000000001</v>
      </c>
      <c r="AA103" s="33">
        <v>1061.7241000000001</v>
      </c>
      <c r="AB103" s="33">
        <v>804.34280000000001</v>
      </c>
      <c r="AC103" s="33">
        <v>675.75956000000008</v>
      </c>
      <c r="AD103" s="33">
        <v>659.62619999999993</v>
      </c>
      <c r="AE103" s="33">
        <v>567.49749999999995</v>
      </c>
    </row>
    <row r="104" spans="1:31">
      <c r="A104" s="29" t="s">
        <v>131</v>
      </c>
      <c r="B104" s="29" t="s">
        <v>76</v>
      </c>
      <c r="C104" s="33">
        <v>4.0455456799999984E-2</v>
      </c>
      <c r="D104" s="33">
        <v>6.2308755399999999E-2</v>
      </c>
      <c r="E104" s="33">
        <v>8.8705688999999893E-2</v>
      </c>
      <c r="F104" s="33">
        <v>0.15817450399999999</v>
      </c>
      <c r="G104" s="33">
        <v>0.23576840000000002</v>
      </c>
      <c r="H104" s="33">
        <v>0.30281100999999999</v>
      </c>
      <c r="I104" s="33">
        <v>0.35694492999999988</v>
      </c>
      <c r="J104" s="33">
        <v>0.42042198400000003</v>
      </c>
      <c r="K104" s="33">
        <v>0.50609453000000004</v>
      </c>
      <c r="L104" s="33">
        <v>0.60322682499999991</v>
      </c>
      <c r="M104" s="33">
        <v>0.75965821999999905</v>
      </c>
      <c r="N104" s="33">
        <v>0.85881208399999998</v>
      </c>
      <c r="O104" s="33">
        <v>0.94773344999999998</v>
      </c>
      <c r="P104" s="33">
        <v>1.0298914299999999</v>
      </c>
      <c r="Q104" s="33">
        <v>1.06369081</v>
      </c>
      <c r="R104" s="33">
        <v>1.16465025</v>
      </c>
      <c r="S104" s="33">
        <v>0.95868903999999999</v>
      </c>
      <c r="T104" s="33">
        <v>0.97486313999999996</v>
      </c>
      <c r="U104" s="33">
        <v>1.00164966</v>
      </c>
      <c r="V104" s="33">
        <v>1.01890251</v>
      </c>
      <c r="W104" s="33">
        <v>1.04056846</v>
      </c>
      <c r="X104" s="33">
        <v>1.0938994900000001</v>
      </c>
      <c r="Y104" s="33">
        <v>1.093133339999999</v>
      </c>
      <c r="Z104" s="33">
        <v>1.0632633</v>
      </c>
      <c r="AA104" s="33">
        <v>0.99665130000000002</v>
      </c>
      <c r="AB104" s="33">
        <v>0.82254410999999994</v>
      </c>
      <c r="AC104" s="33">
        <v>0.88499448999999886</v>
      </c>
      <c r="AD104" s="33">
        <v>0.87916744999999996</v>
      </c>
      <c r="AE104" s="33">
        <v>0.79009879000000005</v>
      </c>
    </row>
    <row r="105" spans="1:3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0.12897752839999999</v>
      </c>
      <c r="D107" s="33">
        <v>0.19599384499999992</v>
      </c>
      <c r="E107" s="33">
        <v>0.18122013100000001</v>
      </c>
      <c r="F107" s="33">
        <v>0.2012773374999999</v>
      </c>
      <c r="G107" s="33">
        <v>0.18955683349999891</v>
      </c>
      <c r="H107" s="33">
        <v>0.184688563</v>
      </c>
      <c r="I107" s="33">
        <v>0.15985250649999902</v>
      </c>
      <c r="J107" s="33">
        <v>0.1361032902</v>
      </c>
      <c r="K107" s="33">
        <v>0.11456021799999991</v>
      </c>
      <c r="L107" s="33">
        <v>0.11414505369999998</v>
      </c>
      <c r="M107" s="33">
        <v>0.1082048474</v>
      </c>
      <c r="N107" s="33">
        <v>0.1139264506999999</v>
      </c>
      <c r="O107" s="33">
        <v>8.6195230999999997E-2</v>
      </c>
      <c r="P107" s="33">
        <v>7.8969741999999996E-2</v>
      </c>
      <c r="Q107" s="33">
        <v>8.0894951000000007E-2</v>
      </c>
      <c r="R107" s="33">
        <v>8.0009503999999995E-2</v>
      </c>
      <c r="S107" s="33">
        <v>7.0621820399999993E-2</v>
      </c>
      <c r="T107" s="33">
        <v>6.5206225399999998E-2</v>
      </c>
      <c r="U107" s="33">
        <v>6.18919572E-2</v>
      </c>
      <c r="V107" s="33">
        <v>5.7502879099999994E-2</v>
      </c>
      <c r="W107" s="33">
        <v>2.0386451999999999E-2</v>
      </c>
      <c r="X107" s="33">
        <v>0</v>
      </c>
      <c r="Y107" s="33">
        <v>0</v>
      </c>
      <c r="Z107" s="33">
        <v>0</v>
      </c>
      <c r="AA107" s="33">
        <v>0</v>
      </c>
      <c r="AB107" s="33">
        <v>0</v>
      </c>
      <c r="AC107" s="33">
        <v>0</v>
      </c>
      <c r="AD107" s="33">
        <v>0</v>
      </c>
      <c r="AE107" s="33">
        <v>0</v>
      </c>
    </row>
    <row r="108" spans="1:31">
      <c r="A108" s="29" t="s">
        <v>132</v>
      </c>
      <c r="B108" s="29" t="s">
        <v>72</v>
      </c>
      <c r="C108" s="33">
        <v>0</v>
      </c>
      <c r="D108" s="33">
        <v>0</v>
      </c>
      <c r="E108" s="33">
        <v>0</v>
      </c>
      <c r="F108" s="33">
        <v>0</v>
      </c>
      <c r="G108" s="33">
        <v>0</v>
      </c>
      <c r="H108" s="33">
        <v>0</v>
      </c>
      <c r="I108" s="33">
        <v>0</v>
      </c>
      <c r="J108" s="33">
        <v>0</v>
      </c>
      <c r="K108" s="33">
        <v>0</v>
      </c>
      <c r="L108" s="33">
        <v>0</v>
      </c>
      <c r="M108" s="33">
        <v>0</v>
      </c>
      <c r="N108" s="33">
        <v>0</v>
      </c>
      <c r="O108" s="33">
        <v>0</v>
      </c>
      <c r="P108" s="33">
        <v>0</v>
      </c>
      <c r="Q108" s="33">
        <v>0</v>
      </c>
      <c r="R108" s="33">
        <v>0</v>
      </c>
      <c r="S108" s="33">
        <v>0</v>
      </c>
      <c r="T108" s="33">
        <v>0</v>
      </c>
      <c r="U108" s="33">
        <v>0</v>
      </c>
      <c r="V108" s="33">
        <v>0</v>
      </c>
      <c r="W108" s="33">
        <v>0</v>
      </c>
      <c r="X108" s="33">
        <v>0</v>
      </c>
      <c r="Y108" s="33">
        <v>0</v>
      </c>
      <c r="Z108" s="33">
        <v>0</v>
      </c>
      <c r="AA108" s="33">
        <v>0</v>
      </c>
      <c r="AB108" s="33">
        <v>0</v>
      </c>
      <c r="AC108" s="33">
        <v>0</v>
      </c>
      <c r="AD108" s="33">
        <v>0</v>
      </c>
      <c r="AE108" s="33">
        <v>0</v>
      </c>
    </row>
    <row r="109" spans="1:31">
      <c r="A109" s="29" t="s">
        <v>132</v>
      </c>
      <c r="B109" s="29" t="s">
        <v>76</v>
      </c>
      <c r="C109" s="33">
        <v>6.5177846499999997E-2</v>
      </c>
      <c r="D109" s="33">
        <v>0.106839234399999</v>
      </c>
      <c r="E109" s="33">
        <v>0.13853485569999999</v>
      </c>
      <c r="F109" s="33">
        <v>0.2199696079999999</v>
      </c>
      <c r="G109" s="33">
        <v>0.313938987</v>
      </c>
      <c r="H109" s="33">
        <v>0.41179998600000001</v>
      </c>
      <c r="I109" s="33">
        <v>0.46484349999999897</v>
      </c>
      <c r="J109" s="33">
        <v>0.52926764999999987</v>
      </c>
      <c r="K109" s="33">
        <v>0.61824396999999987</v>
      </c>
      <c r="L109" s="33">
        <v>0.72397686999999999</v>
      </c>
      <c r="M109" s="33">
        <v>0.90490769500000001</v>
      </c>
      <c r="N109" s="33">
        <v>1.0884365600000001</v>
      </c>
      <c r="O109" s="33">
        <v>1.19812674</v>
      </c>
      <c r="P109" s="33">
        <v>1.23554981</v>
      </c>
      <c r="Q109" s="33">
        <v>1.3711194</v>
      </c>
      <c r="R109" s="33">
        <v>1.44919365</v>
      </c>
      <c r="S109" s="33">
        <v>1.4145880499999999</v>
      </c>
      <c r="T109" s="33">
        <v>1.4540118299999991</v>
      </c>
      <c r="U109" s="33">
        <v>1.4555289</v>
      </c>
      <c r="V109" s="33">
        <v>1.45965035</v>
      </c>
      <c r="W109" s="33">
        <v>1.4932172399999999</v>
      </c>
      <c r="X109" s="33">
        <v>1.4992463500000002</v>
      </c>
      <c r="Y109" s="33">
        <v>1.4226972</v>
      </c>
      <c r="Z109" s="33">
        <v>1.5518195399999999</v>
      </c>
      <c r="AA109" s="33">
        <v>1.5182802500000003</v>
      </c>
      <c r="AB109" s="33">
        <v>1.4353483200000001</v>
      </c>
      <c r="AC109" s="33">
        <v>1.4322842</v>
      </c>
      <c r="AD109" s="33">
        <v>1.3111233099999999</v>
      </c>
      <c r="AE109" s="33">
        <v>1.2085139499999999</v>
      </c>
    </row>
    <row r="110" spans="1:3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0.11882909239999999</v>
      </c>
      <c r="D112" s="33">
        <v>0.11843961659999989</v>
      </c>
      <c r="E112" s="33">
        <v>0.117348563</v>
      </c>
      <c r="F112" s="33">
        <v>0.1160791293</v>
      </c>
      <c r="G112" s="33">
        <v>0.11021778069999999</v>
      </c>
      <c r="H112" s="33">
        <v>0.10635966770000001</v>
      </c>
      <c r="I112" s="33">
        <v>9.0625841400000018E-2</v>
      </c>
      <c r="J112" s="33">
        <v>8.2375821099999899E-2</v>
      </c>
      <c r="K112" s="33">
        <v>7.108591269999999E-2</v>
      </c>
      <c r="L112" s="33">
        <v>6.6330478999999998E-2</v>
      </c>
      <c r="M112" s="33">
        <v>6.1942444999999999E-2</v>
      </c>
      <c r="N112" s="33">
        <v>6.2739396999999794E-2</v>
      </c>
      <c r="O112" s="33">
        <v>5.9946719000000002E-2</v>
      </c>
      <c r="P112" s="33">
        <v>4.2806614000000007E-2</v>
      </c>
      <c r="Q112" s="33">
        <v>4.3110526999999996E-2</v>
      </c>
      <c r="R112" s="33">
        <v>4.2005454999999997E-2</v>
      </c>
      <c r="S112" s="33">
        <v>3.9344783999999994E-2</v>
      </c>
      <c r="T112" s="33">
        <v>3.6404539999999999E-2</v>
      </c>
      <c r="U112" s="33">
        <v>3.4614863999999995E-2</v>
      </c>
      <c r="V112" s="33">
        <v>3.1934567999999997E-2</v>
      </c>
      <c r="W112" s="33">
        <v>2.6585128999999999E-2</v>
      </c>
      <c r="X112" s="33">
        <v>2.5814029999999998E-2</v>
      </c>
      <c r="Y112" s="33">
        <v>2.3573217E-2</v>
      </c>
      <c r="Z112" s="33">
        <v>2.3347639999999999E-2</v>
      </c>
      <c r="AA112" s="33">
        <v>2.3393015E-2</v>
      </c>
      <c r="AB112" s="33">
        <v>2.0473763999999998E-2</v>
      </c>
      <c r="AC112" s="33">
        <v>1.9801172000000002E-2</v>
      </c>
      <c r="AD112" s="33">
        <v>1.8149121999999997E-2</v>
      </c>
      <c r="AE112" s="33">
        <v>1.6004663000000002E-2</v>
      </c>
    </row>
    <row r="113" spans="1:31">
      <c r="A113" s="29" t="s">
        <v>133</v>
      </c>
      <c r="B113" s="29" t="s">
        <v>72</v>
      </c>
      <c r="C113" s="33">
        <v>0</v>
      </c>
      <c r="D113" s="33">
        <v>0</v>
      </c>
      <c r="E113" s="33">
        <v>0</v>
      </c>
      <c r="F113" s="33">
        <v>0</v>
      </c>
      <c r="G113" s="33">
        <v>0</v>
      </c>
      <c r="H113" s="33">
        <v>0</v>
      </c>
      <c r="I113" s="33">
        <v>0</v>
      </c>
      <c r="J113" s="33">
        <v>0</v>
      </c>
      <c r="K113" s="33">
        <v>0</v>
      </c>
      <c r="L113" s="33">
        <v>0</v>
      </c>
      <c r="M113" s="33">
        <v>0</v>
      </c>
      <c r="N113" s="33">
        <v>0</v>
      </c>
      <c r="O113" s="33">
        <v>0</v>
      </c>
      <c r="P113" s="33">
        <v>0</v>
      </c>
      <c r="Q113" s="33">
        <v>0</v>
      </c>
      <c r="R113" s="33">
        <v>0</v>
      </c>
      <c r="S113" s="33">
        <v>0</v>
      </c>
      <c r="T113" s="33">
        <v>0</v>
      </c>
      <c r="U113" s="33">
        <v>0</v>
      </c>
      <c r="V113" s="33">
        <v>0</v>
      </c>
      <c r="W113" s="33">
        <v>0</v>
      </c>
      <c r="X113" s="33">
        <v>0</v>
      </c>
      <c r="Y113" s="33">
        <v>0</v>
      </c>
      <c r="Z113" s="33">
        <v>0</v>
      </c>
      <c r="AA113" s="33">
        <v>0</v>
      </c>
      <c r="AB113" s="33">
        <v>0</v>
      </c>
      <c r="AC113" s="33">
        <v>0</v>
      </c>
      <c r="AD113" s="33">
        <v>0</v>
      </c>
      <c r="AE113" s="33">
        <v>0</v>
      </c>
    </row>
    <row r="114" spans="1:31">
      <c r="A114" s="29" t="s">
        <v>133</v>
      </c>
      <c r="B114" s="29" t="s">
        <v>76</v>
      </c>
      <c r="C114" s="33">
        <v>6.8145399499999995E-2</v>
      </c>
      <c r="D114" s="33">
        <v>0.1196160014</v>
      </c>
      <c r="E114" s="33">
        <v>0.15027412299999998</v>
      </c>
      <c r="F114" s="33">
        <v>0.17861101199999999</v>
      </c>
      <c r="G114" s="33">
        <v>0.21390231700000001</v>
      </c>
      <c r="H114" s="33">
        <v>0.24812163699999901</v>
      </c>
      <c r="I114" s="33">
        <v>0.25496207799999998</v>
      </c>
      <c r="J114" s="33">
        <v>0.284972314</v>
      </c>
      <c r="K114" s="33">
        <v>0.299067851</v>
      </c>
      <c r="L114" s="33">
        <v>0.33314925099999998</v>
      </c>
      <c r="M114" s="33">
        <v>0.39471645699999997</v>
      </c>
      <c r="N114" s="33">
        <v>0.43630660500000001</v>
      </c>
      <c r="O114" s="33">
        <v>0.45419363300000004</v>
      </c>
      <c r="P114" s="33">
        <v>0.45713555999999905</v>
      </c>
      <c r="Q114" s="33">
        <v>0.49796396200000004</v>
      </c>
      <c r="R114" s="33">
        <v>0.51742054000000004</v>
      </c>
      <c r="S114" s="33">
        <v>0.51559259999999996</v>
      </c>
      <c r="T114" s="33">
        <v>0.50067781</v>
      </c>
      <c r="U114" s="33">
        <v>0.50872958000000001</v>
      </c>
      <c r="V114" s="33">
        <v>0.49762607000000003</v>
      </c>
      <c r="W114" s="33">
        <v>0.41394367999999998</v>
      </c>
      <c r="X114" s="33">
        <v>0.41716349000000003</v>
      </c>
      <c r="Y114" s="33">
        <v>0.40326277999999999</v>
      </c>
      <c r="Z114" s="33">
        <v>0.4022139099999999</v>
      </c>
      <c r="AA114" s="33">
        <v>0.407099667</v>
      </c>
      <c r="AB114" s="33">
        <v>0.37286209599999998</v>
      </c>
      <c r="AC114" s="33">
        <v>0.363938235</v>
      </c>
      <c r="AD114" s="33">
        <v>0.34535663</v>
      </c>
      <c r="AE114" s="33">
        <v>0.30426877000000002</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0</v>
      </c>
      <c r="D117" s="33">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c r="AA117" s="33">
        <v>0</v>
      </c>
      <c r="AB117" s="33">
        <v>0</v>
      </c>
      <c r="AC117" s="33">
        <v>0</v>
      </c>
      <c r="AD117" s="33">
        <v>0</v>
      </c>
      <c r="AE117" s="33">
        <v>0</v>
      </c>
    </row>
    <row r="118" spans="1:31">
      <c r="A118" s="29" t="s">
        <v>134</v>
      </c>
      <c r="B118" s="29" t="s">
        <v>72</v>
      </c>
      <c r="C118" s="33">
        <v>0</v>
      </c>
      <c r="D118" s="33">
        <v>0</v>
      </c>
      <c r="E118" s="33">
        <v>0</v>
      </c>
      <c r="F118" s="33">
        <v>0</v>
      </c>
      <c r="G118" s="33">
        <v>0</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c r="AA118" s="33">
        <v>0</v>
      </c>
      <c r="AB118" s="33">
        <v>0</v>
      </c>
      <c r="AC118" s="33">
        <v>0</v>
      </c>
      <c r="AD118" s="33">
        <v>0</v>
      </c>
      <c r="AE118" s="33">
        <v>0</v>
      </c>
    </row>
    <row r="119" spans="1:31">
      <c r="A119" s="29" t="s">
        <v>134</v>
      </c>
      <c r="B119" s="29" t="s">
        <v>76</v>
      </c>
      <c r="C119" s="33">
        <v>1.5888983560000001E-3</v>
      </c>
      <c r="D119" s="33">
        <v>4.6286412000000002E-3</v>
      </c>
      <c r="E119" s="33">
        <v>1.5098190099999999E-3</v>
      </c>
      <c r="F119" s="33">
        <v>3.3726786500000001E-3</v>
      </c>
      <c r="G119" s="33">
        <v>9.9126558999999906E-3</v>
      </c>
      <c r="H119" s="33">
        <v>9.73618664E-3</v>
      </c>
      <c r="I119" s="33">
        <v>3.8937800500000001E-2</v>
      </c>
      <c r="J119" s="33">
        <v>4.2808963700000001E-2</v>
      </c>
      <c r="K119" s="33">
        <v>4.4120321999999997E-2</v>
      </c>
      <c r="L119" s="33">
        <v>5.5833515399999999E-2</v>
      </c>
      <c r="M119" s="33">
        <v>7.1504925999999899E-2</v>
      </c>
      <c r="N119" s="33">
        <v>8.6482626999999909E-2</v>
      </c>
      <c r="O119" s="33">
        <v>8.6609050999999992E-2</v>
      </c>
      <c r="P119" s="33">
        <v>9.3999760999999904E-2</v>
      </c>
      <c r="Q119" s="33">
        <v>9.9478961499999907E-2</v>
      </c>
      <c r="R119" s="33">
        <v>0.108047797</v>
      </c>
      <c r="S119" s="33">
        <v>0.11086832099999991</v>
      </c>
      <c r="T119" s="33">
        <v>0.10645594900000001</v>
      </c>
      <c r="U119" s="33">
        <v>0.109687085</v>
      </c>
      <c r="V119" s="33">
        <v>0.10569842099999992</v>
      </c>
      <c r="W119" s="33">
        <v>0.10933659799999999</v>
      </c>
      <c r="X119" s="33">
        <v>0.10058079099999999</v>
      </c>
      <c r="Y119" s="33">
        <v>0.10021114199999999</v>
      </c>
      <c r="Z119" s="33">
        <v>0.10367992300000001</v>
      </c>
      <c r="AA119" s="33">
        <v>0.105097994</v>
      </c>
      <c r="AB119" s="33">
        <v>9.2297510999999902E-2</v>
      </c>
      <c r="AC119" s="33">
        <v>9.1018859999999896E-2</v>
      </c>
      <c r="AD119" s="33">
        <v>8.9283061999999996E-2</v>
      </c>
      <c r="AE119" s="33">
        <v>8.3017643999999988E-2</v>
      </c>
    </row>
    <row r="121" spans="1:31" collapsed="1"/>
  </sheetData>
  <sheetProtection algorithmName="SHA-512" hashValue="68ef4TsCdKCbiRbmyjnnwnc5fydOZJAVrFMCFJfl0LJMSomEaaGDhNZqXwynLZpRGJp/hr7s2kHlGEgOCUbGYA==" saltValue="4jRZACra1YBNAIl3psD3vw=="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tint="0.39997558519241921"/>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161</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30</v>
      </c>
      <c r="B2" s="38" t="s">
        <v>144</v>
      </c>
      <c r="C2" s="38"/>
      <c r="D2" s="38"/>
      <c r="E2" s="38"/>
      <c r="F2" s="38"/>
      <c r="G2" s="38"/>
      <c r="H2" s="38"/>
      <c r="I2" s="38"/>
      <c r="J2" s="38"/>
      <c r="K2" s="38"/>
      <c r="L2" s="38"/>
      <c r="M2" s="38"/>
      <c r="N2" s="38"/>
      <c r="O2" s="38"/>
      <c r="P2" s="38"/>
      <c r="Q2" s="38"/>
      <c r="R2" s="38"/>
      <c r="S2" s="38"/>
      <c r="T2" s="38"/>
      <c r="U2" s="38"/>
      <c r="V2" s="38"/>
    </row>
    <row r="3" spans="1:31">
      <c r="B3" s="38"/>
      <c r="C3" s="38"/>
      <c r="D3" s="38"/>
      <c r="E3" s="38"/>
      <c r="F3" s="38"/>
      <c r="G3" s="38"/>
      <c r="H3" s="38"/>
      <c r="I3" s="38"/>
      <c r="J3" s="38"/>
      <c r="K3" s="38"/>
      <c r="L3" s="38"/>
      <c r="M3" s="38"/>
      <c r="N3" s="38"/>
      <c r="O3" s="38"/>
      <c r="P3" s="38"/>
      <c r="Q3" s="38"/>
      <c r="R3" s="38"/>
      <c r="S3" s="38"/>
      <c r="T3" s="38"/>
      <c r="U3" s="38"/>
      <c r="V3" s="3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-103022.11090675188</v>
      </c>
      <c r="G6" s="33">
        <v>-48538.922693217799</v>
      </c>
      <c r="H6" s="33">
        <v>129231.78859876413</v>
      </c>
      <c r="I6" s="33">
        <v>-96633.682079476537</v>
      </c>
      <c r="J6" s="33">
        <v>-209015.44380102571</v>
      </c>
      <c r="K6" s="33">
        <v>-206204.91296293479</v>
      </c>
      <c r="L6" s="33">
        <v>-196760.41305423668</v>
      </c>
      <c r="M6" s="33">
        <v>195185.80587793363</v>
      </c>
      <c r="N6" s="33">
        <v>331043.83055883466</v>
      </c>
      <c r="O6" s="33">
        <v>185082.61735481181</v>
      </c>
      <c r="P6" s="33">
        <v>-110807.44892023264</v>
      </c>
      <c r="Q6" s="33">
        <v>-5373.8412036922346</v>
      </c>
      <c r="R6" s="33">
        <v>-1.4039115912351861E-3</v>
      </c>
      <c r="S6" s="33">
        <v>-6.2478485752012411E-4</v>
      </c>
      <c r="T6" s="33">
        <v>-5.9616875693834209E-4</v>
      </c>
      <c r="U6" s="33">
        <v>-5.7038521345154601E-4</v>
      </c>
      <c r="V6" s="33">
        <v>-5.4273879052502301E-4</v>
      </c>
      <c r="W6" s="33">
        <v>239835.44150590646</v>
      </c>
      <c r="X6" s="33">
        <v>0</v>
      </c>
      <c r="Y6" s="33">
        <v>0</v>
      </c>
      <c r="Z6" s="33">
        <v>0</v>
      </c>
      <c r="AA6" s="33">
        <v>0</v>
      </c>
      <c r="AB6" s="33">
        <v>0</v>
      </c>
      <c r="AC6" s="33">
        <v>0</v>
      </c>
      <c r="AD6" s="33">
        <v>0</v>
      </c>
      <c r="AE6" s="33">
        <v>0</v>
      </c>
    </row>
    <row r="7" spans="1:31">
      <c r="A7" s="29" t="s">
        <v>40</v>
      </c>
      <c r="B7" s="29" t="s">
        <v>71</v>
      </c>
      <c r="C7" s="33">
        <v>0</v>
      </c>
      <c r="D7" s="33">
        <v>0</v>
      </c>
      <c r="E7" s="33">
        <v>0</v>
      </c>
      <c r="F7" s="33">
        <v>-106794.96560991138</v>
      </c>
      <c r="G7" s="33">
        <v>-101903.59309865828</v>
      </c>
      <c r="H7" s="33">
        <v>-112447.38562895139</v>
      </c>
      <c r="I7" s="33">
        <v>197253.72580771102</v>
      </c>
      <c r="J7" s="33">
        <v>478003.19565485598</v>
      </c>
      <c r="K7" s="33">
        <v>-64160.056414929357</v>
      </c>
      <c r="L7" s="33">
        <v>-61221.41898401131</v>
      </c>
      <c r="M7" s="33">
        <v>-32788.373289411385</v>
      </c>
      <c r="N7" s="33">
        <v>-3.3137503641974871E-3</v>
      </c>
      <c r="O7" s="33">
        <v>-3.1619755370975344E-3</v>
      </c>
      <c r="P7" s="33">
        <v>-3.0171522288536981E-3</v>
      </c>
      <c r="Q7" s="33">
        <v>-2.8866642172067276E-3</v>
      </c>
      <c r="R7" s="33">
        <v>-2.7467483534822199E-3</v>
      </c>
      <c r="S7" s="33">
        <v>190672.81587579794</v>
      </c>
      <c r="T7" s="33">
        <v>363063.54881730309</v>
      </c>
      <c r="U7" s="33">
        <v>-2.3927391366998152E-3</v>
      </c>
      <c r="V7" s="33">
        <v>-2.2767636931469316E-3</v>
      </c>
      <c r="W7" s="33">
        <v>-2.1724844391607873E-3</v>
      </c>
      <c r="X7" s="33">
        <v>-2.0729813342517871E-3</v>
      </c>
      <c r="Y7" s="33">
        <v>-1.9833275176823198E-3</v>
      </c>
      <c r="Z7" s="33">
        <v>-1.8871961488064364E-3</v>
      </c>
      <c r="AA7" s="33">
        <v>-1.8007596832586876E-3</v>
      </c>
      <c r="AB7" s="33">
        <v>-1.718282139829922E-3</v>
      </c>
      <c r="AC7" s="33">
        <v>-1.1518882855636229E-3</v>
      </c>
      <c r="AD7" s="33">
        <v>0</v>
      </c>
      <c r="AE7" s="33">
        <v>0</v>
      </c>
    </row>
    <row r="8" spans="1:31">
      <c r="A8" s="29" t="s">
        <v>40</v>
      </c>
      <c r="B8" s="29" t="s">
        <v>20</v>
      </c>
      <c r="C8" s="33">
        <v>9.2617305622855004E-6</v>
      </c>
      <c r="D8" s="33">
        <v>8.8375291589677493E-6</v>
      </c>
      <c r="E8" s="33">
        <v>8.4553172185831506E-6</v>
      </c>
      <c r="F8" s="33">
        <v>8.0454901924084506E-6</v>
      </c>
      <c r="G8" s="33">
        <v>7.6769944553486305E-6</v>
      </c>
      <c r="H8" s="33">
        <v>7.3253763857750305E-6</v>
      </c>
      <c r="I8" s="33">
        <v>7.0085631371745105E-6</v>
      </c>
      <c r="J8" s="33">
        <v>6.6688599049937899E-6</v>
      </c>
      <c r="K8" s="33">
        <v>6.36341593734616E-6</v>
      </c>
      <c r="L8" s="33">
        <v>6.0719617698594693E-6</v>
      </c>
      <c r="M8" s="33">
        <v>5.8093571155207594E-6</v>
      </c>
      <c r="N8" s="33">
        <v>9.5983140696083265E-6</v>
      </c>
      <c r="O8" s="33">
        <v>9.1586966276593692E-6</v>
      </c>
      <c r="P8" s="33">
        <v>8.7392143358903419E-6</v>
      </c>
      <c r="Q8" s="33">
        <v>8.3612543870546443E-6</v>
      </c>
      <c r="R8" s="33">
        <v>7.9559865618563626E-6</v>
      </c>
      <c r="S8" s="33">
        <v>1.3373237448135177E-5</v>
      </c>
      <c r="T8" s="33">
        <v>1.2760722750773841E-5</v>
      </c>
      <c r="U8" s="33">
        <v>1.8984736650733905E-5</v>
      </c>
      <c r="V8" s="33">
        <v>1.8064551403611507E-5</v>
      </c>
      <c r="W8" s="33">
        <v>2.2888569817509487E-5</v>
      </c>
      <c r="X8" s="33">
        <v>2.1840238366791052E-5</v>
      </c>
      <c r="Y8" s="33">
        <v>2.0895675725528065E-5</v>
      </c>
      <c r="Z8" s="33">
        <v>1.9882867758526816E-5</v>
      </c>
      <c r="AA8" s="33">
        <v>1.9922981360634418E-5</v>
      </c>
      <c r="AB8" s="33">
        <v>2.3927893641426754E-5</v>
      </c>
      <c r="AC8" s="33">
        <v>2.2893042554262234E-5</v>
      </c>
      <c r="AD8" s="33">
        <v>2.9451205532478959E-5</v>
      </c>
      <c r="AE8" s="33">
        <v>2.8102295344230703E-5</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3.9599596044509849E-5</v>
      </c>
      <c r="D10" s="33">
        <v>3.7785874073229328E-5</v>
      </c>
      <c r="E10" s="33">
        <v>3.6151682888241641E-5</v>
      </c>
      <c r="F10" s="33">
        <v>3.4399420222479522E-5</v>
      </c>
      <c r="G10" s="33">
        <v>3.2823874245023218E-5</v>
      </c>
      <c r="H10" s="33">
        <v>3.1320490679346647E-5</v>
      </c>
      <c r="I10" s="33">
        <v>2.9965919135534178E-5</v>
      </c>
      <c r="J10" s="33">
        <v>2.8513478829815495E-5</v>
      </c>
      <c r="K10" s="33">
        <v>2.7207517956549283E-5</v>
      </c>
      <c r="L10" s="33">
        <v>2.5961372085608141E-5</v>
      </c>
      <c r="M10" s="33">
        <v>2.4838575631825858E-5</v>
      </c>
      <c r="N10" s="33">
        <v>2.757428944414274E-5</v>
      </c>
      <c r="O10" s="33">
        <v>2.6311344878974042E-5</v>
      </c>
      <c r="P10" s="33">
        <v>2.510624510352948E-5</v>
      </c>
      <c r="Q10" s="33">
        <v>2.4020431808412479E-5</v>
      </c>
      <c r="R10" s="33">
        <v>2.2856167726890129E-5</v>
      </c>
      <c r="S10" s="33">
        <v>4.101948405603549E-5</v>
      </c>
      <c r="T10" s="33">
        <v>3.9140729045519668E-5</v>
      </c>
      <c r="U10" s="33">
        <v>3134.0090977527029</v>
      </c>
      <c r="V10" s="33">
        <v>2982.1044920078589</v>
      </c>
      <c r="W10" s="33">
        <v>2845.5195984830402</v>
      </c>
      <c r="X10" s="33">
        <v>2715.1904554868156</v>
      </c>
      <c r="Y10" s="33">
        <v>2597.7619114540262</v>
      </c>
      <c r="Z10" s="33">
        <v>6286.0480624531365</v>
      </c>
      <c r="AA10" s="33">
        <v>7755.6967849822295</v>
      </c>
      <c r="AB10" s="33">
        <v>12196.214212846868</v>
      </c>
      <c r="AC10" s="33">
        <v>11668.743398800607</v>
      </c>
      <c r="AD10" s="33">
        <v>15490.835765133887</v>
      </c>
      <c r="AE10" s="33">
        <v>15138.467454854863</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7.4975589089571002E-4</v>
      </c>
      <c r="D12" s="33">
        <v>19157.367289805297</v>
      </c>
      <c r="E12" s="33">
        <v>36664.049290372008</v>
      </c>
      <c r="F12" s="33">
        <v>55156.474893435683</v>
      </c>
      <c r="G12" s="33">
        <v>79251.844541287966</v>
      </c>
      <c r="H12" s="33">
        <v>92700.046503488978</v>
      </c>
      <c r="I12" s="33">
        <v>115014.30489705263</v>
      </c>
      <c r="J12" s="33">
        <v>135181.37448736068</v>
      </c>
      <c r="K12" s="33">
        <v>182060.69247592709</v>
      </c>
      <c r="L12" s="33">
        <v>173722.03473777528</v>
      </c>
      <c r="M12" s="33">
        <v>166208.77682378507</v>
      </c>
      <c r="N12" s="33">
        <v>182682.78517831903</v>
      </c>
      <c r="O12" s="33">
        <v>178119.26794426204</v>
      </c>
      <c r="P12" s="33">
        <v>169961.13352444457</v>
      </c>
      <c r="Q12" s="33">
        <v>172724.00924434577</v>
      </c>
      <c r="R12" s="33">
        <v>183095.89268718369</v>
      </c>
      <c r="S12" s="33">
        <v>222765.63309190812</v>
      </c>
      <c r="T12" s="33">
        <v>228230.82482175861</v>
      </c>
      <c r="U12" s="33">
        <v>231202.98066434308</v>
      </c>
      <c r="V12" s="33">
        <v>220056.8247931737</v>
      </c>
      <c r="W12" s="33">
        <v>235847.32024128197</v>
      </c>
      <c r="X12" s="33">
        <v>253066.57204880912</v>
      </c>
      <c r="Y12" s="33">
        <v>250267.99872076331</v>
      </c>
      <c r="Z12" s="33">
        <v>242926.62520366255</v>
      </c>
      <c r="AA12" s="33">
        <v>244696.02609374569</v>
      </c>
      <c r="AB12" s="33">
        <v>248043.29130369317</v>
      </c>
      <c r="AC12" s="33">
        <v>254421.11290128855</v>
      </c>
      <c r="AD12" s="33">
        <v>253564.5889624017</v>
      </c>
      <c r="AE12" s="33">
        <v>245954.89743072807</v>
      </c>
    </row>
    <row r="13" spans="1:31">
      <c r="A13" s="29" t="s">
        <v>40</v>
      </c>
      <c r="B13" s="29" t="s">
        <v>68</v>
      </c>
      <c r="C13" s="33">
        <v>6.5720637807386618E-5</v>
      </c>
      <c r="D13" s="33">
        <v>9.2134765112023091E-5</v>
      </c>
      <c r="E13" s="33">
        <v>8.8150053240989472E-5</v>
      </c>
      <c r="F13" s="33">
        <v>9.6831085365422354E-5</v>
      </c>
      <c r="G13" s="33">
        <v>1.2014127234780597E-4</v>
      </c>
      <c r="H13" s="33">
        <v>1.3004669356934582E-4</v>
      </c>
      <c r="I13" s="33">
        <v>2716.9688566163163</v>
      </c>
      <c r="J13" s="33">
        <v>5241.9131880618206</v>
      </c>
      <c r="K13" s="33">
        <v>58943.996136710091</v>
      </c>
      <c r="L13" s="33">
        <v>56244.271100422869</v>
      </c>
      <c r="M13" s="33">
        <v>53811.777634226644</v>
      </c>
      <c r="N13" s="33">
        <v>51203.534848834373</v>
      </c>
      <c r="O13" s="33">
        <v>48858.33477131823</v>
      </c>
      <c r="P13" s="33">
        <v>46620.548427353693</v>
      </c>
      <c r="Q13" s="33">
        <v>44604.268768674257</v>
      </c>
      <c r="R13" s="33">
        <v>42442.311513086039</v>
      </c>
      <c r="S13" s="33">
        <v>50893.771863325281</v>
      </c>
      <c r="T13" s="33">
        <v>48562.759393098451</v>
      </c>
      <c r="U13" s="33">
        <v>46462.481570622243</v>
      </c>
      <c r="V13" s="33">
        <v>46216.250985100145</v>
      </c>
      <c r="W13" s="33">
        <v>47415.090892736611</v>
      </c>
      <c r="X13" s="33">
        <v>80597.881077742713</v>
      </c>
      <c r="Y13" s="33">
        <v>77260.07423282518</v>
      </c>
      <c r="Z13" s="33">
        <v>73515.298537115974</v>
      </c>
      <c r="AA13" s="33">
        <v>74062.675274138528</v>
      </c>
      <c r="AB13" s="33">
        <v>93299.30085094666</v>
      </c>
      <c r="AC13" s="33">
        <v>92808.125661157785</v>
      </c>
      <c r="AD13" s="33">
        <v>101969.53655335854</v>
      </c>
      <c r="AE13" s="33">
        <v>107239.25029955887</v>
      </c>
    </row>
    <row r="14" spans="1:31">
      <c r="A14" s="29" t="s">
        <v>40</v>
      </c>
      <c r="B14" s="29" t="s">
        <v>36</v>
      </c>
      <c r="C14" s="33">
        <v>8.0876072861804199E-5</v>
      </c>
      <c r="D14" s="33">
        <v>7.7171825219089307E-5</v>
      </c>
      <c r="E14" s="33">
        <v>7.3834241542765307E-5</v>
      </c>
      <c r="F14" s="33">
        <v>7.0255515061062998E-5</v>
      </c>
      <c r="G14" s="33">
        <v>6.7037705184248915E-5</v>
      </c>
      <c r="H14" s="33">
        <v>6.3967275913701886E-5</v>
      </c>
      <c r="I14" s="33">
        <v>7.0396689696411698E-5</v>
      </c>
      <c r="J14" s="33">
        <v>7.3152840905047601E-5</v>
      </c>
      <c r="K14" s="33">
        <v>2.0167942670771351E-4</v>
      </c>
      <c r="L14" s="33">
        <v>1.9400740625175649E-4</v>
      </c>
      <c r="M14" s="33">
        <v>1.8561683170782738E-4</v>
      </c>
      <c r="N14" s="33">
        <v>2.5099531732968939E-4</v>
      </c>
      <c r="O14" s="33">
        <v>3.0633040131747551E-4</v>
      </c>
      <c r="P14" s="33">
        <v>2.9230000114076208E-4</v>
      </c>
      <c r="Q14" s="33">
        <v>2.9071721864742212E-4</v>
      </c>
      <c r="R14" s="33">
        <v>3.1384941835135963E-4</v>
      </c>
      <c r="S14" s="33">
        <v>4652.305406945783</v>
      </c>
      <c r="T14" s="33">
        <v>4439.2227184284066</v>
      </c>
      <c r="U14" s="33">
        <v>4869.3810339610045</v>
      </c>
      <c r="V14" s="33">
        <v>4633.3634018757475</v>
      </c>
      <c r="W14" s="33">
        <v>18173.771954095719</v>
      </c>
      <c r="X14" s="33">
        <v>17341.385446298271</v>
      </c>
      <c r="Y14" s="33">
        <v>18276.275172290018</v>
      </c>
      <c r="Z14" s="33">
        <v>23303.73964704129</v>
      </c>
      <c r="AA14" s="33">
        <v>22848.132515339792</v>
      </c>
      <c r="AB14" s="33">
        <v>28563.041510069983</v>
      </c>
      <c r="AC14" s="33">
        <v>27327.726152591011</v>
      </c>
      <c r="AD14" s="33">
        <v>28130.137639945588</v>
      </c>
      <c r="AE14" s="33">
        <v>26841.734378574714</v>
      </c>
    </row>
    <row r="15" spans="1:31">
      <c r="A15" s="29" t="s">
        <v>40</v>
      </c>
      <c r="B15" s="29" t="s">
        <v>73</v>
      </c>
      <c r="C15" s="33">
        <v>0</v>
      </c>
      <c r="D15" s="33">
        <v>0</v>
      </c>
      <c r="E15" s="33">
        <v>8.8613705654720339E-5</v>
      </c>
      <c r="F15" s="33">
        <v>9.3007277273403225E-5</v>
      </c>
      <c r="G15" s="33">
        <v>8.8747401943105856E-5</v>
      </c>
      <c r="H15" s="33">
        <v>8.468263540818077E-5</v>
      </c>
      <c r="I15" s="33">
        <v>8.5724996806410737E-5</v>
      </c>
      <c r="J15" s="33">
        <v>8.3432914491785558E-5</v>
      </c>
      <c r="K15" s="33">
        <v>22893.992992088479</v>
      </c>
      <c r="L15" s="33">
        <v>21845.413154398575</v>
      </c>
      <c r="M15" s="33">
        <v>20900.626710127272</v>
      </c>
      <c r="N15" s="33">
        <v>19887.5788606684</v>
      </c>
      <c r="O15" s="33">
        <v>18976.697416955558</v>
      </c>
      <c r="P15" s="33">
        <v>18107.535695992887</v>
      </c>
      <c r="Q15" s="33">
        <v>17324.4077184409</v>
      </c>
      <c r="R15" s="33">
        <v>16484.698261612262</v>
      </c>
      <c r="S15" s="33">
        <v>23917.423858271904</v>
      </c>
      <c r="T15" s="33">
        <v>22883.169094840632</v>
      </c>
      <c r="U15" s="33">
        <v>22805.785333677421</v>
      </c>
      <c r="V15" s="33">
        <v>21700.39485082978</v>
      </c>
      <c r="W15" s="33">
        <v>22216.927731633812</v>
      </c>
      <c r="X15" s="33">
        <v>25328.685216905054</v>
      </c>
      <c r="Y15" s="33">
        <v>24233.251668680754</v>
      </c>
      <c r="Z15" s="33">
        <v>23225.49953594611</v>
      </c>
      <c r="AA15" s="33">
        <v>22161.738935632697</v>
      </c>
      <c r="AB15" s="33">
        <v>24092.106024849254</v>
      </c>
      <c r="AC15" s="33">
        <v>23050.152960132702</v>
      </c>
      <c r="AD15" s="33">
        <v>26343.948193148834</v>
      </c>
      <c r="AE15" s="33">
        <v>25137.355136126702</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8.6433785530989188E-4</v>
      </c>
      <c r="D17" s="35">
        <v>19157.367428563462</v>
      </c>
      <c r="E17" s="35">
        <v>36664.049423129058</v>
      </c>
      <c r="F17" s="35">
        <v>-154660.60148395156</v>
      </c>
      <c r="G17" s="35">
        <v>-71190.671089945943</v>
      </c>
      <c r="H17" s="35">
        <v>109484.44964199429</v>
      </c>
      <c r="I17" s="35">
        <v>218351.31751887791</v>
      </c>
      <c r="J17" s="35">
        <v>409411.03956443514</v>
      </c>
      <c r="K17" s="35">
        <v>-29360.280731655992</v>
      </c>
      <c r="L17" s="35">
        <v>-28015.526168016506</v>
      </c>
      <c r="M17" s="35">
        <v>382417.98707718187</v>
      </c>
      <c r="N17" s="35">
        <v>564930.14730941027</v>
      </c>
      <c r="O17" s="35">
        <v>412060.2169438866</v>
      </c>
      <c r="P17" s="35">
        <v>105774.23004825885</v>
      </c>
      <c r="Q17" s="35">
        <v>211954.43395504527</v>
      </c>
      <c r="R17" s="35">
        <v>225538.20008042193</v>
      </c>
      <c r="S17" s="35">
        <v>464332.22026063921</v>
      </c>
      <c r="T17" s="35">
        <v>639857.13248789287</v>
      </c>
      <c r="U17" s="35">
        <v>280799.46838857839</v>
      </c>
      <c r="V17" s="35">
        <v>269255.17746884376</v>
      </c>
      <c r="W17" s="35">
        <v>525943.3700888122</v>
      </c>
      <c r="X17" s="35">
        <v>336379.64153089753</v>
      </c>
      <c r="Y17" s="35">
        <v>330125.83290261065</v>
      </c>
      <c r="Z17" s="35">
        <v>322727.96993591834</v>
      </c>
      <c r="AA17" s="35">
        <v>326514.39637202973</v>
      </c>
      <c r="AB17" s="35">
        <v>353538.80467313249</v>
      </c>
      <c r="AC17" s="35">
        <v>358897.98083225166</v>
      </c>
      <c r="AD17" s="35">
        <v>371024.96131034533</v>
      </c>
      <c r="AE17" s="35">
        <v>368332.61521324411</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-31456.182432011228</v>
      </c>
      <c r="G20" s="33">
        <v>19749.178221194907</v>
      </c>
      <c r="H20" s="33">
        <v>-138170.73862484223</v>
      </c>
      <c r="I20" s="33">
        <v>-149498.69113552102</v>
      </c>
      <c r="J20" s="33">
        <v>-142252.52846401036</v>
      </c>
      <c r="K20" s="33">
        <v>-142499.84110183222</v>
      </c>
      <c r="L20" s="33">
        <v>-135973.13076822506</v>
      </c>
      <c r="M20" s="33">
        <v>-130092.46551448642</v>
      </c>
      <c r="N20" s="33">
        <v>225522.85562443029</v>
      </c>
      <c r="O20" s="33">
        <v>-63321.443930980873</v>
      </c>
      <c r="P20" s="33">
        <v>-60421.225100926735</v>
      </c>
      <c r="Q20" s="33">
        <v>-3.9254906955093702E-4</v>
      </c>
      <c r="R20" s="33">
        <v>-3.7352231826026601E-4</v>
      </c>
      <c r="S20" s="33">
        <v>-3.5641442567896803E-4</v>
      </c>
      <c r="T20" s="33">
        <v>-3.4009010070331204E-4</v>
      </c>
      <c r="U20" s="33">
        <v>-3.2538163468784196E-4</v>
      </c>
      <c r="V20" s="33">
        <v>-3.0961047149329003E-4</v>
      </c>
      <c r="W20" s="33">
        <v>-2.95429839093537E-4</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2.00044038613223E-6</v>
      </c>
      <c r="D22" s="33">
        <v>1.90881716157997E-6</v>
      </c>
      <c r="E22" s="33">
        <v>1.8262632375087201E-6</v>
      </c>
      <c r="F22" s="33">
        <v>1.73774473343705E-6</v>
      </c>
      <c r="G22" s="33">
        <v>1.65815337094009E-6</v>
      </c>
      <c r="H22" s="33">
        <v>1.58220741438926E-6</v>
      </c>
      <c r="I22" s="33">
        <v>1.5137789481215201E-6</v>
      </c>
      <c r="J22" s="33">
        <v>1.4404064762725599E-6</v>
      </c>
      <c r="K22" s="33">
        <v>1.3744336600182299E-6</v>
      </c>
      <c r="L22" s="33">
        <v>1.31148249949526E-6</v>
      </c>
      <c r="M22" s="33">
        <v>1.2547625428313699E-6</v>
      </c>
      <c r="N22" s="33">
        <v>2.3419993255452798E-6</v>
      </c>
      <c r="O22" s="33">
        <v>2.23473217997412E-6</v>
      </c>
      <c r="P22" s="33">
        <v>2.1323780334775004E-6</v>
      </c>
      <c r="Q22" s="33">
        <v>2.0401553849126699E-6</v>
      </c>
      <c r="R22" s="33">
        <v>1.9412695840942902E-6</v>
      </c>
      <c r="S22" s="33">
        <v>4.69747741270886E-6</v>
      </c>
      <c r="T22" s="33">
        <v>4.4823257737010405E-6</v>
      </c>
      <c r="U22" s="33">
        <v>6.5342468724364098E-6</v>
      </c>
      <c r="V22" s="33">
        <v>6.2175336262276901E-6</v>
      </c>
      <c r="W22" s="33">
        <v>7.2037579972592297E-6</v>
      </c>
      <c r="X22" s="33">
        <v>6.8738148801443199E-6</v>
      </c>
      <c r="Y22" s="33">
        <v>6.5765310946058598E-6</v>
      </c>
      <c r="Z22" s="33">
        <v>6.2577683431476299E-6</v>
      </c>
      <c r="AA22" s="33">
        <v>5.9711529968094203E-6</v>
      </c>
      <c r="AB22" s="33">
        <v>9.7667078993947199E-6</v>
      </c>
      <c r="AC22" s="33">
        <v>9.3443101556080199E-6</v>
      </c>
      <c r="AD22" s="33">
        <v>1.00983169792529E-5</v>
      </c>
      <c r="AE22" s="33">
        <v>9.6357986404890602E-6</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8.2030308987004303E-6</v>
      </c>
      <c r="D24" s="33">
        <v>7.8273195567124206E-6</v>
      </c>
      <c r="E24" s="33">
        <v>7.4887979018508303E-6</v>
      </c>
      <c r="F24" s="33">
        <v>7.1258178155456709E-6</v>
      </c>
      <c r="G24" s="33">
        <v>6.7994444777755001E-6</v>
      </c>
      <c r="H24" s="33">
        <v>6.4880195372790902E-6</v>
      </c>
      <c r="I24" s="33">
        <v>6.2074209115783501E-6</v>
      </c>
      <c r="J24" s="33">
        <v>5.9065488346779499E-6</v>
      </c>
      <c r="K24" s="33">
        <v>5.6360198781740706E-6</v>
      </c>
      <c r="L24" s="33">
        <v>5.3778815610021397E-6</v>
      </c>
      <c r="M24" s="33">
        <v>5.1452949964075098E-6</v>
      </c>
      <c r="N24" s="33">
        <v>5.7487041986749903E-6</v>
      </c>
      <c r="O24" s="33">
        <v>5.4854047675441806E-6</v>
      </c>
      <c r="P24" s="33">
        <v>5.2341648524430598E-6</v>
      </c>
      <c r="Q24" s="33">
        <v>5.0077938534274401E-6</v>
      </c>
      <c r="R24" s="33">
        <v>4.7650673879868E-6</v>
      </c>
      <c r="S24" s="33">
        <v>2.1155991528630797E-5</v>
      </c>
      <c r="T24" s="33">
        <v>2.0187014809358799E-5</v>
      </c>
      <c r="U24" s="33">
        <v>3093.2447559372495</v>
      </c>
      <c r="V24" s="33">
        <v>2943.3159872365172</v>
      </c>
      <c r="W24" s="33">
        <v>2808.5076202907585</v>
      </c>
      <c r="X24" s="33">
        <v>2679.8736824166372</v>
      </c>
      <c r="Y24" s="33">
        <v>2563.9725440784109</v>
      </c>
      <c r="Z24" s="33">
        <v>5689.2391383442355</v>
      </c>
      <c r="AA24" s="33">
        <v>5428.6632977855106</v>
      </c>
      <c r="AB24" s="33">
        <v>5180.0222294704172</v>
      </c>
      <c r="AC24" s="33">
        <v>4955.9928303083107</v>
      </c>
      <c r="AD24" s="33">
        <v>7940.0230070267335</v>
      </c>
      <c r="AE24" s="33">
        <v>7576.3578281160617</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1.4083232493857723E-4</v>
      </c>
      <c r="D26" s="33">
        <v>19157.366705302797</v>
      </c>
      <c r="E26" s="33">
        <v>36664.04866554161</v>
      </c>
      <c r="F26" s="33">
        <v>52591.897179290296</v>
      </c>
      <c r="G26" s="33">
        <v>67138.8487145986</v>
      </c>
      <c r="H26" s="33">
        <v>81141.844383386924</v>
      </c>
      <c r="I26" s="33">
        <v>90417.061174013797</v>
      </c>
      <c r="J26" s="33">
        <v>97995.927867267208</v>
      </c>
      <c r="K26" s="33">
        <v>133316.18284511723</v>
      </c>
      <c r="L26" s="33">
        <v>127210.09808400868</v>
      </c>
      <c r="M26" s="33">
        <v>121708.42249679247</v>
      </c>
      <c r="N26" s="33">
        <v>115809.24691735377</v>
      </c>
      <c r="O26" s="33">
        <v>110505.0065565337</v>
      </c>
      <c r="P26" s="33">
        <v>105443.70850433137</v>
      </c>
      <c r="Q26" s="33">
        <v>100883.40169189028</v>
      </c>
      <c r="R26" s="33">
        <v>95993.609455465979</v>
      </c>
      <c r="S26" s="33">
        <v>92907.867794366466</v>
      </c>
      <c r="T26" s="33">
        <v>94598.244672723318</v>
      </c>
      <c r="U26" s="33">
        <v>101102.65024490247</v>
      </c>
      <c r="V26" s="33">
        <v>96202.23109878751</v>
      </c>
      <c r="W26" s="33">
        <v>110335.19613961619</v>
      </c>
      <c r="X26" s="33">
        <v>113773.59042674284</v>
      </c>
      <c r="Y26" s="33">
        <v>108853.02677379007</v>
      </c>
      <c r="Z26" s="33">
        <v>103576.94888108001</v>
      </c>
      <c r="AA26" s="33">
        <v>99055.574022257628</v>
      </c>
      <c r="AB26" s="33">
        <v>94518.677518477125</v>
      </c>
      <c r="AC26" s="33">
        <v>93482.640257352279</v>
      </c>
      <c r="AD26" s="33">
        <v>89739.728982481902</v>
      </c>
      <c r="AE26" s="33">
        <v>85629.512353773418</v>
      </c>
    </row>
    <row r="27" spans="1:31">
      <c r="A27" s="29" t="s">
        <v>130</v>
      </c>
      <c r="B27" s="29" t="s">
        <v>68</v>
      </c>
      <c r="C27" s="33">
        <v>1.4331118356145599E-5</v>
      </c>
      <c r="D27" s="33">
        <v>3.8177894522436975E-5</v>
      </c>
      <c r="E27" s="33">
        <v>3.6526748949648524E-5</v>
      </c>
      <c r="F27" s="33">
        <v>4.2081403620720748E-5</v>
      </c>
      <c r="G27" s="33">
        <v>6.7899209635110793E-5</v>
      </c>
      <c r="H27" s="33">
        <v>8.0197397107612586E-5</v>
      </c>
      <c r="I27" s="33">
        <v>2716.9687884584523</v>
      </c>
      <c r="J27" s="33">
        <v>5241.9131232075497</v>
      </c>
      <c r="K27" s="33">
        <v>58943.996031463539</v>
      </c>
      <c r="L27" s="33">
        <v>56244.270999996763</v>
      </c>
      <c r="M27" s="33">
        <v>53811.777531773034</v>
      </c>
      <c r="N27" s="33">
        <v>51203.534672409725</v>
      </c>
      <c r="O27" s="33">
        <v>48858.334591626386</v>
      </c>
      <c r="P27" s="33">
        <v>46620.548255892012</v>
      </c>
      <c r="Q27" s="33">
        <v>44604.268604628072</v>
      </c>
      <c r="R27" s="33">
        <v>42442.311307892116</v>
      </c>
      <c r="S27" s="33">
        <v>43274.011429276565</v>
      </c>
      <c r="T27" s="33">
        <v>41291.9956221834</v>
      </c>
      <c r="U27" s="33">
        <v>39506.169121900515</v>
      </c>
      <c r="V27" s="33">
        <v>37591.315380967128</v>
      </c>
      <c r="W27" s="33">
        <v>35869.575730917095</v>
      </c>
      <c r="X27" s="33">
        <v>52319.652944533271</v>
      </c>
      <c r="Y27" s="33">
        <v>50056.894235342843</v>
      </c>
      <c r="Z27" s="33">
        <v>47630.649592631526</v>
      </c>
      <c r="AA27" s="33">
        <v>45861.616798886149</v>
      </c>
      <c r="AB27" s="33">
        <v>56511.588175869307</v>
      </c>
      <c r="AC27" s="33">
        <v>56228.366360100401</v>
      </c>
      <c r="AD27" s="33">
        <v>58924.938887680284</v>
      </c>
      <c r="AE27" s="33">
        <v>59782.249370531776</v>
      </c>
    </row>
    <row r="28" spans="1:31">
      <c r="A28" s="29" t="s">
        <v>130</v>
      </c>
      <c r="B28" s="29" t="s">
        <v>36</v>
      </c>
      <c r="C28" s="33">
        <v>2.8296605747599001E-5</v>
      </c>
      <c r="D28" s="33">
        <v>2.70005779926846E-5</v>
      </c>
      <c r="E28" s="33">
        <v>2.5832837199929502E-5</v>
      </c>
      <c r="F28" s="33">
        <v>2.4580726300525898E-5</v>
      </c>
      <c r="G28" s="33">
        <v>2.3454891498797503E-5</v>
      </c>
      <c r="H28" s="33">
        <v>2.23806216502477E-5</v>
      </c>
      <c r="I28" s="33">
        <v>2.38348607194444E-5</v>
      </c>
      <c r="J28" s="33">
        <v>2.2679591220333298E-5</v>
      </c>
      <c r="K28" s="33">
        <v>1.2190900655845449E-4</v>
      </c>
      <c r="L28" s="33">
        <v>1.163253878911454E-4</v>
      </c>
      <c r="M28" s="33">
        <v>1.1129446223057791E-4</v>
      </c>
      <c r="N28" s="33">
        <v>1.171124198557398E-4</v>
      </c>
      <c r="O28" s="33">
        <v>1.117484921842697E-4</v>
      </c>
      <c r="P28" s="33">
        <v>1.066302405913932E-4</v>
      </c>
      <c r="Q28" s="33">
        <v>1.0471264329510601E-4</v>
      </c>
      <c r="R28" s="33">
        <v>1.039402337219684E-4</v>
      </c>
      <c r="S28" s="33">
        <v>2.427168749996829E-4</v>
      </c>
      <c r="T28" s="33">
        <v>2.3160007147237711E-4</v>
      </c>
      <c r="U28" s="33">
        <v>4.2267725662690678E-4</v>
      </c>
      <c r="V28" s="33">
        <v>4.0219019994565359E-4</v>
      </c>
      <c r="W28" s="33">
        <v>5346.0581097802024</v>
      </c>
      <c r="X28" s="33">
        <v>5101.2004844005824</v>
      </c>
      <c r="Y28" s="33">
        <v>6565.4627036311113</v>
      </c>
      <c r="Z28" s="33">
        <v>8387.4133492598121</v>
      </c>
      <c r="AA28" s="33">
        <v>8614.9967406804844</v>
      </c>
      <c r="AB28" s="33">
        <v>9063.9603160741735</v>
      </c>
      <c r="AC28" s="33">
        <v>8671.9555149969165</v>
      </c>
      <c r="AD28" s="33">
        <v>8251.628086947323</v>
      </c>
      <c r="AE28" s="33">
        <v>7873.6909195249618</v>
      </c>
    </row>
    <row r="29" spans="1:31">
      <c r="A29" s="29" t="s">
        <v>130</v>
      </c>
      <c r="B29" s="29" t="s">
        <v>73</v>
      </c>
      <c r="C29" s="33">
        <v>0</v>
      </c>
      <c r="D29" s="33">
        <v>0</v>
      </c>
      <c r="E29" s="33">
        <v>2.6315363133373199E-5</v>
      </c>
      <c r="F29" s="33">
        <v>2.9553829219666303E-5</v>
      </c>
      <c r="G29" s="33">
        <v>2.8200218709828501E-5</v>
      </c>
      <c r="H29" s="33">
        <v>2.6908605628436399E-5</v>
      </c>
      <c r="I29" s="33">
        <v>2.5744842523920699E-5</v>
      </c>
      <c r="J29" s="33">
        <v>2.4496996703573998E-5</v>
      </c>
      <c r="K29" s="33">
        <v>22893.992932895646</v>
      </c>
      <c r="L29" s="33">
        <v>21845.413095210824</v>
      </c>
      <c r="M29" s="33">
        <v>20900.626653499316</v>
      </c>
      <c r="N29" s="33">
        <v>19887.578723864684</v>
      </c>
      <c r="O29" s="33">
        <v>18976.697248040964</v>
      </c>
      <c r="P29" s="33">
        <v>18107.535534814841</v>
      </c>
      <c r="Q29" s="33">
        <v>17324.407563285178</v>
      </c>
      <c r="R29" s="33">
        <v>16484.698037350976</v>
      </c>
      <c r="S29" s="33">
        <v>15729.673727100131</v>
      </c>
      <c r="T29" s="33">
        <v>15009.23064965439</v>
      </c>
      <c r="U29" s="33">
        <v>14360.100491227035</v>
      </c>
      <c r="V29" s="33">
        <v>13664.070155788511</v>
      </c>
      <c r="W29" s="33">
        <v>13038.234879619893</v>
      </c>
      <c r="X29" s="33">
        <v>12441.063811478132</v>
      </c>
      <c r="Y29" s="33">
        <v>11903.003562476484</v>
      </c>
      <c r="Z29" s="33">
        <v>11326.068121055898</v>
      </c>
      <c r="AA29" s="33">
        <v>10807.316905101859</v>
      </c>
      <c r="AB29" s="33">
        <v>10312.325287022188</v>
      </c>
      <c r="AC29" s="33">
        <v>9866.3302824308757</v>
      </c>
      <c r="AD29" s="33">
        <v>9388.1118200863493</v>
      </c>
      <c r="AE29" s="33">
        <v>8958.1219621648197</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1.653669145795555E-4</v>
      </c>
      <c r="D31" s="35">
        <v>19157.366753216829</v>
      </c>
      <c r="E31" s="35">
        <v>36664.048711383417</v>
      </c>
      <c r="F31" s="35">
        <v>21135.714798224035</v>
      </c>
      <c r="G31" s="35">
        <v>86888.027012150313</v>
      </c>
      <c r="H31" s="35">
        <v>-57028.894153187677</v>
      </c>
      <c r="I31" s="35">
        <v>-56364.661165327583</v>
      </c>
      <c r="J31" s="35">
        <v>-39014.687466188661</v>
      </c>
      <c r="K31" s="35">
        <v>49760.337781758994</v>
      </c>
      <c r="L31" s="35">
        <v>47481.238322469755</v>
      </c>
      <c r="M31" s="35">
        <v>45427.734520479142</v>
      </c>
      <c r="N31" s="35">
        <v>392535.63722228445</v>
      </c>
      <c r="O31" s="35">
        <v>96041.897224899352</v>
      </c>
      <c r="P31" s="35">
        <v>91643.031666663184</v>
      </c>
      <c r="Q31" s="35">
        <v>145487.66991101723</v>
      </c>
      <c r="R31" s="35">
        <v>138435.92039654212</v>
      </c>
      <c r="S31" s="35">
        <v>136181.87889308209</v>
      </c>
      <c r="T31" s="35">
        <v>135890.23997948595</v>
      </c>
      <c r="U31" s="35">
        <v>143702.06380389284</v>
      </c>
      <c r="V31" s="35">
        <v>136736.86216359821</v>
      </c>
      <c r="W31" s="35">
        <v>149013.27920259797</v>
      </c>
      <c r="X31" s="35">
        <v>168773.11706056655</v>
      </c>
      <c r="Y31" s="35">
        <v>161473.89355978786</v>
      </c>
      <c r="Z31" s="35">
        <v>156896.83761831356</v>
      </c>
      <c r="AA31" s="35">
        <v>150345.85412490045</v>
      </c>
      <c r="AB31" s="35">
        <v>156210.28793358355</v>
      </c>
      <c r="AC31" s="35">
        <v>154666.9994571053</v>
      </c>
      <c r="AD31" s="35">
        <v>156604.69088728723</v>
      </c>
      <c r="AE31" s="35">
        <v>152988.11956205705</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-71565.928474740664</v>
      </c>
      <c r="G34" s="33">
        <v>-68288.100914412702</v>
      </c>
      <c r="H34" s="33">
        <v>267402.52722360636</v>
      </c>
      <c r="I34" s="33">
        <v>52865.009056044473</v>
      </c>
      <c r="J34" s="33">
        <v>-66762.915337015351</v>
      </c>
      <c r="K34" s="33">
        <v>-63705.071861102573</v>
      </c>
      <c r="L34" s="33">
        <v>-60787.282286011614</v>
      </c>
      <c r="M34" s="33">
        <v>325278.27139242005</v>
      </c>
      <c r="N34" s="33">
        <v>105520.97493440435</v>
      </c>
      <c r="O34" s="33">
        <v>248404.06128579268</v>
      </c>
      <c r="P34" s="33">
        <v>-50386.223819305902</v>
      </c>
      <c r="Q34" s="33">
        <v>-5373.8408111431654</v>
      </c>
      <c r="R34" s="33">
        <v>-1.0303892729749201E-3</v>
      </c>
      <c r="S34" s="33">
        <v>-2.6837043184115602E-4</v>
      </c>
      <c r="T34" s="33">
        <v>-2.5607865623502999E-4</v>
      </c>
      <c r="U34" s="33">
        <v>-2.4500357876370399E-4</v>
      </c>
      <c r="V34" s="33">
        <v>-2.3312831903173301E-4</v>
      </c>
      <c r="W34" s="33">
        <v>239835.4418013363</v>
      </c>
      <c r="X34" s="33">
        <v>0</v>
      </c>
      <c r="Y34" s="33">
        <v>0</v>
      </c>
      <c r="Z34" s="33">
        <v>0</v>
      </c>
      <c r="AA34" s="33">
        <v>0</v>
      </c>
      <c r="AB34" s="33">
        <v>0</v>
      </c>
      <c r="AC34" s="33">
        <v>0</v>
      </c>
      <c r="AD34" s="33">
        <v>0</v>
      </c>
      <c r="AE34" s="33">
        <v>0</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2.1364887958084403E-6</v>
      </c>
      <c r="D36" s="33">
        <v>2.0386343463338302E-6</v>
      </c>
      <c r="E36" s="33">
        <v>1.9504659934796599E-6</v>
      </c>
      <c r="F36" s="33">
        <v>1.8559274141338901E-6</v>
      </c>
      <c r="G36" s="33">
        <v>1.77092310438455E-6</v>
      </c>
      <c r="H36" s="33">
        <v>1.68981212183158E-6</v>
      </c>
      <c r="I36" s="33">
        <v>1.6167298882849799E-6</v>
      </c>
      <c r="J36" s="33">
        <v>1.5383674111460501E-6</v>
      </c>
      <c r="K36" s="33">
        <v>1.46790783447862E-6</v>
      </c>
      <c r="L36" s="33">
        <v>1.40067541402119E-6</v>
      </c>
      <c r="M36" s="33">
        <v>1.34009797679726E-6</v>
      </c>
      <c r="N36" s="33">
        <v>2.36332629304754E-6</v>
      </c>
      <c r="O36" s="33">
        <v>2.25508233979642E-6</v>
      </c>
      <c r="P36" s="33">
        <v>2.1517961249032601E-6</v>
      </c>
      <c r="Q36" s="33">
        <v>2.0587336684838998E-6</v>
      </c>
      <c r="R36" s="33">
        <v>1.9589473830934303E-6</v>
      </c>
      <c r="S36" s="33">
        <v>3.60572181967488E-6</v>
      </c>
      <c r="T36" s="33">
        <v>3.4405742540451898E-6</v>
      </c>
      <c r="U36" s="33">
        <v>5.7052656288916695E-6</v>
      </c>
      <c r="V36" s="33">
        <v>5.4287328879217004E-6</v>
      </c>
      <c r="W36" s="33">
        <v>7.3331643490485304E-6</v>
      </c>
      <c r="X36" s="33">
        <v>6.99729422340556E-6</v>
      </c>
      <c r="Y36" s="33">
        <v>6.6946701126996997E-6</v>
      </c>
      <c r="Z36" s="33">
        <v>6.37018119376496E-6</v>
      </c>
      <c r="AA36" s="33">
        <v>7.0291964757277999E-6</v>
      </c>
      <c r="AB36" s="33">
        <v>7.1572991725787404E-6</v>
      </c>
      <c r="AC36" s="33">
        <v>6.8477550505218995E-6</v>
      </c>
      <c r="AD36" s="33">
        <v>6.5158461444716093E-6</v>
      </c>
      <c r="AE36" s="33">
        <v>6.2174104407228102E-6</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8.0696098759568907E-6</v>
      </c>
      <c r="D38" s="33">
        <v>7.7000094205574407E-6</v>
      </c>
      <c r="E38" s="33">
        <v>7.36699376780291E-6</v>
      </c>
      <c r="F38" s="33">
        <v>7.0099174961911698E-6</v>
      </c>
      <c r="G38" s="33">
        <v>6.6888525700385096E-6</v>
      </c>
      <c r="H38" s="33">
        <v>6.3824929078010705E-6</v>
      </c>
      <c r="I38" s="33">
        <v>6.1064581751398404E-6</v>
      </c>
      <c r="J38" s="33">
        <v>5.8104797358120399E-6</v>
      </c>
      <c r="K38" s="33">
        <v>5.5443508907430903E-6</v>
      </c>
      <c r="L38" s="33">
        <v>5.2904111531829696E-6</v>
      </c>
      <c r="M38" s="33">
        <v>5.0616075729154596E-6</v>
      </c>
      <c r="N38" s="33">
        <v>5.7374962549551905E-6</v>
      </c>
      <c r="O38" s="33">
        <v>5.4747101647623706E-6</v>
      </c>
      <c r="P38" s="33">
        <v>5.2239600788003493E-6</v>
      </c>
      <c r="Q38" s="33">
        <v>4.9980304233169599E-6</v>
      </c>
      <c r="R38" s="33">
        <v>4.7557771887940901E-6</v>
      </c>
      <c r="S38" s="33">
        <v>6.4953987353682102E-6</v>
      </c>
      <c r="T38" s="33">
        <v>6.1978995541815304E-6</v>
      </c>
      <c r="U38" s="33">
        <v>40.764311756293061</v>
      </c>
      <c r="V38" s="33">
        <v>38.788476169140559</v>
      </c>
      <c r="W38" s="33">
        <v>37.011904726811032</v>
      </c>
      <c r="X38" s="33">
        <v>35.316702969537978</v>
      </c>
      <c r="Y38" s="33">
        <v>33.789300306738703</v>
      </c>
      <c r="Z38" s="33">
        <v>32.151541710195495</v>
      </c>
      <c r="AA38" s="33">
        <v>1788.2382751987202</v>
      </c>
      <c r="AB38" s="33">
        <v>6502.0744148807526</v>
      </c>
      <c r="AC38" s="33">
        <v>6220.8679335290253</v>
      </c>
      <c r="AD38" s="33">
        <v>6378.796435311433</v>
      </c>
      <c r="AE38" s="33">
        <v>6443.7734413102644</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2.5957722651059645E-4</v>
      </c>
      <c r="D40" s="33">
        <v>2.5115675502068935E-4</v>
      </c>
      <c r="E40" s="33">
        <v>2.4029454354161943E-4</v>
      </c>
      <c r="F40" s="33">
        <v>2564.5773317285634</v>
      </c>
      <c r="G40" s="33">
        <v>12112.995461787808</v>
      </c>
      <c r="H40" s="33">
        <v>11558.20177191356</v>
      </c>
      <c r="I40" s="33">
        <v>24597.243389909047</v>
      </c>
      <c r="J40" s="33">
        <v>37185.446263492464</v>
      </c>
      <c r="K40" s="33">
        <v>48744.509290541733</v>
      </c>
      <c r="L40" s="33">
        <v>46511.93632741952</v>
      </c>
      <c r="M40" s="33">
        <v>44500.354004468019</v>
      </c>
      <c r="N40" s="33">
        <v>42343.433421371512</v>
      </c>
      <c r="O40" s="33">
        <v>40404.039542010927</v>
      </c>
      <c r="P40" s="33">
        <v>38553.472831591862</v>
      </c>
      <c r="Q40" s="33">
        <v>38359.314879226571</v>
      </c>
      <c r="R40" s="33">
        <v>44303.978822856501</v>
      </c>
      <c r="S40" s="33">
        <v>61441.968455326052</v>
      </c>
      <c r="T40" s="33">
        <v>58627.832472199043</v>
      </c>
      <c r="U40" s="33">
        <v>56092.252989894972</v>
      </c>
      <c r="V40" s="33">
        <v>53433.668477854211</v>
      </c>
      <c r="W40" s="33">
        <v>53603.091004632581</v>
      </c>
      <c r="X40" s="33">
        <v>67961.029545642348</v>
      </c>
      <c r="Y40" s="33">
        <v>65021.801122119097</v>
      </c>
      <c r="Z40" s="33">
        <v>66659.262616100808</v>
      </c>
      <c r="AA40" s="33">
        <v>66504.961960939938</v>
      </c>
      <c r="AB40" s="33">
        <v>68858.445712093613</v>
      </c>
      <c r="AC40" s="33">
        <v>65880.405167720353</v>
      </c>
      <c r="AD40" s="33">
        <v>62687.199066152636</v>
      </c>
      <c r="AE40" s="33">
        <v>63819.983477575544</v>
      </c>
    </row>
    <row r="41" spans="1:31">
      <c r="A41" s="29" t="s">
        <v>131</v>
      </c>
      <c r="B41" s="29" t="s">
        <v>68</v>
      </c>
      <c r="C41" s="33">
        <v>2.25930417264163E-5</v>
      </c>
      <c r="D41" s="33">
        <v>2.6479315519585961E-5</v>
      </c>
      <c r="E41" s="33">
        <v>2.5334118668435879E-5</v>
      </c>
      <c r="F41" s="33">
        <v>2.4106180526526439E-5</v>
      </c>
      <c r="G41" s="33">
        <v>2.3002080645924842E-5</v>
      </c>
      <c r="H41" s="33">
        <v>2.1948550225922883E-5</v>
      </c>
      <c r="I41" s="33">
        <v>4.1463789937605582E-5</v>
      </c>
      <c r="J41" s="33">
        <v>3.9454050824954195E-5</v>
      </c>
      <c r="K41" s="33">
        <v>8.1009702477769351E-5</v>
      </c>
      <c r="L41" s="33">
        <v>7.729933439457779E-5</v>
      </c>
      <c r="M41" s="33">
        <v>7.3956236107947776E-5</v>
      </c>
      <c r="N41" s="33">
        <v>7.0371596581404646E-5</v>
      </c>
      <c r="O41" s="33">
        <v>6.7148469993690899E-5</v>
      </c>
      <c r="P41" s="33">
        <v>6.4072967525722875E-5</v>
      </c>
      <c r="Q41" s="33">
        <v>6.1301892850472241E-5</v>
      </c>
      <c r="R41" s="33">
        <v>5.8330606049951854E-5</v>
      </c>
      <c r="S41" s="33">
        <v>7619.7601286612453</v>
      </c>
      <c r="T41" s="33">
        <v>7270.7634786523358</v>
      </c>
      <c r="U41" s="33">
        <v>6956.3121690990056</v>
      </c>
      <c r="V41" s="33">
        <v>7846.2826046429336</v>
      </c>
      <c r="W41" s="33">
        <v>10322.821117935355</v>
      </c>
      <c r="X41" s="33">
        <v>24440.981528503369</v>
      </c>
      <c r="Y41" s="33">
        <v>23383.940040223399</v>
      </c>
      <c r="Z41" s="33">
        <v>22250.526554487318</v>
      </c>
      <c r="AA41" s="33">
        <v>21832.511902046928</v>
      </c>
      <c r="AB41" s="33">
        <v>30710.855247292704</v>
      </c>
      <c r="AC41" s="33">
        <v>29382.649663605684</v>
      </c>
      <c r="AD41" s="33">
        <v>27958.480277470357</v>
      </c>
      <c r="AE41" s="33">
        <v>33061.850551808384</v>
      </c>
    </row>
    <row r="42" spans="1:31">
      <c r="A42" s="29" t="s">
        <v>131</v>
      </c>
      <c r="B42" s="29" t="s">
        <v>36</v>
      </c>
      <c r="C42" s="33">
        <v>1.3188243085750899E-5</v>
      </c>
      <c r="D42" s="33">
        <v>1.2584201412691201E-5</v>
      </c>
      <c r="E42" s="33">
        <v>1.20399506437696E-5</v>
      </c>
      <c r="F42" s="33">
        <v>1.1456377367916401E-5</v>
      </c>
      <c r="G42" s="33">
        <v>1.09316577894613E-5</v>
      </c>
      <c r="H42" s="33">
        <v>1.0430971168997201E-5</v>
      </c>
      <c r="I42" s="33">
        <v>1.2568937257042201E-5</v>
      </c>
      <c r="J42" s="33">
        <v>1.6357083791669403E-5</v>
      </c>
      <c r="K42" s="33">
        <v>2.1220643541892898E-5</v>
      </c>
      <c r="L42" s="33">
        <v>2.1813910933076602E-5</v>
      </c>
      <c r="M42" s="33">
        <v>2.0870486919969102E-5</v>
      </c>
      <c r="N42" s="33">
        <v>4.8235526808224703E-5</v>
      </c>
      <c r="O42" s="33">
        <v>1.12857318835852E-4</v>
      </c>
      <c r="P42" s="33">
        <v>1.07688281289047E-4</v>
      </c>
      <c r="Q42" s="33">
        <v>1.0303089954718301E-4</v>
      </c>
      <c r="R42" s="33">
        <v>9.8037018646686188E-5</v>
      </c>
      <c r="S42" s="33">
        <v>4652.30505506597</v>
      </c>
      <c r="T42" s="33">
        <v>4439.22237902078</v>
      </c>
      <c r="U42" s="33">
        <v>4869.3801443284901</v>
      </c>
      <c r="V42" s="33">
        <v>4633.3625553634902</v>
      </c>
      <c r="W42" s="33">
        <v>8682.1616708545589</v>
      </c>
      <c r="X42" s="33">
        <v>8284.5054086433702</v>
      </c>
      <c r="Y42" s="33">
        <v>7926.2110448673702</v>
      </c>
      <c r="Z42" s="33">
        <v>9782.4384027167198</v>
      </c>
      <c r="AA42" s="33">
        <v>9334.387785135601</v>
      </c>
      <c r="AB42" s="33">
        <v>14824.7033390733</v>
      </c>
      <c r="AC42" s="33">
        <v>14183.553700194501</v>
      </c>
      <c r="AD42" s="33">
        <v>13496.080541793701</v>
      </c>
      <c r="AE42" s="33">
        <v>12877.9394431494</v>
      </c>
    </row>
    <row r="43" spans="1:31">
      <c r="A43" s="29" t="s">
        <v>131</v>
      </c>
      <c r="B43" s="29" t="s">
        <v>73</v>
      </c>
      <c r="C43" s="33">
        <v>0</v>
      </c>
      <c r="D43" s="33">
        <v>0</v>
      </c>
      <c r="E43" s="33">
        <v>1.1486421737274099E-5</v>
      </c>
      <c r="F43" s="33">
        <v>1.36970532719814E-5</v>
      </c>
      <c r="G43" s="33">
        <v>1.30697073153896E-5</v>
      </c>
      <c r="H43" s="33">
        <v>1.2471094761628099E-5</v>
      </c>
      <c r="I43" s="33">
        <v>1.1931735712076899E-5</v>
      </c>
      <c r="J43" s="33">
        <v>1.32163935674785E-5</v>
      </c>
      <c r="K43" s="33">
        <v>1.26110625593671E-5</v>
      </c>
      <c r="L43" s="33">
        <v>1.20334566358267E-5</v>
      </c>
      <c r="M43" s="33">
        <v>1.15130248807986E-5</v>
      </c>
      <c r="N43" s="33">
        <v>3.17790428707173E-5</v>
      </c>
      <c r="O43" s="33">
        <v>6.8700214752085001E-5</v>
      </c>
      <c r="P43" s="33">
        <v>6.5553640004517103E-5</v>
      </c>
      <c r="Q43" s="33">
        <v>6.2718528120334497E-5</v>
      </c>
      <c r="R43" s="33">
        <v>5.9678577376781199E-5</v>
      </c>
      <c r="S43" s="33">
        <v>6614.3527939046298</v>
      </c>
      <c r="T43" s="33">
        <v>6311.4053351825505</v>
      </c>
      <c r="U43" s="33">
        <v>6038.4450499804398</v>
      </c>
      <c r="V43" s="33">
        <v>5745.7631891374403</v>
      </c>
      <c r="W43" s="33">
        <v>5867.1755448309204</v>
      </c>
      <c r="X43" s="33">
        <v>9727.7766479225302</v>
      </c>
      <c r="Y43" s="33">
        <v>9307.0626314423098</v>
      </c>
      <c r="Z43" s="33">
        <v>9022.7779375616301</v>
      </c>
      <c r="AA43" s="33">
        <v>8609.5209293601692</v>
      </c>
      <c r="AB43" s="33">
        <v>11033.591363083598</v>
      </c>
      <c r="AC43" s="33">
        <v>10556.4025144318</v>
      </c>
      <c r="AD43" s="33">
        <v>10044.736430504801</v>
      </c>
      <c r="AE43" s="33">
        <v>9584.6721626964099</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2.9237636690877811E-4</v>
      </c>
      <c r="D45" s="35">
        <v>2.873747143071666E-4</v>
      </c>
      <c r="E45" s="35">
        <v>2.7494612197133785E-4</v>
      </c>
      <c r="F45" s="35">
        <v>-69001.351110040079</v>
      </c>
      <c r="G45" s="35">
        <v>-56175.10542116304</v>
      </c>
      <c r="H45" s="35">
        <v>278960.72902554076</v>
      </c>
      <c r="I45" s="35">
        <v>77462.252495140507</v>
      </c>
      <c r="J45" s="35">
        <v>-29577.469026719988</v>
      </c>
      <c r="K45" s="35">
        <v>-14960.562482538875</v>
      </c>
      <c r="L45" s="35">
        <v>-14275.345874601673</v>
      </c>
      <c r="M45" s="35">
        <v>369778.62547724601</v>
      </c>
      <c r="N45" s="35">
        <v>147864.4084342483</v>
      </c>
      <c r="O45" s="35">
        <v>288808.10090268188</v>
      </c>
      <c r="P45" s="35">
        <v>-11832.750916265311</v>
      </c>
      <c r="Q45" s="35">
        <v>32985.474136442062</v>
      </c>
      <c r="R45" s="35">
        <v>44303.977857512553</v>
      </c>
      <c r="S45" s="35">
        <v>69061.728325717981</v>
      </c>
      <c r="T45" s="35">
        <v>65898.5957044112</v>
      </c>
      <c r="U45" s="35">
        <v>63089.329231451964</v>
      </c>
      <c r="V45" s="35">
        <v>61318.739330966695</v>
      </c>
      <c r="W45" s="35">
        <v>303798.36583596421</v>
      </c>
      <c r="X45" s="35">
        <v>92437.327784112553</v>
      </c>
      <c r="Y45" s="35">
        <v>88439.53046934391</v>
      </c>
      <c r="Z45" s="35">
        <v>88941.940718668513</v>
      </c>
      <c r="AA45" s="35">
        <v>90125.712145214784</v>
      </c>
      <c r="AB45" s="35">
        <v>106071.37538142438</v>
      </c>
      <c r="AC45" s="35">
        <v>101483.92277170281</v>
      </c>
      <c r="AD45" s="35">
        <v>97024.475785450268</v>
      </c>
      <c r="AE45" s="35">
        <v>103325.60747691161</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-106794.96560991138</v>
      </c>
      <c r="G49" s="33">
        <v>-101903.59309865828</v>
      </c>
      <c r="H49" s="33">
        <v>-112447.38562895139</v>
      </c>
      <c r="I49" s="33">
        <v>197253.72580771102</v>
      </c>
      <c r="J49" s="33">
        <v>478003.19565485598</v>
      </c>
      <c r="K49" s="33">
        <v>-64160.056414929357</v>
      </c>
      <c r="L49" s="33">
        <v>-61221.41898401131</v>
      </c>
      <c r="M49" s="33">
        <v>-32788.373289411385</v>
      </c>
      <c r="N49" s="33">
        <v>-3.3137503641974871E-3</v>
      </c>
      <c r="O49" s="33">
        <v>-3.1619755370975344E-3</v>
      </c>
      <c r="P49" s="33">
        <v>-3.0171522288536981E-3</v>
      </c>
      <c r="Q49" s="33">
        <v>-2.8866642172067276E-3</v>
      </c>
      <c r="R49" s="33">
        <v>-2.7467483534822199E-3</v>
      </c>
      <c r="S49" s="33">
        <v>190672.81587579794</v>
      </c>
      <c r="T49" s="33">
        <v>363063.54881730309</v>
      </c>
      <c r="U49" s="33">
        <v>-2.3927391366998152E-3</v>
      </c>
      <c r="V49" s="33">
        <v>-2.2767636931469316E-3</v>
      </c>
      <c r="W49" s="33">
        <v>-2.1724844391607873E-3</v>
      </c>
      <c r="X49" s="33">
        <v>-2.0729813342517871E-3</v>
      </c>
      <c r="Y49" s="33">
        <v>-1.9833275176823198E-3</v>
      </c>
      <c r="Z49" s="33">
        <v>-1.8871961488064364E-3</v>
      </c>
      <c r="AA49" s="33">
        <v>-1.8007596832586876E-3</v>
      </c>
      <c r="AB49" s="33">
        <v>-1.718282139829922E-3</v>
      </c>
      <c r="AC49" s="33">
        <v>-1.1518882855636229E-3</v>
      </c>
      <c r="AD49" s="33">
        <v>0</v>
      </c>
      <c r="AE49" s="33">
        <v>0</v>
      </c>
    </row>
    <row r="50" spans="1:31">
      <c r="A50" s="29" t="s">
        <v>132</v>
      </c>
      <c r="B50" s="29" t="s">
        <v>20</v>
      </c>
      <c r="C50" s="33">
        <v>1.7611728696789E-6</v>
      </c>
      <c r="D50" s="33">
        <v>1.6805084627650199E-6</v>
      </c>
      <c r="E50" s="33">
        <v>1.6078286006867799E-6</v>
      </c>
      <c r="F50" s="33">
        <v>1.5298975666423299E-6</v>
      </c>
      <c r="G50" s="33">
        <v>1.45982592178744E-6</v>
      </c>
      <c r="H50" s="33">
        <v>1.39296366527314E-6</v>
      </c>
      <c r="I50" s="33">
        <v>1.33271975141301E-6</v>
      </c>
      <c r="J50" s="33">
        <v>1.26812317173111E-6</v>
      </c>
      <c r="K50" s="33">
        <v>1.21004119391817E-6</v>
      </c>
      <c r="L50" s="33">
        <v>1.1546194593858998E-6</v>
      </c>
      <c r="M50" s="33">
        <v>1.1046836304862798E-6</v>
      </c>
      <c r="N50" s="33">
        <v>1.8376027103194901E-6</v>
      </c>
      <c r="O50" s="33">
        <v>1.75343769998845E-6</v>
      </c>
      <c r="P50" s="33">
        <v>1.6731275756587499E-6</v>
      </c>
      <c r="Q50" s="33">
        <v>1.60076692759746E-6</v>
      </c>
      <c r="R50" s="33">
        <v>1.5231781710107402E-6</v>
      </c>
      <c r="S50" s="33">
        <v>1.95280413485962E-6</v>
      </c>
      <c r="T50" s="33">
        <v>1.8633627233608399E-6</v>
      </c>
      <c r="U50" s="33">
        <v>2.8707918525495298E-6</v>
      </c>
      <c r="V50" s="33">
        <v>2.7316453182112099E-6</v>
      </c>
      <c r="W50" s="33">
        <v>3.0807054903252698E-6</v>
      </c>
      <c r="X50" s="33">
        <v>2.9396044743308897E-6</v>
      </c>
      <c r="Y50" s="33">
        <v>2.8124703048263798E-6</v>
      </c>
      <c r="Z50" s="33">
        <v>2.6761506007355201E-6</v>
      </c>
      <c r="AA50" s="33">
        <v>2.5535788164790799E-6</v>
      </c>
      <c r="AB50" s="33">
        <v>2.8349428004850602E-6</v>
      </c>
      <c r="AC50" s="33">
        <v>2.7123351157847301E-6</v>
      </c>
      <c r="AD50" s="33">
        <v>6.7153132277310298E-6</v>
      </c>
      <c r="AE50" s="33">
        <v>6.4077416269632701E-6</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7.7370012721740409E-6</v>
      </c>
      <c r="D52" s="33">
        <v>7.3826347987535905E-6</v>
      </c>
      <c r="E52" s="33">
        <v>7.0633451963290094E-6</v>
      </c>
      <c r="F52" s="33">
        <v>6.72098669199108E-6</v>
      </c>
      <c r="G52" s="33">
        <v>6.4131552378962803E-6</v>
      </c>
      <c r="H52" s="33">
        <v>6.1194229344876502E-6</v>
      </c>
      <c r="I52" s="33">
        <v>5.8547656449044903E-6</v>
      </c>
      <c r="J52" s="33">
        <v>5.5709866770465592E-6</v>
      </c>
      <c r="K52" s="33">
        <v>5.3158269797983003E-6</v>
      </c>
      <c r="L52" s="33">
        <v>5.0723539863377405E-6</v>
      </c>
      <c r="M52" s="33">
        <v>4.8529811022926196E-6</v>
      </c>
      <c r="N52" s="33">
        <v>5.3310637115803191E-6</v>
      </c>
      <c r="O52" s="33">
        <v>5.0868928525361696E-6</v>
      </c>
      <c r="P52" s="33">
        <v>4.8539053917089293E-6</v>
      </c>
      <c r="Q52" s="33">
        <v>4.6439801326419504E-6</v>
      </c>
      <c r="R52" s="33">
        <v>4.4188876236120006E-6</v>
      </c>
      <c r="S52" s="33">
        <v>4.2164958223785599E-6</v>
      </c>
      <c r="T52" s="33">
        <v>4.0233738747136297E-6</v>
      </c>
      <c r="U52" s="33">
        <v>8.9017499305256901E-6</v>
      </c>
      <c r="V52" s="33">
        <v>8.4702844269298881E-6</v>
      </c>
      <c r="W52" s="33">
        <v>1.6944752676875202E-5</v>
      </c>
      <c r="X52" s="33">
        <v>1.616865712798582E-5</v>
      </c>
      <c r="Y52" s="33">
        <v>1.54693831903117E-5</v>
      </c>
      <c r="Z52" s="33">
        <v>2.2125572965544248E-5</v>
      </c>
      <c r="AA52" s="33">
        <v>2.111218793581631E-5</v>
      </c>
      <c r="AB52" s="33">
        <v>2.01452174879877E-5</v>
      </c>
      <c r="AC52" s="33">
        <v>1.9273962352411651E-5</v>
      </c>
      <c r="AD52" s="33">
        <v>8.1796170205439804E-5</v>
      </c>
      <c r="AE52" s="33">
        <v>7.8049780699308204E-5</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7.9306271852460589E-5</v>
      </c>
      <c r="D54" s="33">
        <v>7.5673923493212774E-5</v>
      </c>
      <c r="E54" s="33">
        <v>7.2401122168930232E-5</v>
      </c>
      <c r="F54" s="33">
        <v>8.5411183128391845E-5</v>
      </c>
      <c r="G54" s="33">
        <v>8.1499220509912142E-5</v>
      </c>
      <c r="H54" s="33">
        <v>7.7766431753306786E-5</v>
      </c>
      <c r="I54" s="33">
        <v>7.4403132097649482E-5</v>
      </c>
      <c r="J54" s="33">
        <v>8.0128827066226679E-5</v>
      </c>
      <c r="K54" s="33">
        <v>7.6458804422066439E-5</v>
      </c>
      <c r="L54" s="33">
        <v>7.2956874419490765E-5</v>
      </c>
      <c r="M54" s="33">
        <v>7.2159918789176886E-5</v>
      </c>
      <c r="N54" s="33">
        <v>2.9634740420410847E-4</v>
      </c>
      <c r="O54" s="33">
        <v>3803.6335504117542</v>
      </c>
      <c r="P54" s="33">
        <v>3629.4213717242192</v>
      </c>
      <c r="Q54" s="33">
        <v>5390.035494722687</v>
      </c>
      <c r="R54" s="33">
        <v>8119.1461943979857</v>
      </c>
      <c r="S54" s="33">
        <v>20969.256442415284</v>
      </c>
      <c r="T54" s="33">
        <v>23703.426934162631</v>
      </c>
      <c r="U54" s="33">
        <v>22678.283798971552</v>
      </c>
      <c r="V54" s="33">
        <v>21579.073319214349</v>
      </c>
      <c r="W54" s="33">
        <v>24012.799779890713</v>
      </c>
      <c r="X54" s="33">
        <v>25629.439374312184</v>
      </c>
      <c r="Y54" s="33">
        <v>32667.233848828953</v>
      </c>
      <c r="Z54" s="33">
        <v>31083.861521626997</v>
      </c>
      <c r="AA54" s="33">
        <v>39434.581551563198</v>
      </c>
      <c r="AB54" s="33">
        <v>43767.633259222799</v>
      </c>
      <c r="AC54" s="33">
        <v>54330.521189262596</v>
      </c>
      <c r="AD54" s="33">
        <v>58494.4649048586</v>
      </c>
      <c r="AE54" s="33">
        <v>55815.32908799428</v>
      </c>
    </row>
    <row r="55" spans="1:31">
      <c r="A55" s="29" t="s">
        <v>132</v>
      </c>
      <c r="B55" s="29" t="s">
        <v>68</v>
      </c>
      <c r="C55" s="33">
        <v>4.7713281004488506E-6</v>
      </c>
      <c r="D55" s="33">
        <v>4.5527939871653401E-6</v>
      </c>
      <c r="E55" s="33">
        <v>4.3558914148847205E-6</v>
      </c>
      <c r="F55" s="33">
        <v>9.7733080750955799E-6</v>
      </c>
      <c r="G55" s="33">
        <v>9.3256756404624191E-6</v>
      </c>
      <c r="H55" s="33">
        <v>8.8985454549137905E-6</v>
      </c>
      <c r="I55" s="33">
        <v>8.51369463702745E-6</v>
      </c>
      <c r="J55" s="33">
        <v>8.1010380725659799E-6</v>
      </c>
      <c r="K55" s="33">
        <v>7.7299981577679096E-6</v>
      </c>
      <c r="L55" s="33">
        <v>7.3759524376817001E-6</v>
      </c>
      <c r="M55" s="33">
        <v>8.0738788518872682E-6</v>
      </c>
      <c r="N55" s="33">
        <v>2.6313490073018049E-5</v>
      </c>
      <c r="O55" s="33">
        <v>2.6123615413224636E-5</v>
      </c>
      <c r="P55" s="33">
        <v>2.4927113933992649E-5</v>
      </c>
      <c r="Q55" s="33">
        <v>2.3849047835027495E-5</v>
      </c>
      <c r="R55" s="33">
        <v>2.7413922793332622E-5</v>
      </c>
      <c r="S55" s="33">
        <v>9.653654907768371E-5</v>
      </c>
      <c r="T55" s="33">
        <v>9.2977481668972409E-5</v>
      </c>
      <c r="U55" s="33">
        <v>8.8956323374438304E-5</v>
      </c>
      <c r="V55" s="33">
        <v>2.8569403211096517E-4</v>
      </c>
      <c r="W55" s="33">
        <v>5.1944229271668949E-4</v>
      </c>
      <c r="X55" s="33">
        <v>589.58421762888258</v>
      </c>
      <c r="Y55" s="33">
        <v>564.08544712565856</v>
      </c>
      <c r="Z55" s="33">
        <v>536.74437223424593</v>
      </c>
      <c r="AA55" s="33">
        <v>1301.1289523111598</v>
      </c>
      <c r="AB55" s="33">
        <v>1241.5352702607577</v>
      </c>
      <c r="AC55" s="33">
        <v>2570.90903604911</v>
      </c>
      <c r="AD55" s="33">
        <v>10684.147512210542</v>
      </c>
      <c r="AE55" s="33">
        <v>10194.797401650854</v>
      </c>
    </row>
    <row r="56" spans="1:31">
      <c r="A56" s="29" t="s">
        <v>132</v>
      </c>
      <c r="B56" s="29" t="s">
        <v>36</v>
      </c>
      <c r="C56" s="33">
        <v>1.2925152970076299E-5</v>
      </c>
      <c r="D56" s="33">
        <v>1.23331612260787E-5</v>
      </c>
      <c r="E56" s="33">
        <v>1.1799767627200201E-5</v>
      </c>
      <c r="F56" s="33">
        <v>1.1227835959683401E-5</v>
      </c>
      <c r="G56" s="33">
        <v>1.0713583926730301E-5</v>
      </c>
      <c r="H56" s="33">
        <v>1.0222885422199399E-5</v>
      </c>
      <c r="I56" s="33">
        <v>1.1109607513388899E-5</v>
      </c>
      <c r="J56" s="33">
        <v>1.05711277270631E-5</v>
      </c>
      <c r="K56" s="33">
        <v>1.9254870972857E-5</v>
      </c>
      <c r="L56" s="33">
        <v>1.8372968478235897E-5</v>
      </c>
      <c r="M56" s="33">
        <v>1.7578360867174599E-5</v>
      </c>
      <c r="N56" s="33">
        <v>2.7595719532042502E-5</v>
      </c>
      <c r="O56" s="33">
        <v>2.6331793436122199E-5</v>
      </c>
      <c r="P56" s="33">
        <v>2.5125757085533301E-5</v>
      </c>
      <c r="Q56" s="33">
        <v>2.6216254254974301E-5</v>
      </c>
      <c r="R56" s="33">
        <v>3.0130973298219999E-5</v>
      </c>
      <c r="S56" s="33">
        <v>3.1165617461548699E-5</v>
      </c>
      <c r="T56" s="33">
        <v>3.1750135040134605E-5</v>
      </c>
      <c r="U56" s="33">
        <v>8.5956137010003903E-5</v>
      </c>
      <c r="V56" s="33">
        <v>8.1789865408170688E-5</v>
      </c>
      <c r="W56" s="33">
        <v>4.1342765173397599E-4</v>
      </c>
      <c r="X56" s="33">
        <v>3.9449203394024903E-4</v>
      </c>
      <c r="Y56" s="33">
        <v>3.7743075323085903E-4</v>
      </c>
      <c r="Z56" s="33">
        <v>1.1833704104163699E-3</v>
      </c>
      <c r="AA56" s="33">
        <v>1.1291702384973702E-3</v>
      </c>
      <c r="AB56" s="33">
        <v>1.0774525172211999E-3</v>
      </c>
      <c r="AC56" s="33">
        <v>1.0308540608119801E-3</v>
      </c>
      <c r="AD56" s="33">
        <v>2126.9802307104801</v>
      </c>
      <c r="AE56" s="33">
        <v>2029.5612880378601</v>
      </c>
    </row>
    <row r="57" spans="1:31">
      <c r="A57" s="29" t="s">
        <v>132</v>
      </c>
      <c r="B57" s="29" t="s">
        <v>73</v>
      </c>
      <c r="C57" s="33">
        <v>0</v>
      </c>
      <c r="D57" s="33">
        <v>0</v>
      </c>
      <c r="E57" s="33">
        <v>1.2869625804780301E-5</v>
      </c>
      <c r="F57" s="33">
        <v>1.3653152970501301E-5</v>
      </c>
      <c r="G57" s="33">
        <v>1.30278177147574E-5</v>
      </c>
      <c r="H57" s="33">
        <v>1.24311237686743E-5</v>
      </c>
      <c r="I57" s="33">
        <v>1.1893493413931499E-5</v>
      </c>
      <c r="J57" s="33">
        <v>1.13170188819119E-5</v>
      </c>
      <c r="K57" s="33">
        <v>1.07986821349297E-5</v>
      </c>
      <c r="L57" s="33">
        <v>1.0304086002509999E-5</v>
      </c>
      <c r="M57" s="33">
        <v>9.8584473365360212E-6</v>
      </c>
      <c r="N57" s="33">
        <v>1.8097242542980701E-5</v>
      </c>
      <c r="O57" s="33">
        <v>1.7268361198259302E-5</v>
      </c>
      <c r="P57" s="33">
        <v>1.6477443884908801E-5</v>
      </c>
      <c r="Q57" s="33">
        <v>1.5764815311181402E-5</v>
      </c>
      <c r="R57" s="33">
        <v>1.79300613068454E-5</v>
      </c>
      <c r="S57" s="33">
        <v>2.2591674971600199E-5</v>
      </c>
      <c r="T57" s="33">
        <v>2.3470378909693901E-5</v>
      </c>
      <c r="U57" s="33">
        <v>5.72365199475026E-5</v>
      </c>
      <c r="V57" s="33">
        <v>5.44622807140981E-5</v>
      </c>
      <c r="W57" s="33">
        <v>1.3373636452197399E-4</v>
      </c>
      <c r="X57" s="33">
        <v>1.2761103479840699E-4</v>
      </c>
      <c r="Y57" s="33">
        <v>1.2209201920621599E-4</v>
      </c>
      <c r="Z57" s="33">
        <v>1.1282063860154601E-3</v>
      </c>
      <c r="AA57" s="33">
        <v>3.8202827265063498E-3</v>
      </c>
      <c r="AB57" s="33">
        <v>3.64530794368837E-3</v>
      </c>
      <c r="AC57" s="33">
        <v>3.4876529931479601E-3</v>
      </c>
      <c r="AD57" s="33">
        <v>4078.2347704527601</v>
      </c>
      <c r="AE57" s="33">
        <v>3891.4453901041202</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9.3575774094762382E-5</v>
      </c>
      <c r="D59" s="35">
        <v>8.9289860741896722E-5</v>
      </c>
      <c r="E59" s="35">
        <v>8.5428187380830737E-5</v>
      </c>
      <c r="F59" s="35">
        <v>-106794.96550647599</v>
      </c>
      <c r="G59" s="35">
        <v>-101903.5929999604</v>
      </c>
      <c r="H59" s="35">
        <v>-112447.38553477403</v>
      </c>
      <c r="I59" s="35">
        <v>197253.72589781531</v>
      </c>
      <c r="J59" s="35">
        <v>478003.19574992498</v>
      </c>
      <c r="K59" s="35">
        <v>-64160.056324214682</v>
      </c>
      <c r="L59" s="35">
        <v>-61221.418897451513</v>
      </c>
      <c r="M59" s="35">
        <v>-32788.373203219919</v>
      </c>
      <c r="N59" s="35">
        <v>-2.9839208034984611E-3</v>
      </c>
      <c r="O59" s="35">
        <v>3803.630421400163</v>
      </c>
      <c r="P59" s="35">
        <v>3629.4183860261369</v>
      </c>
      <c r="Q59" s="35">
        <v>5390.0326381522646</v>
      </c>
      <c r="R59" s="35">
        <v>8119.1434810056207</v>
      </c>
      <c r="S59" s="35">
        <v>211642.07242091911</v>
      </c>
      <c r="T59" s="35">
        <v>386766.97585032991</v>
      </c>
      <c r="U59" s="35">
        <v>22678.281506961281</v>
      </c>
      <c r="V59" s="35">
        <v>21579.071339346618</v>
      </c>
      <c r="W59" s="35">
        <v>24012.798146874025</v>
      </c>
      <c r="X59" s="35">
        <v>26219.021538067995</v>
      </c>
      <c r="Y59" s="35">
        <v>33231.317330908947</v>
      </c>
      <c r="Z59" s="35">
        <v>31620.604031466817</v>
      </c>
      <c r="AA59" s="35">
        <v>40735.708726780445</v>
      </c>
      <c r="AB59" s="35">
        <v>45009.166834181575</v>
      </c>
      <c r="AC59" s="35">
        <v>56901.429095409716</v>
      </c>
      <c r="AD59" s="35">
        <v>69178.612505580633</v>
      </c>
      <c r="AE59" s="35">
        <v>66010.126574102658</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1.7348065951711699E-6</v>
      </c>
      <c r="D64" s="33">
        <v>1.65534980389361E-6</v>
      </c>
      <c r="E64" s="33">
        <v>1.58375802193955E-6</v>
      </c>
      <c r="F64" s="33">
        <v>1.5069936825857001E-6</v>
      </c>
      <c r="G64" s="33">
        <v>1.4379710705970701E-6</v>
      </c>
      <c r="H64" s="33">
        <v>1.37210979964177E-6</v>
      </c>
      <c r="I64" s="33">
        <v>1.31276778905167E-6</v>
      </c>
      <c r="J64" s="33">
        <v>1.2491382757955E-6</v>
      </c>
      <c r="K64" s="33">
        <v>1.1919258352082E-6</v>
      </c>
      <c r="L64" s="33">
        <v>1.1373338117687599E-6</v>
      </c>
      <c r="M64" s="33">
        <v>1.0881455652304099E-6</v>
      </c>
      <c r="N64" s="33">
        <v>2.0832382936493898E-6</v>
      </c>
      <c r="O64" s="33">
        <v>1.9878227984923703E-6</v>
      </c>
      <c r="P64" s="33">
        <v>1.8967774787223E-6</v>
      </c>
      <c r="Q64" s="33">
        <v>1.8147442556822798E-6</v>
      </c>
      <c r="R64" s="33">
        <v>1.72678407366341E-6</v>
      </c>
      <c r="S64" s="33">
        <v>2.3483339380734201E-6</v>
      </c>
      <c r="T64" s="33">
        <v>2.2407766575748996E-6</v>
      </c>
      <c r="U64" s="33">
        <v>3.1724798298500498E-6</v>
      </c>
      <c r="V64" s="33">
        <v>3.0187105577275099E-6</v>
      </c>
      <c r="W64" s="33">
        <v>4.6336051361651197E-6</v>
      </c>
      <c r="X64" s="33">
        <v>4.42137894496219E-6</v>
      </c>
      <c r="Y64" s="33">
        <v>4.2301599067749401E-6</v>
      </c>
      <c r="Z64" s="33">
        <v>4.0251251564492197E-6</v>
      </c>
      <c r="AA64" s="33">
        <v>3.8407682775254998E-6</v>
      </c>
      <c r="AB64" s="33">
        <v>3.6648552251874098E-6</v>
      </c>
      <c r="AC64" s="33">
        <v>3.5063548794854497E-6</v>
      </c>
      <c r="AD64" s="33">
        <v>5.1076698947106002E-6</v>
      </c>
      <c r="AE64" s="33">
        <v>4.8737308136232099E-6</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7.7347637004288402E-6</v>
      </c>
      <c r="D66" s="33">
        <v>7.3804997112113002E-6</v>
      </c>
      <c r="E66" s="33">
        <v>7.0613024486181206E-6</v>
      </c>
      <c r="F66" s="33">
        <v>6.7190429557303699E-6</v>
      </c>
      <c r="G66" s="33">
        <v>6.4113005277245899E-6</v>
      </c>
      <c r="H66" s="33">
        <v>6.1176531728741404E-6</v>
      </c>
      <c r="I66" s="33">
        <v>5.8530724232387696E-6</v>
      </c>
      <c r="J66" s="33">
        <v>5.5693755253945205E-6</v>
      </c>
      <c r="K66" s="33">
        <v>5.3142896213523204E-6</v>
      </c>
      <c r="L66" s="33">
        <v>5.0708870412562706E-6</v>
      </c>
      <c r="M66" s="33">
        <v>4.8515776007275398E-6</v>
      </c>
      <c r="N66" s="33">
        <v>5.3991928445233196E-6</v>
      </c>
      <c r="O66" s="33">
        <v>5.15190156715055E-6</v>
      </c>
      <c r="P66" s="33">
        <v>4.9159366079193307E-6</v>
      </c>
      <c r="Q66" s="33">
        <v>4.7033285773349102E-6</v>
      </c>
      <c r="R66" s="33">
        <v>4.4753594646285009E-6</v>
      </c>
      <c r="S66" s="33">
        <v>4.9139299733786702E-6</v>
      </c>
      <c r="T66" s="33">
        <v>4.6888644765480197E-6</v>
      </c>
      <c r="U66" s="33">
        <v>1.4136316368970451E-5</v>
      </c>
      <c r="V66" s="33">
        <v>1.3451132791726661E-5</v>
      </c>
      <c r="W66" s="33">
        <v>5.0145924948163988E-5</v>
      </c>
      <c r="X66" s="33">
        <v>4.7849165007824254E-5</v>
      </c>
      <c r="Y66" s="33">
        <v>4.5779749238500895E-5</v>
      </c>
      <c r="Z66" s="33">
        <v>564.65735473546977</v>
      </c>
      <c r="AA66" s="33">
        <v>538.7951856017819</v>
      </c>
      <c r="AB66" s="33">
        <v>514.11754330846895</v>
      </c>
      <c r="AC66" s="33">
        <v>491.88261086535556</v>
      </c>
      <c r="AD66" s="33">
        <v>1172.0162337938987</v>
      </c>
      <c r="AE66" s="33">
        <v>1118.336100503135</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1.6304475969760064E-4</v>
      </c>
      <c r="D68" s="33">
        <v>1.5557706071821451E-4</v>
      </c>
      <c r="E68" s="33">
        <v>1.799914076295179E-4</v>
      </c>
      <c r="F68" s="33">
        <v>1.712672709213551E-4</v>
      </c>
      <c r="G68" s="33">
        <v>1.6342296837134501E-4</v>
      </c>
      <c r="H68" s="33">
        <v>1.5593794685713996E-4</v>
      </c>
      <c r="I68" s="33">
        <v>1.4919382820409121E-4</v>
      </c>
      <c r="J68" s="33">
        <v>1.6061170432233343E-4</v>
      </c>
      <c r="K68" s="33">
        <v>1.5325544299464686E-4</v>
      </c>
      <c r="L68" s="33">
        <v>1.4789987375373386E-4</v>
      </c>
      <c r="M68" s="33">
        <v>1.4430641501390003E-4</v>
      </c>
      <c r="N68" s="33">
        <v>7355.6408061788716</v>
      </c>
      <c r="O68" s="33">
        <v>7018.7412244755951</v>
      </c>
      <c r="P68" s="33">
        <v>6697.2721580928146</v>
      </c>
      <c r="Q68" s="33">
        <v>12610.326036560276</v>
      </c>
      <c r="R68" s="33">
        <v>15816.570018584664</v>
      </c>
      <c r="S68" s="33">
        <v>23591.584522474092</v>
      </c>
      <c r="T68" s="33">
        <v>27877.179792042505</v>
      </c>
      <c r="U68" s="33">
        <v>28918.717101404916</v>
      </c>
      <c r="V68" s="33">
        <v>27517.034417913801</v>
      </c>
      <c r="W68" s="33">
        <v>26256.712299482871</v>
      </c>
      <c r="X68" s="33">
        <v>25054.114792718236</v>
      </c>
      <c r="Y68" s="33">
        <v>23970.556117984044</v>
      </c>
      <c r="Z68" s="33">
        <v>22808.709498203028</v>
      </c>
      <c r="AA68" s="33">
        <v>21764.03577351943</v>
      </c>
      <c r="AB68" s="33">
        <v>23783.19818476983</v>
      </c>
      <c r="AC68" s="33">
        <v>23396.872824466242</v>
      </c>
      <c r="AD68" s="33">
        <v>24819.731585809383</v>
      </c>
      <c r="AE68" s="33">
        <v>23682.949977030625</v>
      </c>
    </row>
    <row r="69" spans="1:31">
      <c r="A69" s="29" t="s">
        <v>133</v>
      </c>
      <c r="B69" s="29" t="s">
        <v>68</v>
      </c>
      <c r="C69" s="33">
        <v>2.1236093199816792E-5</v>
      </c>
      <c r="D69" s="33">
        <v>2.0263447701681509E-5</v>
      </c>
      <c r="E69" s="33">
        <v>1.9387079259142072E-5</v>
      </c>
      <c r="F69" s="33">
        <v>1.8447392570448118E-5</v>
      </c>
      <c r="G69" s="33">
        <v>1.7602473819755528E-5</v>
      </c>
      <c r="H69" s="33">
        <v>1.6796253638117931E-5</v>
      </c>
      <c r="I69" s="33">
        <v>1.6069836946445411E-5</v>
      </c>
      <c r="J69" s="33">
        <v>1.5290936129761722E-5</v>
      </c>
      <c r="K69" s="33">
        <v>1.459058790426913E-5</v>
      </c>
      <c r="L69" s="33">
        <v>1.3922316697004103E-5</v>
      </c>
      <c r="M69" s="33">
        <v>1.8674077432053704E-5</v>
      </c>
      <c r="N69" s="33">
        <v>7.5855398902341319E-5</v>
      </c>
      <c r="O69" s="33">
        <v>8.2713506659123733E-5</v>
      </c>
      <c r="P69" s="33">
        <v>7.8925101742551078E-5</v>
      </c>
      <c r="Q69" s="33">
        <v>7.5511691077709194E-5</v>
      </c>
      <c r="R69" s="33">
        <v>1.1622984575818696E-4</v>
      </c>
      <c r="S69" s="33">
        <v>2.0243719667662366E-4</v>
      </c>
      <c r="T69" s="33">
        <v>1.9316526392750848E-4</v>
      </c>
      <c r="U69" s="33">
        <v>1.8481111097224298E-4</v>
      </c>
      <c r="V69" s="33">
        <v>778.65270822457717</v>
      </c>
      <c r="W69" s="33">
        <v>1222.6935191255764</v>
      </c>
      <c r="X69" s="33">
        <v>3247.6623820043851</v>
      </c>
      <c r="Y69" s="33">
        <v>3255.1545052798579</v>
      </c>
      <c r="Z69" s="33">
        <v>3097.3780131447061</v>
      </c>
      <c r="AA69" s="33">
        <v>5067.417616487639</v>
      </c>
      <c r="AB69" s="33">
        <v>4835.3221524182809</v>
      </c>
      <c r="AC69" s="33">
        <v>4626.2005965177914</v>
      </c>
      <c r="AD69" s="33">
        <v>4401.9698673322027</v>
      </c>
      <c r="AE69" s="33">
        <v>4200.3529654052909</v>
      </c>
    </row>
    <row r="70" spans="1:31">
      <c r="A70" s="29" t="s">
        <v>133</v>
      </c>
      <c r="B70" s="29" t="s">
        <v>36</v>
      </c>
      <c r="C70" s="33">
        <v>1.3832963835762899E-5</v>
      </c>
      <c r="D70" s="33">
        <v>1.31993929678012E-5</v>
      </c>
      <c r="E70" s="33">
        <v>1.2628535943470799E-5</v>
      </c>
      <c r="F70" s="33">
        <v>1.20164340912448E-5</v>
      </c>
      <c r="G70" s="33">
        <v>1.14660630596E-5</v>
      </c>
      <c r="H70" s="33">
        <v>1.0940899861674701E-5</v>
      </c>
      <c r="I70" s="33">
        <v>1.1928089329576E-5</v>
      </c>
      <c r="J70" s="33">
        <v>1.13499379425242E-5</v>
      </c>
      <c r="K70" s="33">
        <v>2.0525566303671702E-5</v>
      </c>
      <c r="L70" s="33">
        <v>1.9585464022423699E-5</v>
      </c>
      <c r="M70" s="33">
        <v>1.8738417515114898E-5</v>
      </c>
      <c r="N70" s="33">
        <v>3.1989086421671402E-5</v>
      </c>
      <c r="O70" s="33">
        <v>3.0523937413106698E-5</v>
      </c>
      <c r="P70" s="33">
        <v>2.91258944665596E-5</v>
      </c>
      <c r="Q70" s="33">
        <v>3.1972840128616203E-5</v>
      </c>
      <c r="R70" s="33">
        <v>5.4235484658989602E-5</v>
      </c>
      <c r="S70" s="33">
        <v>5.1751416638737799E-5</v>
      </c>
      <c r="T70" s="33">
        <v>4.9381122727227497E-5</v>
      </c>
      <c r="U70" s="33">
        <v>3.3933888706843304E-4</v>
      </c>
      <c r="V70" s="33">
        <v>3.2289121948157599E-4</v>
      </c>
      <c r="W70" s="33">
        <v>4145.5517124326398</v>
      </c>
      <c r="X70" s="33">
        <v>3955.6791133418001</v>
      </c>
      <c r="Y70" s="33">
        <v>3784.6010029046802</v>
      </c>
      <c r="Z70" s="33">
        <v>5133.8866703445501</v>
      </c>
      <c r="AA70" s="33">
        <v>4898.7468208975506</v>
      </c>
      <c r="AB70" s="33">
        <v>4674.3767356366898</v>
      </c>
      <c r="AC70" s="33">
        <v>4472.2158635106407</v>
      </c>
      <c r="AD70" s="33">
        <v>4255.4487239258997</v>
      </c>
      <c r="AE70" s="33">
        <v>4060.5426738852202</v>
      </c>
    </row>
    <row r="71" spans="1:31">
      <c r="A71" s="29" t="s">
        <v>133</v>
      </c>
      <c r="B71" s="29" t="s">
        <v>73</v>
      </c>
      <c r="C71" s="33">
        <v>0</v>
      </c>
      <c r="D71" s="33">
        <v>0</v>
      </c>
      <c r="E71" s="33">
        <v>9.5727706291218399E-6</v>
      </c>
      <c r="F71" s="33">
        <v>9.1087809268120196E-6</v>
      </c>
      <c r="G71" s="33">
        <v>8.6915848503679509E-6</v>
      </c>
      <c r="H71" s="33">
        <v>8.2934969913240698E-6</v>
      </c>
      <c r="I71" s="33">
        <v>7.9348137529880306E-6</v>
      </c>
      <c r="J71" s="33">
        <v>7.5502153943965697E-6</v>
      </c>
      <c r="K71" s="33">
        <v>7.2044039994185704E-6</v>
      </c>
      <c r="L71" s="33">
        <v>6.8744312944182598E-6</v>
      </c>
      <c r="M71" s="33">
        <v>6.57712084974335E-6</v>
      </c>
      <c r="N71" s="33">
        <v>9.5571437530486698E-6</v>
      </c>
      <c r="O71" s="33">
        <v>9.1194119744692299E-6</v>
      </c>
      <c r="P71" s="33">
        <v>8.7017289798078198E-6</v>
      </c>
      <c r="Q71" s="33">
        <v>9.2738074609426007E-6</v>
      </c>
      <c r="R71" s="33">
        <v>1.2347836161302901E-5</v>
      </c>
      <c r="S71" s="33">
        <v>1.1782286408766199E-5</v>
      </c>
      <c r="T71" s="33">
        <v>1.12426396985452E-5</v>
      </c>
      <c r="U71" s="33">
        <v>1.43813920599149E-5</v>
      </c>
      <c r="V71" s="33">
        <v>1.3684329727680401E-5</v>
      </c>
      <c r="W71" s="33">
        <v>1.9683402851110399E-5</v>
      </c>
      <c r="X71" s="33">
        <v>1.8781872942055299E-5</v>
      </c>
      <c r="Y71" s="33">
        <v>1.7969580730950701E-5</v>
      </c>
      <c r="Z71" s="33">
        <v>2.1199171951822699E-5</v>
      </c>
      <c r="AA71" s="33">
        <v>2.2512209093775999E-5</v>
      </c>
      <c r="AB71" s="33">
        <v>2.1481115538944101E-5</v>
      </c>
      <c r="AC71" s="33">
        <v>2.05520845050341E-5</v>
      </c>
      <c r="AD71" s="33">
        <v>1.95559303151147E-5</v>
      </c>
      <c r="AE71" s="33">
        <v>1.8660238842871199E-5</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1.9375042319301743E-4</v>
      </c>
      <c r="D73" s="35">
        <v>1.8487635793500094E-4</v>
      </c>
      <c r="E73" s="35">
        <v>2.0802354735921765E-4</v>
      </c>
      <c r="F73" s="35">
        <v>1.9794070013011929E-4</v>
      </c>
      <c r="G73" s="35">
        <v>1.8887471378942222E-4</v>
      </c>
      <c r="H73" s="35">
        <v>1.802239634677738E-4</v>
      </c>
      <c r="I73" s="35">
        <v>1.7242950536282706E-4</v>
      </c>
      <c r="J73" s="35">
        <v>1.8272115425328519E-4</v>
      </c>
      <c r="K73" s="35">
        <v>1.7435224635547653E-4</v>
      </c>
      <c r="L73" s="35">
        <v>1.68030411303763E-4</v>
      </c>
      <c r="M73" s="35">
        <v>1.6892021561191168E-4</v>
      </c>
      <c r="N73" s="35">
        <v>7355.6408895167015</v>
      </c>
      <c r="O73" s="35">
        <v>7018.7413143288259</v>
      </c>
      <c r="P73" s="35">
        <v>6697.27224383063</v>
      </c>
      <c r="Q73" s="35">
        <v>12610.326118590039</v>
      </c>
      <c r="R73" s="35">
        <v>15816.570141016651</v>
      </c>
      <c r="S73" s="35">
        <v>23591.584732173553</v>
      </c>
      <c r="T73" s="35">
        <v>27877.179992137408</v>
      </c>
      <c r="U73" s="35">
        <v>28918.717303524823</v>
      </c>
      <c r="V73" s="35">
        <v>28295.687142608222</v>
      </c>
      <c r="W73" s="35">
        <v>27479.405873387979</v>
      </c>
      <c r="X73" s="35">
        <v>28301.777226993167</v>
      </c>
      <c r="Y73" s="35">
        <v>27225.71067327381</v>
      </c>
      <c r="Z73" s="35">
        <v>26470.74487010833</v>
      </c>
      <c r="AA73" s="35">
        <v>27370.248579449617</v>
      </c>
      <c r="AB73" s="35">
        <v>29132.637884161435</v>
      </c>
      <c r="AC73" s="35">
        <v>28514.956035355743</v>
      </c>
      <c r="AD73" s="35">
        <v>30393.717692043152</v>
      </c>
      <c r="AE73" s="35">
        <v>29001.63904781278</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ollapsed="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1.6288219154947599E-6</v>
      </c>
      <c r="D78" s="33">
        <v>1.5542193843953199E-6</v>
      </c>
      <c r="E78" s="33">
        <v>1.4870013649684401E-6</v>
      </c>
      <c r="F78" s="33">
        <v>1.4149267956094799E-6</v>
      </c>
      <c r="G78" s="33">
        <v>1.35012098763948E-6</v>
      </c>
      <c r="H78" s="33">
        <v>1.28828338463928E-6</v>
      </c>
      <c r="I78" s="33">
        <v>1.2325667603033301E-6</v>
      </c>
      <c r="J78" s="33">
        <v>1.1728245700485699E-6</v>
      </c>
      <c r="K78" s="33">
        <v>1.11910741372294E-6</v>
      </c>
      <c r="L78" s="33">
        <v>1.06785058518836E-6</v>
      </c>
      <c r="M78" s="33">
        <v>1.02166740017544E-6</v>
      </c>
      <c r="N78" s="33">
        <v>9.7214744704662602E-7</v>
      </c>
      <c r="O78" s="33">
        <v>9.2762160940800799E-7</v>
      </c>
      <c r="P78" s="33">
        <v>8.8513512312853104E-7</v>
      </c>
      <c r="Q78" s="33">
        <v>8.46854150378335E-7</v>
      </c>
      <c r="R78" s="33">
        <v>8.0580734999449202E-7</v>
      </c>
      <c r="S78" s="33">
        <v>7.6890014281839809E-7</v>
      </c>
      <c r="T78" s="33">
        <v>7.3368334209187204E-7</v>
      </c>
      <c r="U78" s="33">
        <v>7.0195246700624598E-7</v>
      </c>
      <c r="V78" s="33">
        <v>6.6792901352340103E-7</v>
      </c>
      <c r="W78" s="33">
        <v>6.3733684471133906E-7</v>
      </c>
      <c r="X78" s="33">
        <v>6.0814584394809204E-7</v>
      </c>
      <c r="Y78" s="33">
        <v>5.8184430662118408E-7</v>
      </c>
      <c r="Z78" s="33">
        <v>5.5364246442948506E-7</v>
      </c>
      <c r="AA78" s="33">
        <v>5.2828479409262198E-7</v>
      </c>
      <c r="AB78" s="33">
        <v>5.0408854378082008E-7</v>
      </c>
      <c r="AC78" s="33">
        <v>4.8228735286213405E-7</v>
      </c>
      <c r="AD78" s="33">
        <v>1.0140592863128199E-6</v>
      </c>
      <c r="AE78" s="33">
        <v>9.6761382243235612E-7</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7.8551902972496397E-6</v>
      </c>
      <c r="D80" s="33">
        <v>7.4954105859945802E-6</v>
      </c>
      <c r="E80" s="33">
        <v>7.1712435736407699E-6</v>
      </c>
      <c r="F80" s="33">
        <v>6.8236552630212296E-6</v>
      </c>
      <c r="G80" s="33">
        <v>6.5111214315883395E-6</v>
      </c>
      <c r="H80" s="33">
        <v>6.2129021269046902E-6</v>
      </c>
      <c r="I80" s="33">
        <v>5.9442019806727303E-6</v>
      </c>
      <c r="J80" s="33">
        <v>5.6560880568844293E-6</v>
      </c>
      <c r="K80" s="33">
        <v>5.3970305864815001E-6</v>
      </c>
      <c r="L80" s="33">
        <v>5.14983834382902E-6</v>
      </c>
      <c r="M80" s="33">
        <v>4.9271143594827299E-6</v>
      </c>
      <c r="N80" s="33">
        <v>5.3578324344089199E-6</v>
      </c>
      <c r="O80" s="33">
        <v>5.11243552698077E-6</v>
      </c>
      <c r="P80" s="33">
        <v>4.8782781726578096E-6</v>
      </c>
      <c r="Q80" s="33">
        <v>4.6672988216912196E-6</v>
      </c>
      <c r="R80" s="33">
        <v>4.4410760618687399E-6</v>
      </c>
      <c r="S80" s="33">
        <v>4.2376679962792494E-6</v>
      </c>
      <c r="T80" s="33">
        <v>4.0435763307176894E-6</v>
      </c>
      <c r="U80" s="33">
        <v>7.0210942811866093E-6</v>
      </c>
      <c r="V80" s="33">
        <v>6.6807836677152607E-6</v>
      </c>
      <c r="W80" s="33">
        <v>6.3747935735262394E-6</v>
      </c>
      <c r="X80" s="33">
        <v>6.0828182929277504E-6</v>
      </c>
      <c r="Y80" s="33">
        <v>5.8197441077198107E-6</v>
      </c>
      <c r="Z80" s="33">
        <v>5.5376626246593595E-6</v>
      </c>
      <c r="AA80" s="33">
        <v>5.28402921989951E-6</v>
      </c>
      <c r="AB80" s="33">
        <v>5.0420126124005998E-6</v>
      </c>
      <c r="AC80" s="33">
        <v>4.8239519543405698E-6</v>
      </c>
      <c r="AD80" s="33">
        <v>7.20565115207439E-6</v>
      </c>
      <c r="AE80" s="33">
        <v>6.8756213255779205E-6</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1.0699530789647519E-4</v>
      </c>
      <c r="D82" s="33">
        <v>1.020947594025551E-4</v>
      </c>
      <c r="E82" s="33">
        <v>1.3214332214441871E-4</v>
      </c>
      <c r="F82" s="33">
        <v>1.2573836969340148E-4</v>
      </c>
      <c r="G82" s="33">
        <v>1.1997936034670052E-4</v>
      </c>
      <c r="H82" s="33">
        <v>1.1448412242264699E-4</v>
      </c>
      <c r="I82" s="33">
        <v>1.0953282916100201E-4</v>
      </c>
      <c r="J82" s="33">
        <v>1.158604526495743E-4</v>
      </c>
      <c r="K82" s="33">
        <v>1.1055386698802259E-4</v>
      </c>
      <c r="L82" s="33">
        <v>1.054903310534432E-4</v>
      </c>
      <c r="M82" s="33">
        <v>1.0605822985540241E-4</v>
      </c>
      <c r="N82" s="33">
        <v>17174.463737067472</v>
      </c>
      <c r="O82" s="33">
        <v>16387.847070830081</v>
      </c>
      <c r="P82" s="33">
        <v>15637.258658704297</v>
      </c>
      <c r="Q82" s="33">
        <v>15480.931141945935</v>
      </c>
      <c r="R82" s="33">
        <v>18862.588195878532</v>
      </c>
      <c r="S82" s="33">
        <v>23854.955877326232</v>
      </c>
      <c r="T82" s="33">
        <v>23424.140950631128</v>
      </c>
      <c r="U82" s="33">
        <v>22411.07652916916</v>
      </c>
      <c r="V82" s="33">
        <v>21324.81747940382</v>
      </c>
      <c r="W82" s="33">
        <v>21639.521017659608</v>
      </c>
      <c r="X82" s="33">
        <v>20648.397909393538</v>
      </c>
      <c r="Y82" s="33">
        <v>19755.380858041117</v>
      </c>
      <c r="Z82" s="33">
        <v>18797.842686651697</v>
      </c>
      <c r="AA82" s="33">
        <v>17936.872785465508</v>
      </c>
      <c r="AB82" s="33">
        <v>17115.336629129804</v>
      </c>
      <c r="AC82" s="33">
        <v>17330.673462487073</v>
      </c>
      <c r="AD82" s="33">
        <v>17823.464423099151</v>
      </c>
      <c r="AE82" s="33">
        <v>17007.122534354228</v>
      </c>
    </row>
    <row r="83" spans="1:31">
      <c r="A83" s="29" t="s">
        <v>134</v>
      </c>
      <c r="B83" s="29" t="s">
        <v>68</v>
      </c>
      <c r="C83" s="33">
        <v>2.78905642455906E-6</v>
      </c>
      <c r="D83" s="33">
        <v>2.66131338115331E-6</v>
      </c>
      <c r="E83" s="33">
        <v>2.5462149488782799E-6</v>
      </c>
      <c r="F83" s="33">
        <v>2.4228005726314701E-6</v>
      </c>
      <c r="G83" s="33">
        <v>2.3118326065523802E-6</v>
      </c>
      <c r="H83" s="33">
        <v>2.2059471427786198E-6</v>
      </c>
      <c r="I83" s="33">
        <v>2.1105427234368501E-6</v>
      </c>
      <c r="J83" s="33">
        <v>2.00824526662946E-6</v>
      </c>
      <c r="K83" s="33">
        <v>1.9162645666316098E-6</v>
      </c>
      <c r="L83" s="33">
        <v>1.82849672315716E-6</v>
      </c>
      <c r="M83" s="33">
        <v>1.7494165562945001E-6</v>
      </c>
      <c r="N83" s="33">
        <v>3.8841560874603197E-6</v>
      </c>
      <c r="O83" s="33">
        <v>3.7062558071697999E-6</v>
      </c>
      <c r="P83" s="33">
        <v>3.5365036313876401E-6</v>
      </c>
      <c r="Q83" s="33">
        <v>3.3835543295165198E-6</v>
      </c>
      <c r="R83" s="33">
        <v>3.2195543313001699E-6</v>
      </c>
      <c r="S83" s="33">
        <v>6.4137239922785001E-6</v>
      </c>
      <c r="T83" s="33">
        <v>6.1199656390506206E-6</v>
      </c>
      <c r="U83" s="33">
        <v>5.8552848781826399E-6</v>
      </c>
      <c r="V83" s="33">
        <v>5.5714807432227697E-6</v>
      </c>
      <c r="W83" s="33">
        <v>5.3162984169891596E-6</v>
      </c>
      <c r="X83" s="33">
        <v>5.0728038309853302E-6</v>
      </c>
      <c r="Y83" s="33">
        <v>4.8534114917290703E-6</v>
      </c>
      <c r="Z83" s="33">
        <v>4.6181678992017698E-6</v>
      </c>
      <c r="AA83" s="33">
        <v>4.4066487570259294E-6</v>
      </c>
      <c r="AB83" s="33">
        <v>5.10559696483972E-6</v>
      </c>
      <c r="AC83" s="33">
        <v>4.8847863640879401E-6</v>
      </c>
      <c r="AD83" s="33">
        <v>8.6651537711024196E-6</v>
      </c>
      <c r="AE83" s="33">
        <v>1.01625751704401E-5</v>
      </c>
    </row>
    <row r="84" spans="1:31">
      <c r="A84" s="29" t="s">
        <v>134</v>
      </c>
      <c r="B84" s="29" t="s">
        <v>36</v>
      </c>
      <c r="C84" s="33">
        <v>1.2633107222615099E-5</v>
      </c>
      <c r="D84" s="33">
        <v>1.20544916198336E-5</v>
      </c>
      <c r="E84" s="33">
        <v>1.15331501283952E-5</v>
      </c>
      <c r="F84" s="33">
        <v>1.0974141341692501E-5</v>
      </c>
      <c r="G84" s="33">
        <v>1.04715089096598E-5</v>
      </c>
      <c r="H84" s="33">
        <v>9.9918978105828801E-6</v>
      </c>
      <c r="I84" s="33">
        <v>1.09551948769602E-5</v>
      </c>
      <c r="J84" s="33">
        <v>1.2195100223457599E-5</v>
      </c>
      <c r="K84" s="33">
        <v>1.8769339330837398E-5</v>
      </c>
      <c r="L84" s="33">
        <v>1.7909674926874901E-5</v>
      </c>
      <c r="M84" s="33">
        <v>1.7135104174990897E-5</v>
      </c>
      <c r="N84" s="33">
        <v>2.6062564712010998E-5</v>
      </c>
      <c r="O84" s="33">
        <v>2.4868859448124898E-5</v>
      </c>
      <c r="P84" s="33">
        <v>2.3729827708229002E-5</v>
      </c>
      <c r="Q84" s="33">
        <v>2.47845814215426E-5</v>
      </c>
      <c r="R84" s="33">
        <v>2.7505708025495402E-5</v>
      </c>
      <c r="S84" s="33">
        <v>2.62459045940313E-5</v>
      </c>
      <c r="T84" s="33">
        <v>2.6676295931522102E-5</v>
      </c>
      <c r="U84" s="33">
        <v>4.1660234347748398E-5</v>
      </c>
      <c r="V84" s="33">
        <v>3.9640973625636805E-5</v>
      </c>
      <c r="W84" s="33">
        <v>4.7600667124271602E-5</v>
      </c>
      <c r="X84" s="33">
        <v>4.5420483879122801E-5</v>
      </c>
      <c r="Y84" s="33">
        <v>4.34561054918639E-5</v>
      </c>
      <c r="Z84" s="33">
        <v>4.1349799362541803E-5</v>
      </c>
      <c r="AA84" s="33">
        <v>3.9455915406564401E-5</v>
      </c>
      <c r="AB84" s="33">
        <v>4.1833299965022403E-5</v>
      </c>
      <c r="AC84" s="33">
        <v>4.3034890777577502E-5</v>
      </c>
      <c r="AD84" s="33">
        <v>5.6568183871163396E-5</v>
      </c>
      <c r="AE84" s="33">
        <v>5.3977274664735097E-5</v>
      </c>
    </row>
    <row r="85" spans="1:31">
      <c r="A85" s="29" t="s">
        <v>134</v>
      </c>
      <c r="B85" s="29" t="s">
        <v>73</v>
      </c>
      <c r="C85" s="33">
        <v>0</v>
      </c>
      <c r="D85" s="33">
        <v>0</v>
      </c>
      <c r="E85" s="33">
        <v>2.83695243501709E-5</v>
      </c>
      <c r="F85" s="33">
        <v>2.6994460884442199E-5</v>
      </c>
      <c r="G85" s="33">
        <v>2.5758073352762401E-5</v>
      </c>
      <c r="H85" s="33">
        <v>2.4578314258117898E-5</v>
      </c>
      <c r="I85" s="33">
        <v>2.8220111403493598E-5</v>
      </c>
      <c r="J85" s="33">
        <v>2.6852289944424603E-5</v>
      </c>
      <c r="K85" s="33">
        <v>2.8578688108318301E-5</v>
      </c>
      <c r="L85" s="33">
        <v>2.9975779280135999E-5</v>
      </c>
      <c r="M85" s="33">
        <v>2.8679364800804301E-5</v>
      </c>
      <c r="N85" s="33">
        <v>7.7370284703170395E-5</v>
      </c>
      <c r="O85" s="33">
        <v>7.3826607511801005E-5</v>
      </c>
      <c r="P85" s="33">
        <v>7.04452361473368E-5</v>
      </c>
      <c r="Q85" s="33">
        <v>6.7398568926849812E-5</v>
      </c>
      <c r="R85" s="33">
        <v>1.3430481346070469E-4</v>
      </c>
      <c r="S85" s="33">
        <v>1573.3973028931828</v>
      </c>
      <c r="T85" s="33">
        <v>1562.533075290673</v>
      </c>
      <c r="U85" s="33">
        <v>2407.2397208520333</v>
      </c>
      <c r="V85" s="33">
        <v>2290.561437757216</v>
      </c>
      <c r="W85" s="33">
        <v>3311.5171537632314</v>
      </c>
      <c r="X85" s="33">
        <v>3159.8446111114808</v>
      </c>
      <c r="Y85" s="33">
        <v>3023.1853347003598</v>
      </c>
      <c r="Z85" s="33">
        <v>2876.652327923025</v>
      </c>
      <c r="AA85" s="33">
        <v>2744.8972583757295</v>
      </c>
      <c r="AB85" s="33">
        <v>2746.1857079544111</v>
      </c>
      <c r="AC85" s="33">
        <v>2627.4166550649456</v>
      </c>
      <c r="AD85" s="33">
        <v>2832.8651525489913</v>
      </c>
      <c r="AE85" s="33">
        <v>2703.1156025011146</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1.1926837653377865E-4</v>
      </c>
      <c r="D87" s="35">
        <v>1.1380570275409831E-4</v>
      </c>
      <c r="E87" s="35">
        <v>1.4334778203190619E-4</v>
      </c>
      <c r="F87" s="35">
        <v>1.3639975232466366E-4</v>
      </c>
      <c r="G87" s="35">
        <v>1.3015243537248071E-4</v>
      </c>
      <c r="H87" s="35">
        <v>1.2419125507696959E-4</v>
      </c>
      <c r="I87" s="35">
        <v>1.1882014062541491E-4</v>
      </c>
      <c r="J87" s="35">
        <v>1.2469761054313677E-4</v>
      </c>
      <c r="K87" s="35">
        <v>1.1898626955485863E-4</v>
      </c>
      <c r="L87" s="35">
        <v>1.1353651670561774E-4</v>
      </c>
      <c r="M87" s="35">
        <v>1.1375642817135507E-4</v>
      </c>
      <c r="N87" s="35">
        <v>17174.46374728161</v>
      </c>
      <c r="O87" s="35">
        <v>16387.847080576394</v>
      </c>
      <c r="P87" s="35">
        <v>15637.258668004213</v>
      </c>
      <c r="Q87" s="35">
        <v>15480.931150843644</v>
      </c>
      <c r="R87" s="35">
        <v>18862.588204344967</v>
      </c>
      <c r="S87" s="35">
        <v>23854.955888746525</v>
      </c>
      <c r="T87" s="35">
        <v>23424.140961528352</v>
      </c>
      <c r="U87" s="35">
        <v>22411.076542747491</v>
      </c>
      <c r="V87" s="35">
        <v>21324.817492324015</v>
      </c>
      <c r="W87" s="35">
        <v>21639.521029988038</v>
      </c>
      <c r="X87" s="35">
        <v>20648.397921157306</v>
      </c>
      <c r="Y87" s="35">
        <v>19755.380869296117</v>
      </c>
      <c r="Z87" s="35">
        <v>18797.842697361168</v>
      </c>
      <c r="AA87" s="35">
        <v>17936.87279568447</v>
      </c>
      <c r="AB87" s="35">
        <v>17115.336639781504</v>
      </c>
      <c r="AC87" s="35">
        <v>17330.6734726781</v>
      </c>
      <c r="AD87" s="35">
        <v>17823.464439984014</v>
      </c>
      <c r="AE87" s="35">
        <v>17007.122552360037</v>
      </c>
    </row>
  </sheetData>
  <sheetProtection algorithmName="SHA-512" hashValue="tGuW0lfiDalbI2ORZ626TbpO38Qy0yLZVPnLxK0wnZZEP0k7pFzKtU3Bqca6a+Rv5nqSJz140Rq3KipmPmvGag==" saltValue="9/w1S05C9zzbc2pAY624Dg==" spinCount="100000" sheet="1" objects="1" scenarios="1"/>
  <mergeCells count="7">
    <mergeCell ref="A87:B87"/>
    <mergeCell ref="B2:V3"/>
    <mergeCell ref="A17:B17"/>
    <mergeCell ref="A31:B31"/>
    <mergeCell ref="A45:B45"/>
    <mergeCell ref="A59:B59"/>
    <mergeCell ref="A73:B7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7" tint="0.39997558519241921"/>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162</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81</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1734453.0808000001</v>
      </c>
      <c r="D6" s="33">
        <v>1485235.9942000001</v>
      </c>
      <c r="E6" s="33">
        <v>1463929.2483999999</v>
      </c>
      <c r="F6" s="33">
        <v>1337755.573972112</v>
      </c>
      <c r="G6" s="33">
        <v>1190141.3438563845</v>
      </c>
      <c r="H6" s="33">
        <v>1028006.9359723316</v>
      </c>
      <c r="I6" s="33">
        <v>889636.06362464232</v>
      </c>
      <c r="J6" s="33">
        <v>899347.8471162467</v>
      </c>
      <c r="K6" s="33">
        <v>667870.56892132666</v>
      </c>
      <c r="L6" s="33">
        <v>623649.61687687854</v>
      </c>
      <c r="M6" s="33">
        <v>566702.07633836614</v>
      </c>
      <c r="N6" s="33">
        <v>489479.23487582267</v>
      </c>
      <c r="O6" s="33">
        <v>508100.23958007019</v>
      </c>
      <c r="P6" s="33">
        <v>454305.87673899566</v>
      </c>
      <c r="Q6" s="33">
        <v>385280.26199999999</v>
      </c>
      <c r="R6" s="33">
        <v>354344.6825</v>
      </c>
      <c r="S6" s="33">
        <v>277525.35800000001</v>
      </c>
      <c r="T6" s="33">
        <v>268044.31510000001</v>
      </c>
      <c r="U6" s="33">
        <v>247693.15941000002</v>
      </c>
      <c r="V6" s="33">
        <v>218112.7524</v>
      </c>
      <c r="W6" s="33">
        <v>204552.84889999998</v>
      </c>
      <c r="X6" s="33">
        <v>129109.88168000001</v>
      </c>
      <c r="Y6" s="33">
        <v>97862.471160000001</v>
      </c>
      <c r="Z6" s="33">
        <v>76851.405240000007</v>
      </c>
      <c r="AA6" s="33">
        <v>58219.017399999997</v>
      </c>
      <c r="AB6" s="33">
        <v>40205.128960000002</v>
      </c>
      <c r="AC6" s="33">
        <v>37714.267759999995</v>
      </c>
      <c r="AD6" s="33">
        <v>35725.757990000006</v>
      </c>
      <c r="AE6" s="33">
        <v>31144.28715</v>
      </c>
    </row>
    <row r="7" spans="1:31">
      <c r="A7" s="29" t="s">
        <v>40</v>
      </c>
      <c r="B7" s="29" t="s">
        <v>71</v>
      </c>
      <c r="C7" s="33">
        <v>230976.9491</v>
      </c>
      <c r="D7" s="33">
        <v>210353.50209999998</v>
      </c>
      <c r="E7" s="33">
        <v>202691.79196</v>
      </c>
      <c r="F7" s="33">
        <v>157013.34162583289</v>
      </c>
      <c r="G7" s="33">
        <v>157766.85600542399</v>
      </c>
      <c r="H7" s="33">
        <v>148486.56258810169</v>
      </c>
      <c r="I7" s="33">
        <v>138933.19799160553</v>
      </c>
      <c r="J7" s="33">
        <v>131536.6846894162</v>
      </c>
      <c r="K7" s="33">
        <v>123248.18477417123</v>
      </c>
      <c r="L7" s="33">
        <v>110099.94364938783</v>
      </c>
      <c r="M7" s="33">
        <v>101226.63568525994</v>
      </c>
      <c r="N7" s="33">
        <v>94090.662590000007</v>
      </c>
      <c r="O7" s="33">
        <v>91969.658249999993</v>
      </c>
      <c r="P7" s="33">
        <v>87085.500910000002</v>
      </c>
      <c r="Q7" s="33">
        <v>85730.65294</v>
      </c>
      <c r="R7" s="33">
        <v>77113.684599999993</v>
      </c>
      <c r="S7" s="33">
        <v>69568.200859999997</v>
      </c>
      <c r="T7" s="33">
        <v>68427.498030000002</v>
      </c>
      <c r="U7" s="33">
        <v>57571.784749999999</v>
      </c>
      <c r="V7" s="33">
        <v>58786.057860000001</v>
      </c>
      <c r="W7" s="33">
        <v>61142.11447</v>
      </c>
      <c r="X7" s="33">
        <v>57004.075819999998</v>
      </c>
      <c r="Y7" s="33">
        <v>52357.4283</v>
      </c>
      <c r="Z7" s="33">
        <v>51059.595030000004</v>
      </c>
      <c r="AA7" s="33">
        <v>46971.8197</v>
      </c>
      <c r="AB7" s="33">
        <v>45580.801810000004</v>
      </c>
      <c r="AC7" s="33">
        <v>29327.335259999996</v>
      </c>
      <c r="AD7" s="33">
        <v>0</v>
      </c>
      <c r="AE7" s="33">
        <v>0</v>
      </c>
    </row>
    <row r="8" spans="1:31">
      <c r="A8" s="29" t="s">
        <v>40</v>
      </c>
      <c r="B8" s="29" t="s">
        <v>20</v>
      </c>
      <c r="C8" s="33">
        <v>185391.97920357046</v>
      </c>
      <c r="D8" s="33">
        <v>177218.29389288748</v>
      </c>
      <c r="E8" s="33">
        <v>139303.05619001325</v>
      </c>
      <c r="F8" s="33">
        <v>138226.49612369711</v>
      </c>
      <c r="G8" s="33">
        <v>127879.20443549345</v>
      </c>
      <c r="H8" s="33">
        <v>123415.45681884649</v>
      </c>
      <c r="I8" s="33">
        <v>112481.27881233569</v>
      </c>
      <c r="J8" s="33">
        <v>116018.45688465983</v>
      </c>
      <c r="K8" s="33">
        <v>102158.31291463079</v>
      </c>
      <c r="L8" s="33">
        <v>102997.36841081701</v>
      </c>
      <c r="M8" s="33">
        <v>104535.01011704135</v>
      </c>
      <c r="N8" s="33">
        <v>163261.84139192148</v>
      </c>
      <c r="O8" s="33">
        <v>165929.28363518103</v>
      </c>
      <c r="P8" s="33">
        <v>196816.48498368499</v>
      </c>
      <c r="Q8" s="33">
        <v>132942.5623772761</v>
      </c>
      <c r="R8" s="33">
        <v>121420.41565175104</v>
      </c>
      <c r="S8" s="33">
        <v>164656.59625677441</v>
      </c>
      <c r="T8" s="33">
        <v>165083.87241403511</v>
      </c>
      <c r="U8" s="33">
        <v>136888.30488581344</v>
      </c>
      <c r="V8" s="33">
        <v>139671.55431438726</v>
      </c>
      <c r="W8" s="33">
        <v>136412.6081381301</v>
      </c>
      <c r="X8" s="33">
        <v>148970.6473608423</v>
      </c>
      <c r="Y8" s="33">
        <v>93982.518484283442</v>
      </c>
      <c r="Z8" s="33">
        <v>81759.557993831855</v>
      </c>
      <c r="AA8" s="33">
        <v>44740.062026544249</v>
      </c>
      <c r="AB8" s="33">
        <v>30890.063238560706</v>
      </c>
      <c r="AC8" s="33">
        <v>29709.743193501883</v>
      </c>
      <c r="AD8" s="33">
        <v>28405.815548071925</v>
      </c>
      <c r="AE8" s="33">
        <v>27281.889437195288</v>
      </c>
    </row>
    <row r="9" spans="1:31">
      <c r="A9" s="29" t="s">
        <v>40</v>
      </c>
      <c r="B9" s="29" t="s">
        <v>32</v>
      </c>
      <c r="C9" s="33">
        <v>86050.324200000003</v>
      </c>
      <c r="D9" s="33">
        <v>82698.429080000002</v>
      </c>
      <c r="E9" s="33">
        <v>78105.358250000005</v>
      </c>
      <c r="F9" s="33">
        <v>13598.717680000002</v>
      </c>
      <c r="G9" s="33">
        <v>12267.183939999999</v>
      </c>
      <c r="H9" s="33">
        <v>12408.07576</v>
      </c>
      <c r="I9" s="33">
        <v>11002.192569999999</v>
      </c>
      <c r="J9" s="33">
        <v>11124.961869999999</v>
      </c>
      <c r="K9" s="33">
        <v>9730.7225639999997</v>
      </c>
      <c r="L9" s="33">
        <v>9590.722960000001</v>
      </c>
      <c r="M9" s="33">
        <v>9252.6624700000011</v>
      </c>
      <c r="N9" s="33">
        <v>9790.4991899999986</v>
      </c>
      <c r="O9" s="33">
        <v>8939.4819700000007</v>
      </c>
      <c r="P9" s="33">
        <v>8948.8166899999997</v>
      </c>
      <c r="Q9" s="33">
        <v>4196.5537999999997</v>
      </c>
      <c r="R9" s="33">
        <v>3378.7146999999995</v>
      </c>
      <c r="S9" s="33">
        <v>7517.0225</v>
      </c>
      <c r="T9" s="33">
        <v>6575.3074000000006</v>
      </c>
      <c r="U9" s="33">
        <v>4991.16</v>
      </c>
      <c r="V9" s="33">
        <v>5700.9679999999998</v>
      </c>
      <c r="W9" s="33">
        <v>5649.1369999999997</v>
      </c>
      <c r="X9" s="33">
        <v>6665.4285</v>
      </c>
      <c r="Y9" s="33">
        <v>6194.2545</v>
      </c>
      <c r="Z9" s="33">
        <v>4605.3954999999996</v>
      </c>
      <c r="AA9" s="33">
        <v>6120.6315000000004</v>
      </c>
      <c r="AB9" s="33">
        <v>0</v>
      </c>
      <c r="AC9" s="33">
        <v>0</v>
      </c>
      <c r="AD9" s="33">
        <v>0</v>
      </c>
      <c r="AE9" s="33">
        <v>0</v>
      </c>
    </row>
    <row r="10" spans="1:31">
      <c r="A10" s="29" t="s">
        <v>40</v>
      </c>
      <c r="B10" s="29" t="s">
        <v>66</v>
      </c>
      <c r="C10" s="33">
        <v>4826.7673732953454</v>
      </c>
      <c r="D10" s="33">
        <v>1984.0135653140153</v>
      </c>
      <c r="E10" s="33">
        <v>10397.815771385063</v>
      </c>
      <c r="F10" s="33">
        <v>8823.8226369555105</v>
      </c>
      <c r="G10" s="33">
        <v>3248.2052073913778</v>
      </c>
      <c r="H10" s="33">
        <v>5025.946401711918</v>
      </c>
      <c r="I10" s="33">
        <v>1723.7377112286408</v>
      </c>
      <c r="J10" s="33">
        <v>5575.5843925797762</v>
      </c>
      <c r="K10" s="33">
        <v>524.3615763828559</v>
      </c>
      <c r="L10" s="33">
        <v>1256.5784972534138</v>
      </c>
      <c r="M10" s="33">
        <v>1318.2335634985373</v>
      </c>
      <c r="N10" s="33">
        <v>19684.812274142201</v>
      </c>
      <c r="O10" s="33">
        <v>9578.2239592259648</v>
      </c>
      <c r="P10" s="33">
        <v>12912.265925891426</v>
      </c>
      <c r="Q10" s="33">
        <v>13543.744821697297</v>
      </c>
      <c r="R10" s="33">
        <v>14312.74650685965</v>
      </c>
      <c r="S10" s="33">
        <v>47019.73315370395</v>
      </c>
      <c r="T10" s="33">
        <v>33241.723331606147</v>
      </c>
      <c r="U10" s="33">
        <v>109991.31638061331</v>
      </c>
      <c r="V10" s="33">
        <v>143280.52892420522</v>
      </c>
      <c r="W10" s="33">
        <v>87552.050947358017</v>
      </c>
      <c r="X10" s="33">
        <v>119566.25228490726</v>
      </c>
      <c r="Y10" s="33">
        <v>223240.19340846053</v>
      </c>
      <c r="Z10" s="33">
        <v>118273.80654285449</v>
      </c>
      <c r="AA10" s="33">
        <v>147332.57437184596</v>
      </c>
      <c r="AB10" s="33">
        <v>240759.81114962985</v>
      </c>
      <c r="AC10" s="33">
        <v>274182.00715301686</v>
      </c>
      <c r="AD10" s="33">
        <v>396500.510299502</v>
      </c>
      <c r="AE10" s="33">
        <v>410886.96197325748</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0</v>
      </c>
      <c r="D12" s="33">
        <v>0</v>
      </c>
      <c r="E12" s="33">
        <v>0</v>
      </c>
      <c r="F12" s="33">
        <v>0</v>
      </c>
      <c r="G12" s="33">
        <v>0</v>
      </c>
      <c r="H12" s="33">
        <v>0</v>
      </c>
      <c r="I12" s="33">
        <v>0</v>
      </c>
      <c r="J12" s="33">
        <v>0</v>
      </c>
      <c r="K12" s="33">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row>
    <row r="13" spans="1:31">
      <c r="A13" s="29" t="s">
        <v>40</v>
      </c>
      <c r="B13" s="29" t="s">
        <v>68</v>
      </c>
      <c r="C13" s="33">
        <v>0</v>
      </c>
      <c r="D13" s="33">
        <v>0</v>
      </c>
      <c r="E13" s="33">
        <v>0</v>
      </c>
      <c r="F13" s="33">
        <v>0</v>
      </c>
      <c r="G13" s="33">
        <v>0</v>
      </c>
      <c r="H13" s="33">
        <v>0</v>
      </c>
      <c r="I13" s="33">
        <v>0</v>
      </c>
      <c r="J13" s="33">
        <v>0</v>
      </c>
      <c r="K13" s="33">
        <v>0</v>
      </c>
      <c r="L13" s="33">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row>
    <row r="14" spans="1:31">
      <c r="A14" s="29" t="s">
        <v>40</v>
      </c>
      <c r="B14" s="29" t="s">
        <v>36</v>
      </c>
      <c r="C14" s="33">
        <v>0</v>
      </c>
      <c r="D14" s="33">
        <v>0</v>
      </c>
      <c r="E14" s="33">
        <v>0</v>
      </c>
      <c r="F14" s="33">
        <v>0</v>
      </c>
      <c r="G14" s="33">
        <v>0</v>
      </c>
      <c r="H14" s="33">
        <v>0</v>
      </c>
      <c r="I14" s="33">
        <v>0</v>
      </c>
      <c r="J14" s="33">
        <v>0</v>
      </c>
      <c r="K14" s="33">
        <v>0</v>
      </c>
      <c r="L14" s="33">
        <v>0</v>
      </c>
      <c r="M14" s="33">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row>
    <row r="15" spans="1:31">
      <c r="A15" s="29" t="s">
        <v>40</v>
      </c>
      <c r="B15" s="29" t="s">
        <v>73</v>
      </c>
      <c r="C15" s="33">
        <v>0</v>
      </c>
      <c r="D15" s="33">
        <v>0</v>
      </c>
      <c r="E15" s="33">
        <v>0</v>
      </c>
      <c r="F15" s="33">
        <v>0</v>
      </c>
      <c r="G15" s="33">
        <v>0</v>
      </c>
      <c r="H15" s="33">
        <v>0</v>
      </c>
      <c r="I15" s="33">
        <v>0</v>
      </c>
      <c r="J15" s="33">
        <v>0</v>
      </c>
      <c r="K15" s="33">
        <v>0</v>
      </c>
      <c r="L15" s="33">
        <v>0</v>
      </c>
      <c r="M15" s="33">
        <v>0</v>
      </c>
      <c r="N15" s="33">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2241699.1006768662</v>
      </c>
      <c r="D17" s="35">
        <v>1957490.2328382013</v>
      </c>
      <c r="E17" s="35">
        <v>1894427.2705713983</v>
      </c>
      <c r="F17" s="35">
        <v>1655417.9520385975</v>
      </c>
      <c r="G17" s="35">
        <v>1491302.7934446933</v>
      </c>
      <c r="H17" s="35">
        <v>1317342.9775409917</v>
      </c>
      <c r="I17" s="35">
        <v>1153776.4707098121</v>
      </c>
      <c r="J17" s="35">
        <v>1163603.5349529025</v>
      </c>
      <c r="K17" s="35">
        <v>903532.15075051156</v>
      </c>
      <c r="L17" s="35">
        <v>847594.23039433674</v>
      </c>
      <c r="M17" s="35">
        <v>783034.61817416607</v>
      </c>
      <c r="N17" s="35">
        <v>776307.05032188632</v>
      </c>
      <c r="O17" s="35">
        <v>784516.88739447715</v>
      </c>
      <c r="P17" s="35">
        <v>760068.94524857216</v>
      </c>
      <c r="Q17" s="35">
        <v>621693.7759389733</v>
      </c>
      <c r="R17" s="35">
        <v>570570.24395861069</v>
      </c>
      <c r="S17" s="35">
        <v>566286.91077047831</v>
      </c>
      <c r="T17" s="35">
        <v>541372.71627564135</v>
      </c>
      <c r="U17" s="35">
        <v>557135.72542642674</v>
      </c>
      <c r="V17" s="35">
        <v>565551.86149859242</v>
      </c>
      <c r="W17" s="35">
        <v>495308.75945548812</v>
      </c>
      <c r="X17" s="35">
        <v>461316.28564574959</v>
      </c>
      <c r="Y17" s="35">
        <v>473636.86585274397</v>
      </c>
      <c r="Z17" s="35">
        <v>332549.7603066864</v>
      </c>
      <c r="AA17" s="35">
        <v>303384.10499839019</v>
      </c>
      <c r="AB17" s="35">
        <v>357435.80515819055</v>
      </c>
      <c r="AC17" s="35">
        <v>370933.35336651874</v>
      </c>
      <c r="AD17" s="35">
        <v>460632.08383757394</v>
      </c>
      <c r="AE17" s="35">
        <v>469313.13856045279</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919460.54509999999</v>
      </c>
      <c r="D20" s="33">
        <v>760855.37470000004</v>
      </c>
      <c r="E20" s="33">
        <v>734938.32200000004</v>
      </c>
      <c r="F20" s="33">
        <v>725811.81517636497</v>
      </c>
      <c r="G20" s="33">
        <v>599792.39031282079</v>
      </c>
      <c r="H20" s="33">
        <v>484239.35193788749</v>
      </c>
      <c r="I20" s="33">
        <v>402347.03273471241</v>
      </c>
      <c r="J20" s="33">
        <v>435898.15841283766</v>
      </c>
      <c r="K20" s="33">
        <v>253599.27538321115</v>
      </c>
      <c r="L20" s="33">
        <v>240565.55674549402</v>
      </c>
      <c r="M20" s="33">
        <v>210182.22083205628</v>
      </c>
      <c r="N20" s="33">
        <v>127941.16441610001</v>
      </c>
      <c r="O20" s="33">
        <v>150140.30308518227</v>
      </c>
      <c r="P20" s="33">
        <v>129386.45363324904</v>
      </c>
      <c r="Q20" s="33">
        <v>72838.906199999998</v>
      </c>
      <c r="R20" s="33">
        <v>86682.087700000004</v>
      </c>
      <c r="S20" s="33">
        <v>85314.589400000012</v>
      </c>
      <c r="T20" s="33">
        <v>80194.488299999997</v>
      </c>
      <c r="U20" s="33">
        <v>75971.698300000004</v>
      </c>
      <c r="V20" s="33">
        <v>59420.3</v>
      </c>
      <c r="W20" s="33">
        <v>53191.332999999999</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2337.0869035653727</v>
      </c>
      <c r="D22" s="33">
        <v>2214.6346018692607</v>
      </c>
      <c r="E22" s="33">
        <v>6473.0253329765101</v>
      </c>
      <c r="F22" s="33">
        <v>4035.4254946405804</v>
      </c>
      <c r="G22" s="33">
        <v>3795.1563147169063</v>
      </c>
      <c r="H22" s="33">
        <v>3641.6193100781102</v>
      </c>
      <c r="I22" s="33">
        <v>3512.9261066149588</v>
      </c>
      <c r="J22" s="33">
        <v>3430.7460636226301</v>
      </c>
      <c r="K22" s="33">
        <v>3225.9211052073788</v>
      </c>
      <c r="L22" s="33">
        <v>3116.2573040757402</v>
      </c>
      <c r="M22" s="33">
        <v>2955.549105347468</v>
      </c>
      <c r="N22" s="33">
        <v>13462.224433891781</v>
      </c>
      <c r="O22" s="33">
        <v>13750.419691550735</v>
      </c>
      <c r="P22" s="33">
        <v>31914.052558070751</v>
      </c>
      <c r="Q22" s="33">
        <v>13799.776469751669</v>
      </c>
      <c r="R22" s="33">
        <v>13587.463746015399</v>
      </c>
      <c r="S22" s="33">
        <v>41850.029730149916</v>
      </c>
      <c r="T22" s="33">
        <v>49662.325894195259</v>
      </c>
      <c r="U22" s="33">
        <v>43634.325187600982</v>
      </c>
      <c r="V22" s="33">
        <v>43471.145648227422</v>
      </c>
      <c r="W22" s="33">
        <v>38985.698301679055</v>
      </c>
      <c r="X22" s="33">
        <v>47417.866534419474</v>
      </c>
      <c r="Y22" s="33">
        <v>366.33269969804002</v>
      </c>
      <c r="Z22" s="33">
        <v>2.7938697000000004E-4</v>
      </c>
      <c r="AA22" s="33">
        <v>2.793308E-4</v>
      </c>
      <c r="AB22" s="33">
        <v>4.5563394000000003E-4</v>
      </c>
      <c r="AC22" s="33">
        <v>4.3938299999999903E-4</v>
      </c>
      <c r="AD22" s="33">
        <v>4.7670072000000004E-4</v>
      </c>
      <c r="AE22" s="33">
        <v>4.3742173999999998E-4</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20.758517349483999</v>
      </c>
      <c r="D24" s="33">
        <v>1.359220509999999E-4</v>
      </c>
      <c r="E24" s="33">
        <v>1542.3909629150189</v>
      </c>
      <c r="F24" s="33">
        <v>4718.7119922526399</v>
      </c>
      <c r="G24" s="33">
        <v>1206.249129866392</v>
      </c>
      <c r="H24" s="33">
        <v>1724.2285866301172</v>
      </c>
      <c r="I24" s="33">
        <v>601.68446424094691</v>
      </c>
      <c r="J24" s="33">
        <v>1031.9953364880791</v>
      </c>
      <c r="K24" s="33">
        <v>1.430974929999997E-4</v>
      </c>
      <c r="L24" s="33">
        <v>53.830640349219003</v>
      </c>
      <c r="M24" s="33">
        <v>1.447030959999999E-4</v>
      </c>
      <c r="N24" s="33">
        <v>2147.8559933070901</v>
      </c>
      <c r="O24" s="33">
        <v>1395.7605201276226</v>
      </c>
      <c r="P24" s="33">
        <v>1419.5427118987636</v>
      </c>
      <c r="Q24" s="33">
        <v>3448.389479266652</v>
      </c>
      <c r="R24" s="33">
        <v>2083.466121264757</v>
      </c>
      <c r="S24" s="33">
        <v>7623.4909446431602</v>
      </c>
      <c r="T24" s="33">
        <v>4238.2711536610159</v>
      </c>
      <c r="U24" s="33">
        <v>44246.044133559182</v>
      </c>
      <c r="V24" s="33">
        <v>71988.176165576675</v>
      </c>
      <c r="W24" s="33">
        <v>31766.21710518255</v>
      </c>
      <c r="X24" s="33">
        <v>39929.999659006207</v>
      </c>
      <c r="Y24" s="33">
        <v>117710.2542628666</v>
      </c>
      <c r="Z24" s="33">
        <v>53421.50413855107</v>
      </c>
      <c r="AA24" s="33">
        <v>57201.406134871257</v>
      </c>
      <c r="AB24" s="33">
        <v>80806.383190854714</v>
      </c>
      <c r="AC24" s="33">
        <v>126178.05623982596</v>
      </c>
      <c r="AD24" s="33">
        <v>223374.9284288288</v>
      </c>
      <c r="AE24" s="33">
        <v>243348.99440984102</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row>
    <row r="27" spans="1:31">
      <c r="A27" s="29" t="s">
        <v>130</v>
      </c>
      <c r="B27" s="29" t="s">
        <v>68</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row>
    <row r="28" spans="1:31">
      <c r="A28" s="29" t="s">
        <v>130</v>
      </c>
      <c r="B28" s="29" t="s">
        <v>36</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row>
    <row r="29" spans="1:31">
      <c r="A29" s="29" t="s">
        <v>130</v>
      </c>
      <c r="B29" s="29" t="s">
        <v>73</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921818.39052091481</v>
      </c>
      <c r="D31" s="35">
        <v>763070.00943779142</v>
      </c>
      <c r="E31" s="35">
        <v>742953.73829589156</v>
      </c>
      <c r="F31" s="35">
        <v>734565.95266325818</v>
      </c>
      <c r="G31" s="35">
        <v>604793.79575740406</v>
      </c>
      <c r="H31" s="35">
        <v>489605.19983459573</v>
      </c>
      <c r="I31" s="35">
        <v>406461.64330556832</v>
      </c>
      <c r="J31" s="35">
        <v>440360.89981294837</v>
      </c>
      <c r="K31" s="35">
        <v>256825.19663151601</v>
      </c>
      <c r="L31" s="35">
        <v>243735.64468991896</v>
      </c>
      <c r="M31" s="35">
        <v>213137.77008210684</v>
      </c>
      <c r="N31" s="35">
        <v>143551.24484329886</v>
      </c>
      <c r="O31" s="35">
        <v>165286.48329686062</v>
      </c>
      <c r="P31" s="35">
        <v>162720.04890321856</v>
      </c>
      <c r="Q31" s="35">
        <v>90087.07214901832</v>
      </c>
      <c r="R31" s="35">
        <v>102353.01756728017</v>
      </c>
      <c r="S31" s="35">
        <v>134788.11007479308</v>
      </c>
      <c r="T31" s="35">
        <v>134095.08534785628</v>
      </c>
      <c r="U31" s="35">
        <v>163852.06762116018</v>
      </c>
      <c r="V31" s="35">
        <v>174879.62181380409</v>
      </c>
      <c r="W31" s="35">
        <v>123943.24840686162</v>
      </c>
      <c r="X31" s="35">
        <v>87347.866193425682</v>
      </c>
      <c r="Y31" s="35">
        <v>118076.58696256464</v>
      </c>
      <c r="Z31" s="35">
        <v>53421.504417938042</v>
      </c>
      <c r="AA31" s="35">
        <v>57201.406414202058</v>
      </c>
      <c r="AB31" s="35">
        <v>80806.383646488655</v>
      </c>
      <c r="AC31" s="35">
        <v>126178.05667920897</v>
      </c>
      <c r="AD31" s="35">
        <v>223374.92890552952</v>
      </c>
      <c r="AE31" s="35">
        <v>243348.99484726277</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814992.53570000001</v>
      </c>
      <c r="D34" s="33">
        <v>724380.61950000003</v>
      </c>
      <c r="E34" s="33">
        <v>728990.9264</v>
      </c>
      <c r="F34" s="33">
        <v>611943.75879574707</v>
      </c>
      <c r="G34" s="33">
        <v>590348.95354356361</v>
      </c>
      <c r="H34" s="33">
        <v>543767.58403444407</v>
      </c>
      <c r="I34" s="33">
        <v>487289.03088992991</v>
      </c>
      <c r="J34" s="33">
        <v>463449.68870340905</v>
      </c>
      <c r="K34" s="33">
        <v>414271.29353811551</v>
      </c>
      <c r="L34" s="33">
        <v>383084.06013138458</v>
      </c>
      <c r="M34" s="33">
        <v>356519.85550630983</v>
      </c>
      <c r="N34" s="33">
        <v>361538.07045972266</v>
      </c>
      <c r="O34" s="33">
        <v>357959.93649488792</v>
      </c>
      <c r="P34" s="33">
        <v>324919.42310574662</v>
      </c>
      <c r="Q34" s="33">
        <v>312441.35580000002</v>
      </c>
      <c r="R34" s="33">
        <v>267662.59480000002</v>
      </c>
      <c r="S34" s="33">
        <v>192210.76859999998</v>
      </c>
      <c r="T34" s="33">
        <v>187849.82680000001</v>
      </c>
      <c r="U34" s="33">
        <v>171721.46111</v>
      </c>
      <c r="V34" s="33">
        <v>158692.45240000001</v>
      </c>
      <c r="W34" s="33">
        <v>151361.5159</v>
      </c>
      <c r="X34" s="33">
        <v>129109.88168000001</v>
      </c>
      <c r="Y34" s="33">
        <v>97862.471160000001</v>
      </c>
      <c r="Z34" s="33">
        <v>76851.405240000007</v>
      </c>
      <c r="AA34" s="33">
        <v>58219.017399999997</v>
      </c>
      <c r="AB34" s="33">
        <v>40205.128960000002</v>
      </c>
      <c r="AC34" s="33">
        <v>37714.267759999995</v>
      </c>
      <c r="AD34" s="33">
        <v>35725.757990000006</v>
      </c>
      <c r="AE34" s="33">
        <v>31144.28715</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90043.568075263829</v>
      </c>
      <c r="D36" s="33">
        <v>87637.291073809974</v>
      </c>
      <c r="E36" s="33">
        <v>92187.178614743971</v>
      </c>
      <c r="F36" s="33">
        <v>103271.93438461813</v>
      </c>
      <c r="G36" s="33">
        <v>94512.225882347033</v>
      </c>
      <c r="H36" s="33">
        <v>91377.801279064617</v>
      </c>
      <c r="I36" s="33">
        <v>81849.278475949075</v>
      </c>
      <c r="J36" s="33">
        <v>86412.784581214291</v>
      </c>
      <c r="K36" s="33">
        <v>74063.291576467789</v>
      </c>
      <c r="L36" s="33">
        <v>76080.584874774053</v>
      </c>
      <c r="M36" s="33">
        <v>78781.472777190414</v>
      </c>
      <c r="N36" s="33">
        <v>124633.23061424965</v>
      </c>
      <c r="O36" s="33">
        <v>130955.52561116936</v>
      </c>
      <c r="P36" s="33">
        <v>126839.78010452173</v>
      </c>
      <c r="Q36" s="33">
        <v>99823.799599838298</v>
      </c>
      <c r="R36" s="33">
        <v>89420.525602033493</v>
      </c>
      <c r="S36" s="33">
        <v>122806.56616458914</v>
      </c>
      <c r="T36" s="33">
        <v>115421.5461585172</v>
      </c>
      <c r="U36" s="33">
        <v>93253.97923131338</v>
      </c>
      <c r="V36" s="33">
        <v>96200.408223563616</v>
      </c>
      <c r="W36" s="33">
        <v>97426.909296114696</v>
      </c>
      <c r="X36" s="33">
        <v>101552.78028893918</v>
      </c>
      <c r="Y36" s="33">
        <v>93616.18527176365</v>
      </c>
      <c r="Z36" s="33">
        <v>81759.557252868108</v>
      </c>
      <c r="AA36" s="33">
        <v>44740.061282623741</v>
      </c>
      <c r="AB36" s="33">
        <v>30890.062288305973</v>
      </c>
      <c r="AC36" s="33">
        <v>29709.742274919499</v>
      </c>
      <c r="AD36" s="33">
        <v>28405.814260022973</v>
      </c>
      <c r="AE36" s="33">
        <v>27281.888242713849</v>
      </c>
    </row>
    <row r="37" spans="1:31">
      <c r="A37" s="29" t="s">
        <v>131</v>
      </c>
      <c r="B37" s="29" t="s">
        <v>32</v>
      </c>
      <c r="C37" s="33">
        <v>2295.6089999999999</v>
      </c>
      <c r="D37" s="33">
        <v>2237.8402000000001</v>
      </c>
      <c r="E37" s="33">
        <v>4305.0600000000004</v>
      </c>
      <c r="F37" s="33">
        <v>4355.5365000000002</v>
      </c>
      <c r="G37" s="33">
        <v>4351.4174999999996</v>
      </c>
      <c r="H37" s="33">
        <v>4186.7479999999996</v>
      </c>
      <c r="I37" s="33">
        <v>3839.9587999999999</v>
      </c>
      <c r="J37" s="33">
        <v>3554.2067999999999</v>
      </c>
      <c r="K37" s="33">
        <v>3417.2220000000002</v>
      </c>
      <c r="L37" s="33">
        <v>3460.0264999999999</v>
      </c>
      <c r="M37" s="33">
        <v>3458.2022000000002</v>
      </c>
      <c r="N37" s="33">
        <v>3322.7217999999998</v>
      </c>
      <c r="O37" s="33">
        <v>3130.0418</v>
      </c>
      <c r="P37" s="33">
        <v>2895.0605</v>
      </c>
      <c r="Q37" s="33">
        <v>2726.8527999999997</v>
      </c>
      <c r="R37" s="33">
        <v>2597.6799999999998</v>
      </c>
      <c r="S37" s="33">
        <v>4857.5145000000002</v>
      </c>
      <c r="T37" s="33">
        <v>5203.9040000000005</v>
      </c>
      <c r="U37" s="33">
        <v>4991.16</v>
      </c>
      <c r="V37" s="33">
        <v>5700.9679999999998</v>
      </c>
      <c r="W37" s="33">
        <v>5649.1369999999997</v>
      </c>
      <c r="X37" s="33">
        <v>6665.4285</v>
      </c>
      <c r="Y37" s="33">
        <v>6194.2545</v>
      </c>
      <c r="Z37" s="33">
        <v>4605.3954999999996</v>
      </c>
      <c r="AA37" s="33">
        <v>6120.6315000000004</v>
      </c>
      <c r="AB37" s="33">
        <v>0</v>
      </c>
      <c r="AC37" s="33">
        <v>0</v>
      </c>
      <c r="AD37" s="33">
        <v>0</v>
      </c>
      <c r="AE37" s="33">
        <v>0</v>
      </c>
    </row>
    <row r="38" spans="1:31">
      <c r="A38" s="29" t="s">
        <v>131</v>
      </c>
      <c r="B38" s="29" t="s">
        <v>66</v>
      </c>
      <c r="C38" s="33">
        <v>2.4217712999999988E-4</v>
      </c>
      <c r="D38" s="33">
        <v>2.3863505899999991E-4</v>
      </c>
      <c r="E38" s="33">
        <v>152.72858582056097</v>
      </c>
      <c r="F38" s="33">
        <v>2891.8803977507268</v>
      </c>
      <c r="G38" s="33">
        <v>1228.31669293092</v>
      </c>
      <c r="H38" s="33">
        <v>1734.9272886693018</v>
      </c>
      <c r="I38" s="33">
        <v>576.76037404444094</v>
      </c>
      <c r="J38" s="33">
        <v>3693.4916020402943</v>
      </c>
      <c r="K38" s="33">
        <v>488.15707565327801</v>
      </c>
      <c r="L38" s="33">
        <v>1059.4969207133029</v>
      </c>
      <c r="M38" s="33">
        <v>1281.2065937356681</v>
      </c>
      <c r="N38" s="33">
        <v>9948.981132531193</v>
      </c>
      <c r="O38" s="33">
        <v>5483.6227430561121</v>
      </c>
      <c r="P38" s="33">
        <v>2918.3559084371827</v>
      </c>
      <c r="Q38" s="33">
        <v>4740.646249308219</v>
      </c>
      <c r="R38" s="33">
        <v>7560.2519734305815</v>
      </c>
      <c r="S38" s="33">
        <v>22526.867612827762</v>
      </c>
      <c r="T38" s="33">
        <v>13874.974276844327</v>
      </c>
      <c r="U38" s="33">
        <v>36825.650024459195</v>
      </c>
      <c r="V38" s="33">
        <v>41729.39788988325</v>
      </c>
      <c r="W38" s="33">
        <v>33901.454048858599</v>
      </c>
      <c r="X38" s="33">
        <v>52319.553092890797</v>
      </c>
      <c r="Y38" s="33">
        <v>62266.788427689316</v>
      </c>
      <c r="Z38" s="33">
        <v>49286.8203964278</v>
      </c>
      <c r="AA38" s="33">
        <v>79027.211203893094</v>
      </c>
      <c r="AB38" s="33">
        <v>146106.02827401788</v>
      </c>
      <c r="AC38" s="33">
        <v>133767.90125717668</v>
      </c>
      <c r="AD38" s="33">
        <v>131271.48124209023</v>
      </c>
      <c r="AE38" s="33">
        <v>114346.78423902713</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0</v>
      </c>
      <c r="D40" s="33">
        <v>0</v>
      </c>
      <c r="E40" s="33">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row>
    <row r="41" spans="1:31">
      <c r="A41" s="29" t="s">
        <v>131</v>
      </c>
      <c r="B41" s="29" t="s">
        <v>68</v>
      </c>
      <c r="C41" s="33">
        <v>0</v>
      </c>
      <c r="D41" s="33">
        <v>0</v>
      </c>
      <c r="E41" s="33">
        <v>0</v>
      </c>
      <c r="F41" s="33">
        <v>0</v>
      </c>
      <c r="G41" s="33">
        <v>0</v>
      </c>
      <c r="H41" s="33">
        <v>0</v>
      </c>
      <c r="I41" s="33">
        <v>0</v>
      </c>
      <c r="J41" s="33">
        <v>0</v>
      </c>
      <c r="K41" s="33">
        <v>0</v>
      </c>
      <c r="L41" s="33">
        <v>0</v>
      </c>
      <c r="M41" s="33">
        <v>0</v>
      </c>
      <c r="N41" s="33">
        <v>0</v>
      </c>
      <c r="O41" s="33">
        <v>0</v>
      </c>
      <c r="P41" s="33">
        <v>0</v>
      </c>
      <c r="Q41" s="33">
        <v>0</v>
      </c>
      <c r="R41" s="33">
        <v>0</v>
      </c>
      <c r="S41" s="33">
        <v>0</v>
      </c>
      <c r="T41" s="33">
        <v>0</v>
      </c>
      <c r="U41" s="33">
        <v>0</v>
      </c>
      <c r="V41" s="33">
        <v>0</v>
      </c>
      <c r="W41" s="33">
        <v>0</v>
      </c>
      <c r="X41" s="33">
        <v>0</v>
      </c>
      <c r="Y41" s="33">
        <v>0</v>
      </c>
      <c r="Z41" s="33">
        <v>0</v>
      </c>
      <c r="AA41" s="33">
        <v>0</v>
      </c>
      <c r="AB41" s="33">
        <v>0</v>
      </c>
      <c r="AC41" s="33">
        <v>0</v>
      </c>
      <c r="AD41" s="33">
        <v>0</v>
      </c>
      <c r="AE41" s="33">
        <v>0</v>
      </c>
    </row>
    <row r="42" spans="1:31">
      <c r="A42" s="29" t="s">
        <v>131</v>
      </c>
      <c r="B42" s="29" t="s">
        <v>36</v>
      </c>
      <c r="C42" s="33">
        <v>0</v>
      </c>
      <c r="D42" s="33">
        <v>0</v>
      </c>
      <c r="E42" s="33">
        <v>0</v>
      </c>
      <c r="F42" s="33">
        <v>0</v>
      </c>
      <c r="G42" s="33">
        <v>0</v>
      </c>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0</v>
      </c>
      <c r="AC42" s="33">
        <v>0</v>
      </c>
      <c r="AD42" s="33">
        <v>0</v>
      </c>
      <c r="AE42" s="33">
        <v>0</v>
      </c>
    </row>
    <row r="43" spans="1:31">
      <c r="A43" s="29" t="s">
        <v>131</v>
      </c>
      <c r="B43" s="29" t="s">
        <v>73</v>
      </c>
      <c r="C43" s="33">
        <v>0</v>
      </c>
      <c r="D43" s="33">
        <v>0</v>
      </c>
      <c r="E43" s="33">
        <v>0</v>
      </c>
      <c r="F43" s="33">
        <v>0</v>
      </c>
      <c r="G43" s="33">
        <v>0</v>
      </c>
      <c r="H43" s="33">
        <v>0</v>
      </c>
      <c r="I43" s="33">
        <v>0</v>
      </c>
      <c r="J43" s="33">
        <v>0</v>
      </c>
      <c r="K43" s="33">
        <v>0</v>
      </c>
      <c r="L43" s="33">
        <v>0</v>
      </c>
      <c r="M43" s="33">
        <v>0</v>
      </c>
      <c r="N43" s="33">
        <v>0</v>
      </c>
      <c r="O43" s="33">
        <v>0</v>
      </c>
      <c r="P43" s="33">
        <v>0</v>
      </c>
      <c r="Q43" s="33">
        <v>0</v>
      </c>
      <c r="R43" s="33">
        <v>0</v>
      </c>
      <c r="S43" s="33">
        <v>0</v>
      </c>
      <c r="T43" s="33">
        <v>0</v>
      </c>
      <c r="U43" s="33">
        <v>0</v>
      </c>
      <c r="V43" s="33">
        <v>0</v>
      </c>
      <c r="W43" s="33">
        <v>0</v>
      </c>
      <c r="X43" s="33">
        <v>0</v>
      </c>
      <c r="Y43" s="33">
        <v>0</v>
      </c>
      <c r="Z43" s="33">
        <v>0</v>
      </c>
      <c r="AA43" s="33">
        <v>0</v>
      </c>
      <c r="AB43" s="33">
        <v>0</v>
      </c>
      <c r="AC43" s="33">
        <v>0</v>
      </c>
      <c r="AD43" s="33">
        <v>0</v>
      </c>
      <c r="AE43" s="33">
        <v>0</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907331.7130174411</v>
      </c>
      <c r="D45" s="35">
        <v>814255.75101244508</v>
      </c>
      <c r="E45" s="35">
        <v>825635.89360056457</v>
      </c>
      <c r="F45" s="35">
        <v>722463.11007811606</v>
      </c>
      <c r="G45" s="35">
        <v>690440.91361884144</v>
      </c>
      <c r="H45" s="35">
        <v>641067.06060217798</v>
      </c>
      <c r="I45" s="35">
        <v>573555.02853992349</v>
      </c>
      <c r="J45" s="35">
        <v>557110.17168666364</v>
      </c>
      <c r="K45" s="35">
        <v>492239.96419023658</v>
      </c>
      <c r="L45" s="35">
        <v>463684.16842687188</v>
      </c>
      <c r="M45" s="35">
        <v>440040.73707723594</v>
      </c>
      <c r="N45" s="35">
        <v>499443.0040065035</v>
      </c>
      <c r="O45" s="35">
        <v>497529.12664911337</v>
      </c>
      <c r="P45" s="35">
        <v>457572.61961870553</v>
      </c>
      <c r="Q45" s="35">
        <v>419732.65444914653</v>
      </c>
      <c r="R45" s="35">
        <v>367241.05237546406</v>
      </c>
      <c r="S45" s="35">
        <v>342401.71687741682</v>
      </c>
      <c r="T45" s="35">
        <v>322350.25123536156</v>
      </c>
      <c r="U45" s="35">
        <v>306792.25036577252</v>
      </c>
      <c r="V45" s="35">
        <v>302323.22651344689</v>
      </c>
      <c r="W45" s="35">
        <v>288339.01624497329</v>
      </c>
      <c r="X45" s="35">
        <v>289647.64356182999</v>
      </c>
      <c r="Y45" s="35">
        <v>259939.69935945299</v>
      </c>
      <c r="Z45" s="35">
        <v>212503.17838929594</v>
      </c>
      <c r="AA45" s="35">
        <v>188106.92138651683</v>
      </c>
      <c r="AB45" s="35">
        <v>217201.21952232387</v>
      </c>
      <c r="AC45" s="35">
        <v>201191.91129209619</v>
      </c>
      <c r="AD45" s="35">
        <v>195403.05349211319</v>
      </c>
      <c r="AE45" s="35">
        <v>172772.95963174099</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230976.9491</v>
      </c>
      <c r="D49" s="33">
        <v>210353.50209999998</v>
      </c>
      <c r="E49" s="33">
        <v>202691.79196</v>
      </c>
      <c r="F49" s="33">
        <v>157013.34162583289</v>
      </c>
      <c r="G49" s="33">
        <v>157766.85600542399</v>
      </c>
      <c r="H49" s="33">
        <v>148486.56258810169</v>
      </c>
      <c r="I49" s="33">
        <v>138933.19799160553</v>
      </c>
      <c r="J49" s="33">
        <v>131536.6846894162</v>
      </c>
      <c r="K49" s="33">
        <v>123248.18477417123</v>
      </c>
      <c r="L49" s="33">
        <v>110099.94364938783</v>
      </c>
      <c r="M49" s="33">
        <v>101226.63568525994</v>
      </c>
      <c r="N49" s="33">
        <v>94090.662590000007</v>
      </c>
      <c r="O49" s="33">
        <v>91969.658249999993</v>
      </c>
      <c r="P49" s="33">
        <v>87085.500910000002</v>
      </c>
      <c r="Q49" s="33">
        <v>85730.65294</v>
      </c>
      <c r="R49" s="33">
        <v>77113.684599999993</v>
      </c>
      <c r="S49" s="33">
        <v>69568.200859999997</v>
      </c>
      <c r="T49" s="33">
        <v>68427.498030000002</v>
      </c>
      <c r="U49" s="33">
        <v>57571.784749999999</v>
      </c>
      <c r="V49" s="33">
        <v>58786.057860000001</v>
      </c>
      <c r="W49" s="33">
        <v>61142.11447</v>
      </c>
      <c r="X49" s="33">
        <v>57004.075819999998</v>
      </c>
      <c r="Y49" s="33">
        <v>52357.4283</v>
      </c>
      <c r="Z49" s="33">
        <v>51059.595030000004</v>
      </c>
      <c r="AA49" s="33">
        <v>46971.8197</v>
      </c>
      <c r="AB49" s="33">
        <v>45580.801810000004</v>
      </c>
      <c r="AC49" s="33">
        <v>29327.335259999996</v>
      </c>
      <c r="AD49" s="33">
        <v>0</v>
      </c>
      <c r="AE49" s="33">
        <v>0</v>
      </c>
    </row>
    <row r="50" spans="1:31">
      <c r="A50" s="29" t="s">
        <v>132</v>
      </c>
      <c r="B50" s="29" t="s">
        <v>20</v>
      </c>
      <c r="C50" s="33">
        <v>7.2105730000000012E-5</v>
      </c>
      <c r="D50" s="33">
        <v>7.0881754000000011E-5</v>
      </c>
      <c r="E50" s="33">
        <v>7.444815E-5</v>
      </c>
      <c r="F50" s="33">
        <v>8.222084E-5</v>
      </c>
      <c r="G50" s="33">
        <v>8.0128506E-5</v>
      </c>
      <c r="H50" s="33">
        <v>7.6019140000000001E-5</v>
      </c>
      <c r="I50" s="33">
        <v>7.7525794999999995E-5</v>
      </c>
      <c r="J50" s="33">
        <v>8.0979585999999893E-5</v>
      </c>
      <c r="K50" s="33">
        <v>7.8438749999999995E-5</v>
      </c>
      <c r="L50" s="33">
        <v>7.7643390000000002E-5</v>
      </c>
      <c r="M50" s="33">
        <v>7.8826649999999999E-5</v>
      </c>
      <c r="N50" s="33">
        <v>1.1691545000000001E-4</v>
      </c>
      <c r="O50" s="33">
        <v>1.1298094999999999E-4</v>
      </c>
      <c r="P50" s="33">
        <v>1.09226399999999E-4</v>
      </c>
      <c r="Q50" s="33">
        <v>1.0475197E-4</v>
      </c>
      <c r="R50" s="33">
        <v>1.0256092999999999E-4</v>
      </c>
      <c r="S50" s="33">
        <v>1.2562247E-4</v>
      </c>
      <c r="T50" s="33">
        <v>1.2802458000000001E-4</v>
      </c>
      <c r="U50" s="33">
        <v>1.7803801999999999E-4</v>
      </c>
      <c r="V50" s="33">
        <v>1.6910008000000002E-4</v>
      </c>
      <c r="W50" s="33">
        <v>1.8478410000000002E-4</v>
      </c>
      <c r="X50" s="33">
        <v>1.8428105E-4</v>
      </c>
      <c r="Y50" s="33">
        <v>1.7517664E-4</v>
      </c>
      <c r="Z50" s="33">
        <v>1.5754044000000002E-4</v>
      </c>
      <c r="AA50" s="33">
        <v>1.5634804999999999E-4</v>
      </c>
      <c r="AB50" s="33">
        <v>1.7271497999999999E-4</v>
      </c>
      <c r="AC50" s="33">
        <v>1.6730650999999998E-4</v>
      </c>
      <c r="AD50" s="33">
        <v>3.8969599999999998E-4</v>
      </c>
      <c r="AE50" s="33">
        <v>3.6433637000000003E-4</v>
      </c>
    </row>
    <row r="51" spans="1:31">
      <c r="A51" s="29" t="s">
        <v>132</v>
      </c>
      <c r="B51" s="29" t="s">
        <v>32</v>
      </c>
      <c r="C51" s="33">
        <v>815.9982</v>
      </c>
      <c r="D51" s="33">
        <v>347.21987999999999</v>
      </c>
      <c r="E51" s="33">
        <v>959.40324999999996</v>
      </c>
      <c r="F51" s="33">
        <v>1444.9531000000002</v>
      </c>
      <c r="G51" s="33">
        <v>445.01815999999997</v>
      </c>
      <c r="H51" s="33">
        <v>1145.7921999999999</v>
      </c>
      <c r="I51" s="33">
        <v>426.97550000000001</v>
      </c>
      <c r="J51" s="33">
        <v>1007.6636</v>
      </c>
      <c r="K51" s="33">
        <v>32.050063999999999</v>
      </c>
      <c r="L51" s="33">
        <v>185.66426999999999</v>
      </c>
      <c r="M51" s="33">
        <v>82.256439999999998</v>
      </c>
      <c r="N51" s="33">
        <v>1013.6865600000001</v>
      </c>
      <c r="O51" s="33">
        <v>458.24124999999998</v>
      </c>
      <c r="P51" s="33">
        <v>475.29215999999997</v>
      </c>
      <c r="Q51" s="33">
        <v>1469.701</v>
      </c>
      <c r="R51" s="33">
        <v>781.03469999999993</v>
      </c>
      <c r="S51" s="33">
        <v>2659.5079999999998</v>
      </c>
      <c r="T51" s="33">
        <v>1371.4033999999999</v>
      </c>
      <c r="U51" s="33">
        <v>0</v>
      </c>
      <c r="V51" s="33">
        <v>0</v>
      </c>
      <c r="W51" s="33">
        <v>0</v>
      </c>
      <c r="X51" s="33">
        <v>0</v>
      </c>
      <c r="Y51" s="33">
        <v>0</v>
      </c>
      <c r="Z51" s="33">
        <v>0</v>
      </c>
      <c r="AA51" s="33">
        <v>0</v>
      </c>
      <c r="AB51" s="33">
        <v>0</v>
      </c>
      <c r="AC51" s="33">
        <v>0</v>
      </c>
      <c r="AD51" s="33">
        <v>0</v>
      </c>
      <c r="AE51" s="33">
        <v>0</v>
      </c>
    </row>
    <row r="52" spans="1:31">
      <c r="A52" s="29" t="s">
        <v>132</v>
      </c>
      <c r="B52" s="29" t="s">
        <v>66</v>
      </c>
      <c r="C52" s="33">
        <v>820.36667791337413</v>
      </c>
      <c r="D52" s="33">
        <v>2.1083981299999991E-4</v>
      </c>
      <c r="E52" s="33">
        <v>1036.312793302222</v>
      </c>
      <c r="F52" s="33">
        <v>247.76338208901896</v>
      </c>
      <c r="G52" s="33">
        <v>171.24795311459394</v>
      </c>
      <c r="H52" s="33">
        <v>440.41555248867502</v>
      </c>
      <c r="I52" s="33">
        <v>177.94572137183596</v>
      </c>
      <c r="J52" s="33">
        <v>38.113226054369989</v>
      </c>
      <c r="K52" s="33">
        <v>2.590073789999999E-4</v>
      </c>
      <c r="L52" s="33">
        <v>2.6022170499999956E-4</v>
      </c>
      <c r="M52" s="33">
        <v>2.6243217699999972E-4</v>
      </c>
      <c r="N52" s="33">
        <v>2757.1563174948187</v>
      </c>
      <c r="O52" s="33">
        <v>163.52896999165199</v>
      </c>
      <c r="P52" s="33">
        <v>1001.4580723621309</v>
      </c>
      <c r="Q52" s="33">
        <v>1143.1623951427962</v>
      </c>
      <c r="R52" s="33">
        <v>611.65474033007092</v>
      </c>
      <c r="S52" s="33">
        <v>2461.9479465298468</v>
      </c>
      <c r="T52" s="33">
        <v>379.00115155767685</v>
      </c>
      <c r="U52" s="33">
        <v>3051.7551509850091</v>
      </c>
      <c r="V52" s="33">
        <v>2731.7842710569821</v>
      </c>
      <c r="W52" s="33">
        <v>2220.7523959256991</v>
      </c>
      <c r="X52" s="33">
        <v>857.02461124408001</v>
      </c>
      <c r="Y52" s="33">
        <v>5988.5679413610505</v>
      </c>
      <c r="Z52" s="33">
        <v>6123.7318421376558</v>
      </c>
      <c r="AA52" s="33">
        <v>3973.3048991251503</v>
      </c>
      <c r="AB52" s="33">
        <v>3353.2450093339394</v>
      </c>
      <c r="AC52" s="33">
        <v>1682.08760494174</v>
      </c>
      <c r="AD52" s="33">
        <v>9727.5902132851024</v>
      </c>
      <c r="AE52" s="33">
        <v>18962.591309495157</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0</v>
      </c>
      <c r="D54" s="33">
        <v>0</v>
      </c>
      <c r="E54" s="33">
        <v>0</v>
      </c>
      <c r="F54" s="33">
        <v>0</v>
      </c>
      <c r="G54" s="33">
        <v>0</v>
      </c>
      <c r="H54" s="33">
        <v>0</v>
      </c>
      <c r="I54" s="33">
        <v>0</v>
      </c>
      <c r="J54" s="33">
        <v>0</v>
      </c>
      <c r="K54" s="33">
        <v>0</v>
      </c>
      <c r="L54" s="33">
        <v>0</v>
      </c>
      <c r="M54" s="33">
        <v>0</v>
      </c>
      <c r="N54" s="33">
        <v>0</v>
      </c>
      <c r="O54" s="33">
        <v>0</v>
      </c>
      <c r="P54" s="33">
        <v>0</v>
      </c>
      <c r="Q54" s="33">
        <v>0</v>
      </c>
      <c r="R54" s="33">
        <v>0</v>
      </c>
      <c r="S54" s="33">
        <v>0</v>
      </c>
      <c r="T54" s="33">
        <v>0</v>
      </c>
      <c r="U54" s="33">
        <v>0</v>
      </c>
      <c r="V54" s="33">
        <v>0</v>
      </c>
      <c r="W54" s="33">
        <v>0</v>
      </c>
      <c r="X54" s="33">
        <v>0</v>
      </c>
      <c r="Y54" s="33">
        <v>0</v>
      </c>
      <c r="Z54" s="33">
        <v>0</v>
      </c>
      <c r="AA54" s="33">
        <v>0</v>
      </c>
      <c r="AB54" s="33">
        <v>0</v>
      </c>
      <c r="AC54" s="33">
        <v>0</v>
      </c>
      <c r="AD54" s="33">
        <v>0</v>
      </c>
      <c r="AE54" s="33">
        <v>0</v>
      </c>
    </row>
    <row r="55" spans="1:31">
      <c r="A55" s="29" t="s">
        <v>132</v>
      </c>
      <c r="B55" s="29" t="s">
        <v>68</v>
      </c>
      <c r="C55" s="33">
        <v>0</v>
      </c>
      <c r="D55" s="33">
        <v>0</v>
      </c>
      <c r="E55" s="33">
        <v>0</v>
      </c>
      <c r="F55" s="33">
        <v>0</v>
      </c>
      <c r="G55" s="33">
        <v>0</v>
      </c>
      <c r="H55" s="33">
        <v>0</v>
      </c>
      <c r="I55" s="33">
        <v>0</v>
      </c>
      <c r="J55" s="33">
        <v>0</v>
      </c>
      <c r="K55" s="33">
        <v>0</v>
      </c>
      <c r="L55" s="33">
        <v>0</v>
      </c>
      <c r="M55" s="33">
        <v>0</v>
      </c>
      <c r="N55" s="33">
        <v>0</v>
      </c>
      <c r="O55" s="33">
        <v>0</v>
      </c>
      <c r="P55" s="33">
        <v>0</v>
      </c>
      <c r="Q55" s="33">
        <v>0</v>
      </c>
      <c r="R55" s="33">
        <v>0</v>
      </c>
      <c r="S55" s="33">
        <v>0</v>
      </c>
      <c r="T55" s="33">
        <v>0</v>
      </c>
      <c r="U55" s="33">
        <v>0</v>
      </c>
      <c r="V55" s="33">
        <v>0</v>
      </c>
      <c r="W55" s="33">
        <v>0</v>
      </c>
      <c r="X55" s="33">
        <v>0</v>
      </c>
      <c r="Y55" s="33">
        <v>0</v>
      </c>
      <c r="Z55" s="33">
        <v>0</v>
      </c>
      <c r="AA55" s="33">
        <v>0</v>
      </c>
      <c r="AB55" s="33">
        <v>0</v>
      </c>
      <c r="AC55" s="33">
        <v>0</v>
      </c>
      <c r="AD55" s="33">
        <v>0</v>
      </c>
      <c r="AE55" s="33">
        <v>0</v>
      </c>
    </row>
    <row r="56" spans="1:31">
      <c r="A56" s="29" t="s">
        <v>132</v>
      </c>
      <c r="B56" s="29" t="s">
        <v>36</v>
      </c>
      <c r="C56" s="33">
        <v>0</v>
      </c>
      <c r="D56" s="33">
        <v>0</v>
      </c>
      <c r="E56" s="33">
        <v>0</v>
      </c>
      <c r="F56" s="33">
        <v>0</v>
      </c>
      <c r="G56" s="33">
        <v>0</v>
      </c>
      <c r="H56" s="33">
        <v>0</v>
      </c>
      <c r="I56" s="33">
        <v>0</v>
      </c>
      <c r="J56" s="33">
        <v>0</v>
      </c>
      <c r="K56" s="33">
        <v>0</v>
      </c>
      <c r="L56" s="33">
        <v>0</v>
      </c>
      <c r="M56" s="33">
        <v>0</v>
      </c>
      <c r="N56" s="33">
        <v>0</v>
      </c>
      <c r="O56" s="33">
        <v>0</v>
      </c>
      <c r="P56" s="33">
        <v>0</v>
      </c>
      <c r="Q56" s="33">
        <v>0</v>
      </c>
      <c r="R56" s="33">
        <v>0</v>
      </c>
      <c r="S56" s="33">
        <v>0</v>
      </c>
      <c r="T56" s="33">
        <v>0</v>
      </c>
      <c r="U56" s="33">
        <v>0</v>
      </c>
      <c r="V56" s="33">
        <v>0</v>
      </c>
      <c r="W56" s="33">
        <v>0</v>
      </c>
      <c r="X56" s="33">
        <v>0</v>
      </c>
      <c r="Y56" s="33">
        <v>0</v>
      </c>
      <c r="Z56" s="33">
        <v>0</v>
      </c>
      <c r="AA56" s="33">
        <v>0</v>
      </c>
      <c r="AB56" s="33">
        <v>0</v>
      </c>
      <c r="AC56" s="33">
        <v>0</v>
      </c>
      <c r="AD56" s="33">
        <v>0</v>
      </c>
      <c r="AE56" s="33">
        <v>0</v>
      </c>
    </row>
    <row r="57" spans="1:31">
      <c r="A57" s="29" t="s">
        <v>132</v>
      </c>
      <c r="B57" s="29" t="s">
        <v>73</v>
      </c>
      <c r="C57" s="33">
        <v>0</v>
      </c>
      <c r="D57" s="33">
        <v>0</v>
      </c>
      <c r="E57" s="33">
        <v>0</v>
      </c>
      <c r="F57" s="33">
        <v>0</v>
      </c>
      <c r="G57" s="33">
        <v>0</v>
      </c>
      <c r="H57" s="33">
        <v>0</v>
      </c>
      <c r="I57" s="33">
        <v>0</v>
      </c>
      <c r="J57" s="33">
        <v>0</v>
      </c>
      <c r="K57" s="33">
        <v>0</v>
      </c>
      <c r="L57" s="33">
        <v>0</v>
      </c>
      <c r="M57" s="33">
        <v>0</v>
      </c>
      <c r="N57" s="33">
        <v>0</v>
      </c>
      <c r="O57" s="33">
        <v>0</v>
      </c>
      <c r="P57" s="33">
        <v>0</v>
      </c>
      <c r="Q57" s="33">
        <v>0</v>
      </c>
      <c r="R57" s="33">
        <v>0</v>
      </c>
      <c r="S57" s="33">
        <v>0</v>
      </c>
      <c r="T57" s="33">
        <v>0</v>
      </c>
      <c r="U57" s="33">
        <v>0</v>
      </c>
      <c r="V57" s="33">
        <v>0</v>
      </c>
      <c r="W57" s="33">
        <v>0</v>
      </c>
      <c r="X57" s="33">
        <v>0</v>
      </c>
      <c r="Y57" s="33">
        <v>0</v>
      </c>
      <c r="Z57" s="33">
        <v>0</v>
      </c>
      <c r="AA57" s="33">
        <v>0</v>
      </c>
      <c r="AB57" s="33">
        <v>0</v>
      </c>
      <c r="AC57" s="33">
        <v>0</v>
      </c>
      <c r="AD57" s="33">
        <v>0</v>
      </c>
      <c r="AE57" s="33">
        <v>0</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232613.31405001911</v>
      </c>
      <c r="D59" s="35">
        <v>210700.72226172156</v>
      </c>
      <c r="E59" s="35">
        <v>204687.50807775039</v>
      </c>
      <c r="F59" s="35">
        <v>158706.05819014279</v>
      </c>
      <c r="G59" s="35">
        <v>158383.12219866712</v>
      </c>
      <c r="H59" s="35">
        <v>150072.77041660951</v>
      </c>
      <c r="I59" s="35">
        <v>139538.11929050315</v>
      </c>
      <c r="J59" s="35">
        <v>132582.46159645016</v>
      </c>
      <c r="K59" s="35">
        <v>123280.23517561736</v>
      </c>
      <c r="L59" s="35">
        <v>110285.60825725291</v>
      </c>
      <c r="M59" s="35">
        <v>101308.89246651877</v>
      </c>
      <c r="N59" s="35">
        <v>97861.50558441029</v>
      </c>
      <c r="O59" s="35">
        <v>92591.4285829726</v>
      </c>
      <c r="P59" s="35">
        <v>88562.251251588532</v>
      </c>
      <c r="Q59" s="35">
        <v>88343.516439894767</v>
      </c>
      <c r="R59" s="35">
        <v>78506.374142890985</v>
      </c>
      <c r="S59" s="35">
        <v>74689.656932152313</v>
      </c>
      <c r="T59" s="35">
        <v>70177.902709582253</v>
      </c>
      <c r="U59" s="35">
        <v>60623.540079023027</v>
      </c>
      <c r="V59" s="35">
        <v>61517.842300157063</v>
      </c>
      <c r="W59" s="35">
        <v>63362.8670507098</v>
      </c>
      <c r="X59" s="35">
        <v>57861.100615525131</v>
      </c>
      <c r="Y59" s="35">
        <v>58345.996416537688</v>
      </c>
      <c r="Z59" s="35">
        <v>57183.327029678097</v>
      </c>
      <c r="AA59" s="35">
        <v>50945.124755473196</v>
      </c>
      <c r="AB59" s="35">
        <v>48934.046992048927</v>
      </c>
      <c r="AC59" s="35">
        <v>31009.423032248244</v>
      </c>
      <c r="AD59" s="35">
        <v>9727.5906029811031</v>
      </c>
      <c r="AE59" s="35">
        <v>18962.591673831528</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93011.324077240235</v>
      </c>
      <c r="D64" s="33">
        <v>87366.368072715311</v>
      </c>
      <c r="E64" s="33">
        <v>40642.852089821092</v>
      </c>
      <c r="F64" s="33">
        <v>30919.136085016416</v>
      </c>
      <c r="G64" s="33">
        <v>29571.822083914209</v>
      </c>
      <c r="H64" s="33">
        <v>28396.036079553225</v>
      </c>
      <c r="I64" s="33">
        <v>27119.074077632911</v>
      </c>
      <c r="J64" s="33">
        <v>26174.926081831076</v>
      </c>
      <c r="K64" s="33">
        <v>24869.100078469808</v>
      </c>
      <c r="L64" s="33">
        <v>23800.526078146846</v>
      </c>
      <c r="M64" s="33">
        <v>22797.988079167</v>
      </c>
      <c r="N64" s="33">
        <v>25166.386128620979</v>
      </c>
      <c r="O64" s="33">
        <v>21223.338124281789</v>
      </c>
      <c r="P64" s="33">
        <v>38062.652119620179</v>
      </c>
      <c r="Q64" s="33">
        <v>19318.986113173931</v>
      </c>
      <c r="R64" s="33">
        <v>18412.426113025682</v>
      </c>
      <c r="S64" s="33">
        <v>1.4388967999999998E-4</v>
      </c>
      <c r="T64" s="33">
        <v>1.3880851999999999E-4</v>
      </c>
      <c r="U64" s="33">
        <v>1.8126631E-4</v>
      </c>
      <c r="V64" s="33">
        <v>1.7121893E-4</v>
      </c>
      <c r="W64" s="33">
        <v>2.4545926E-4</v>
      </c>
      <c r="X64" s="33">
        <v>2.4596497000000002E-4</v>
      </c>
      <c r="Y64" s="33">
        <v>2.3537332999999999E-4</v>
      </c>
      <c r="Z64" s="33">
        <v>2.0899107999999998E-4</v>
      </c>
      <c r="AA64" s="33">
        <v>2.1549583999999999E-4</v>
      </c>
      <c r="AB64" s="33">
        <v>2.2290683999999999E-4</v>
      </c>
      <c r="AC64" s="33">
        <v>2.1422261E-4</v>
      </c>
      <c r="AD64" s="33">
        <v>2.9550444999999997E-4</v>
      </c>
      <c r="AE64" s="33">
        <v>2.7383121999999998E-4</v>
      </c>
    </row>
    <row r="65" spans="1:31">
      <c r="A65" s="29" t="s">
        <v>133</v>
      </c>
      <c r="B65" s="29" t="s">
        <v>32</v>
      </c>
      <c r="C65" s="33">
        <v>82938.717000000004</v>
      </c>
      <c r="D65" s="33">
        <v>80113.369000000006</v>
      </c>
      <c r="E65" s="33">
        <v>72840.895000000004</v>
      </c>
      <c r="F65" s="33">
        <v>7798.2280799999999</v>
      </c>
      <c r="G65" s="33">
        <v>7470.7482800000007</v>
      </c>
      <c r="H65" s="33">
        <v>7075.5355599999994</v>
      </c>
      <c r="I65" s="33">
        <v>6735.2582699999994</v>
      </c>
      <c r="J65" s="33">
        <v>6563.0914699999994</v>
      </c>
      <c r="K65" s="33">
        <v>6281.4504999999999</v>
      </c>
      <c r="L65" s="33">
        <v>5945.0321900000008</v>
      </c>
      <c r="M65" s="33">
        <v>5712.2038300000004</v>
      </c>
      <c r="N65" s="33">
        <v>5454.0908300000001</v>
      </c>
      <c r="O65" s="33">
        <v>5351.1989199999998</v>
      </c>
      <c r="P65" s="33">
        <v>5578.4640300000001</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3985.6418454497511</v>
      </c>
      <c r="D66" s="33">
        <v>1984.0128923393422</v>
      </c>
      <c r="E66" s="33">
        <v>7666.3833375911327</v>
      </c>
      <c r="F66" s="33">
        <v>965.46677271560986</v>
      </c>
      <c r="G66" s="33">
        <v>642.39134070177488</v>
      </c>
      <c r="H66" s="33">
        <v>1126.3748816406689</v>
      </c>
      <c r="I66" s="33">
        <v>367.34705925895298</v>
      </c>
      <c r="J66" s="33">
        <v>811.98413290227802</v>
      </c>
      <c r="K66" s="33">
        <v>36.204004208792</v>
      </c>
      <c r="L66" s="33">
        <v>143.25058145105302</v>
      </c>
      <c r="M66" s="33">
        <v>37.026468673109001</v>
      </c>
      <c r="N66" s="33">
        <v>4696.9400504624955</v>
      </c>
      <c r="O66" s="33">
        <v>2513.8690662687636</v>
      </c>
      <c r="P66" s="33">
        <v>7572.909118233556</v>
      </c>
      <c r="Q66" s="33">
        <v>4115.8452253728956</v>
      </c>
      <c r="R66" s="33">
        <v>4004.1958571490873</v>
      </c>
      <c r="S66" s="33">
        <v>14297.7232987114</v>
      </c>
      <c r="T66" s="33">
        <v>14748.135704411989</v>
      </c>
      <c r="U66" s="33">
        <v>25623.412330241848</v>
      </c>
      <c r="V66" s="33">
        <v>26814.447651271101</v>
      </c>
      <c r="W66" s="33">
        <v>19623.614774145703</v>
      </c>
      <c r="X66" s="33">
        <v>26450.920195043418</v>
      </c>
      <c r="Y66" s="33">
        <v>37253.701787186161</v>
      </c>
      <c r="Z66" s="33">
        <v>9314.6857553118807</v>
      </c>
      <c r="AA66" s="33">
        <v>7103.4422000588693</v>
      </c>
      <c r="AB66" s="33">
        <v>10433.238527781612</v>
      </c>
      <c r="AC66" s="33">
        <v>12523.786882802609</v>
      </c>
      <c r="AD66" s="33">
        <v>31861.19834857664</v>
      </c>
      <c r="AE66" s="33">
        <v>33998.889742735555</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0</v>
      </c>
      <c r="D68" s="33">
        <v>0</v>
      </c>
      <c r="E68" s="33">
        <v>0</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c r="W68" s="33">
        <v>0</v>
      </c>
      <c r="X68" s="33">
        <v>0</v>
      </c>
      <c r="Y68" s="33">
        <v>0</v>
      </c>
      <c r="Z68" s="33">
        <v>0</v>
      </c>
      <c r="AA68" s="33">
        <v>0</v>
      </c>
      <c r="AB68" s="33">
        <v>0</v>
      </c>
      <c r="AC68" s="33">
        <v>0</v>
      </c>
      <c r="AD68" s="33">
        <v>0</v>
      </c>
      <c r="AE68" s="33">
        <v>0</v>
      </c>
    </row>
    <row r="69" spans="1:31">
      <c r="A69" s="29" t="s">
        <v>133</v>
      </c>
      <c r="B69" s="29" t="s">
        <v>68</v>
      </c>
      <c r="C69" s="33">
        <v>0</v>
      </c>
      <c r="D69" s="33">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c r="AA69" s="33">
        <v>0</v>
      </c>
      <c r="AB69" s="33">
        <v>0</v>
      </c>
      <c r="AC69" s="33">
        <v>0</v>
      </c>
      <c r="AD69" s="33">
        <v>0</v>
      </c>
      <c r="AE69" s="33">
        <v>0</v>
      </c>
    </row>
    <row r="70" spans="1:31">
      <c r="A70" s="29" t="s">
        <v>133</v>
      </c>
      <c r="B70" s="29" t="s">
        <v>36</v>
      </c>
      <c r="C70" s="33">
        <v>0</v>
      </c>
      <c r="D70" s="33">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c r="AA70" s="33">
        <v>0</v>
      </c>
      <c r="AB70" s="33">
        <v>0</v>
      </c>
      <c r="AC70" s="33">
        <v>0</v>
      </c>
      <c r="AD70" s="33">
        <v>0</v>
      </c>
      <c r="AE70" s="33">
        <v>0</v>
      </c>
    </row>
    <row r="71" spans="1:3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0</v>
      </c>
      <c r="AC71" s="33">
        <v>0</v>
      </c>
      <c r="AD71" s="33">
        <v>0</v>
      </c>
      <c r="AE71" s="33">
        <v>0</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179935.68292269</v>
      </c>
      <c r="D73" s="35">
        <v>169463.74996505465</v>
      </c>
      <c r="E73" s="35">
        <v>121150.13042741222</v>
      </c>
      <c r="F73" s="35">
        <v>39682.830937732026</v>
      </c>
      <c r="G73" s="35">
        <v>37684.961704615984</v>
      </c>
      <c r="H73" s="35">
        <v>36597.946521193888</v>
      </c>
      <c r="I73" s="35">
        <v>34221.679406891861</v>
      </c>
      <c r="J73" s="35">
        <v>33550.001684733354</v>
      </c>
      <c r="K73" s="35">
        <v>31186.754582678601</v>
      </c>
      <c r="L73" s="35">
        <v>29888.808849597899</v>
      </c>
      <c r="M73" s="35">
        <v>28547.218377840109</v>
      </c>
      <c r="N73" s="35">
        <v>35317.417009083474</v>
      </c>
      <c r="O73" s="35">
        <v>29088.40611055055</v>
      </c>
      <c r="P73" s="35">
        <v>51214.025267853736</v>
      </c>
      <c r="Q73" s="35">
        <v>23434.831338546828</v>
      </c>
      <c r="R73" s="35">
        <v>22416.621970174769</v>
      </c>
      <c r="S73" s="35">
        <v>14297.72344260108</v>
      </c>
      <c r="T73" s="35">
        <v>14748.135843220509</v>
      </c>
      <c r="U73" s="35">
        <v>25623.412511508159</v>
      </c>
      <c r="V73" s="35">
        <v>26814.44782249003</v>
      </c>
      <c r="W73" s="35">
        <v>19623.615019604964</v>
      </c>
      <c r="X73" s="35">
        <v>26450.920441008388</v>
      </c>
      <c r="Y73" s="35">
        <v>37253.70202255949</v>
      </c>
      <c r="Z73" s="35">
        <v>9314.6859643029602</v>
      </c>
      <c r="AA73" s="35">
        <v>7103.4424155547094</v>
      </c>
      <c r="AB73" s="35">
        <v>10433.238750688452</v>
      </c>
      <c r="AC73" s="35">
        <v>12523.787097025219</v>
      </c>
      <c r="AD73" s="35">
        <v>31861.198644081091</v>
      </c>
      <c r="AE73" s="35">
        <v>33998.890016566773</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7.5395289999999999E-5</v>
      </c>
      <c r="D78" s="33">
        <v>7.3611179999999996E-5</v>
      </c>
      <c r="E78" s="33">
        <v>7.8023540000000005E-5</v>
      </c>
      <c r="F78" s="33">
        <v>7.7201149999999992E-5</v>
      </c>
      <c r="G78" s="33">
        <v>7.4386800000000004E-5</v>
      </c>
      <c r="H78" s="33">
        <v>7.4131389999999999E-5</v>
      </c>
      <c r="I78" s="33">
        <v>7.4612940000000008E-5</v>
      </c>
      <c r="J78" s="33">
        <v>7.701223999999999E-5</v>
      </c>
      <c r="K78" s="33">
        <v>7.6047054999999996E-5</v>
      </c>
      <c r="L78" s="33">
        <v>7.6176989999999999E-5</v>
      </c>
      <c r="M78" s="33">
        <v>7.6509829999999999E-5</v>
      </c>
      <c r="N78" s="33">
        <v>9.8243659999999993E-5</v>
      </c>
      <c r="O78" s="33">
        <v>9.5198199999999993E-5</v>
      </c>
      <c r="P78" s="33">
        <v>9.2245914000000002E-5</v>
      </c>
      <c r="Q78" s="33">
        <v>8.9760244000000009E-5</v>
      </c>
      <c r="R78" s="33">
        <v>8.8115540000000003E-5</v>
      </c>
      <c r="S78" s="33">
        <v>9.2523209999999996E-5</v>
      </c>
      <c r="T78" s="33">
        <v>9.448958000000001E-5</v>
      </c>
      <c r="U78" s="33">
        <v>1.0759475E-4</v>
      </c>
      <c r="V78" s="33">
        <v>1.0227719000000001E-4</v>
      </c>
      <c r="W78" s="33">
        <v>1.1009301000000001E-4</v>
      </c>
      <c r="X78" s="33">
        <v>1.07237615E-4</v>
      </c>
      <c r="Y78" s="33">
        <v>1.0227178000000001E-4</v>
      </c>
      <c r="Z78" s="33">
        <v>9.5045246000000002E-5</v>
      </c>
      <c r="AA78" s="33">
        <v>9.274582000000001E-5</v>
      </c>
      <c r="AB78" s="33">
        <v>9.8998970000000003E-5</v>
      </c>
      <c r="AC78" s="33">
        <v>9.7670265000000003E-5</v>
      </c>
      <c r="AD78" s="33">
        <v>1.2614777999999998E-4</v>
      </c>
      <c r="AE78" s="33">
        <v>1.1889210999999999E-4</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9.0405606000000004E-5</v>
      </c>
      <c r="D80" s="33">
        <v>8.7577749999999895E-5</v>
      </c>
      <c r="E80" s="33">
        <v>9.1756128999999898E-5</v>
      </c>
      <c r="F80" s="33">
        <v>9.2147513999999908E-5</v>
      </c>
      <c r="G80" s="33">
        <v>9.07776969999999E-5</v>
      </c>
      <c r="H80" s="33">
        <v>9.2283155000000001E-5</v>
      </c>
      <c r="I80" s="33">
        <v>9.2312463999999996E-5</v>
      </c>
      <c r="J80" s="33">
        <v>9.5094754000000004E-5</v>
      </c>
      <c r="K80" s="33">
        <v>9.4415914000000003E-5</v>
      </c>
      <c r="L80" s="33">
        <v>9.4518133999999809E-5</v>
      </c>
      <c r="M80" s="33">
        <v>9.3954487000000008E-5</v>
      </c>
      <c r="N80" s="33">
        <v>133.87878034660298</v>
      </c>
      <c r="O80" s="33">
        <v>21.442659781813997</v>
      </c>
      <c r="P80" s="33">
        <v>1.1495979400000001E-4</v>
      </c>
      <c r="Q80" s="33">
        <v>95.70147260673491</v>
      </c>
      <c r="R80" s="33">
        <v>53.177814685156001</v>
      </c>
      <c r="S80" s="33">
        <v>109.70335099178199</v>
      </c>
      <c r="T80" s="33">
        <v>1.3410451311389999</v>
      </c>
      <c r="U80" s="33">
        <v>244.45474136807701</v>
      </c>
      <c r="V80" s="33">
        <v>16.722946417199996</v>
      </c>
      <c r="W80" s="33">
        <v>40.01262324548</v>
      </c>
      <c r="X80" s="33">
        <v>8.754726722749</v>
      </c>
      <c r="Y80" s="33">
        <v>20.880989357413998</v>
      </c>
      <c r="Z80" s="33">
        <v>127.06441042609698</v>
      </c>
      <c r="AA80" s="33">
        <v>27.2099338975789</v>
      </c>
      <c r="AB80" s="33">
        <v>60.916147641688006</v>
      </c>
      <c r="AC80" s="33">
        <v>30.175168269890001</v>
      </c>
      <c r="AD80" s="33">
        <v>265.312066721213</v>
      </c>
      <c r="AE80" s="33">
        <v>229.70227215865404</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0</v>
      </c>
      <c r="D82" s="33">
        <v>0</v>
      </c>
      <c r="E82" s="33">
        <v>0</v>
      </c>
      <c r="F82" s="33">
        <v>0</v>
      </c>
      <c r="G82" s="33">
        <v>0</v>
      </c>
      <c r="H82" s="33">
        <v>0</v>
      </c>
      <c r="I82" s="33">
        <v>0</v>
      </c>
      <c r="J82" s="33">
        <v>0</v>
      </c>
      <c r="K82" s="33">
        <v>0</v>
      </c>
      <c r="L82" s="33">
        <v>0</v>
      </c>
      <c r="M82" s="33">
        <v>0</v>
      </c>
      <c r="N82" s="33">
        <v>0</v>
      </c>
      <c r="O82" s="33">
        <v>0</v>
      </c>
      <c r="P82" s="33">
        <v>0</v>
      </c>
      <c r="Q82" s="33">
        <v>0</v>
      </c>
      <c r="R82" s="33">
        <v>0</v>
      </c>
      <c r="S82" s="33">
        <v>0</v>
      </c>
      <c r="T82" s="33">
        <v>0</v>
      </c>
      <c r="U82" s="33">
        <v>0</v>
      </c>
      <c r="V82" s="33">
        <v>0</v>
      </c>
      <c r="W82" s="33">
        <v>0</v>
      </c>
      <c r="X82" s="33">
        <v>0</v>
      </c>
      <c r="Y82" s="33">
        <v>0</v>
      </c>
      <c r="Z82" s="33">
        <v>0</v>
      </c>
      <c r="AA82" s="33">
        <v>0</v>
      </c>
      <c r="AB82" s="33">
        <v>0</v>
      </c>
      <c r="AC82" s="33">
        <v>0</v>
      </c>
      <c r="AD82" s="33">
        <v>0</v>
      </c>
      <c r="AE82" s="33">
        <v>0</v>
      </c>
    </row>
    <row r="83" spans="1:3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0</v>
      </c>
      <c r="AD83" s="33">
        <v>0</v>
      </c>
      <c r="AE83" s="33">
        <v>0</v>
      </c>
    </row>
    <row r="84" spans="1:3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1:31">
      <c r="A85" s="29" t="s">
        <v>134</v>
      </c>
      <c r="B85" s="29" t="s">
        <v>73</v>
      </c>
      <c r="C85" s="33">
        <v>0</v>
      </c>
      <c r="D85" s="33">
        <v>0</v>
      </c>
      <c r="E85" s="33">
        <v>0</v>
      </c>
      <c r="F85" s="33">
        <v>0</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1.6580089600000002E-4</v>
      </c>
      <c r="D87" s="35">
        <v>1.611889299999999E-4</v>
      </c>
      <c r="E87" s="35">
        <v>1.697796689999999E-4</v>
      </c>
      <c r="F87" s="35">
        <v>1.6934866399999989E-4</v>
      </c>
      <c r="G87" s="35">
        <v>1.6516449699999989E-4</v>
      </c>
      <c r="H87" s="35">
        <v>1.66414545E-4</v>
      </c>
      <c r="I87" s="35">
        <v>1.6692540400000002E-4</v>
      </c>
      <c r="J87" s="35">
        <v>1.7210699399999998E-4</v>
      </c>
      <c r="K87" s="35">
        <v>1.70462969E-4</v>
      </c>
      <c r="L87" s="35">
        <v>1.7069512399999981E-4</v>
      </c>
      <c r="M87" s="35">
        <v>1.7046431700000001E-4</v>
      </c>
      <c r="N87" s="35">
        <v>133.87887859026299</v>
      </c>
      <c r="O87" s="35">
        <v>21.442754980013998</v>
      </c>
      <c r="P87" s="35">
        <v>2.0720570800000001E-4</v>
      </c>
      <c r="Q87" s="35">
        <v>95.701562366978905</v>
      </c>
      <c r="R87" s="35">
        <v>53.177902800696003</v>
      </c>
      <c r="S87" s="35">
        <v>109.70344351499199</v>
      </c>
      <c r="T87" s="35">
        <v>1.3411396207189998</v>
      </c>
      <c r="U87" s="35">
        <v>244.45484896282701</v>
      </c>
      <c r="V87" s="35">
        <v>16.723048694389995</v>
      </c>
      <c r="W87" s="35">
        <v>40.012733338490001</v>
      </c>
      <c r="X87" s="35">
        <v>8.7548339603639995</v>
      </c>
      <c r="Y87" s="35">
        <v>20.881091629194</v>
      </c>
      <c r="Z87" s="35">
        <v>127.06450547134298</v>
      </c>
      <c r="AA87" s="35">
        <v>27.210026643398901</v>
      </c>
      <c r="AB87" s="35">
        <v>60.916246640658009</v>
      </c>
      <c r="AC87" s="35">
        <v>30.175265940155001</v>
      </c>
      <c r="AD87" s="35">
        <v>265.31219286899301</v>
      </c>
      <c r="AE87" s="35">
        <v>229.70239105076405</v>
      </c>
    </row>
  </sheetData>
  <sheetProtection algorithmName="SHA-512" hashValue="a2wCbjP4Q81TButHG4RFfva6bHv8H6SVMws5opf1OonK1M3ioqUaEUSMpXFiQInkRX7vUTNWBhH0g/F9fkMG7Q==" saltValue="KkZz46qZWbMgIWGIAPYUIg=="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7" tint="0.39997558519241921"/>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163</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147</v>
      </c>
      <c r="B2" s="18" t="s">
        <v>148</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row>
    <row r="7" spans="1:31">
      <c r="A7" s="29" t="s">
        <v>40</v>
      </c>
      <c r="B7" s="29" t="s">
        <v>71</v>
      </c>
      <c r="C7" s="33">
        <v>0</v>
      </c>
      <c r="D7" s="33">
        <v>0</v>
      </c>
      <c r="E7" s="33">
        <v>0</v>
      </c>
      <c r="F7" s="33">
        <v>0</v>
      </c>
      <c r="G7" s="33">
        <v>0</v>
      </c>
      <c r="H7" s="33">
        <v>0</v>
      </c>
      <c r="I7" s="33">
        <v>0</v>
      </c>
      <c r="J7" s="33">
        <v>0</v>
      </c>
      <c r="K7" s="33">
        <v>0</v>
      </c>
      <c r="L7" s="33">
        <v>0</v>
      </c>
      <c r="M7" s="33">
        <v>0</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row>
    <row r="8" spans="1:31">
      <c r="A8" s="29" t="s">
        <v>40</v>
      </c>
      <c r="B8" s="29" t="s">
        <v>20</v>
      </c>
      <c r="C8" s="33">
        <v>1.1389676540754821E-4</v>
      </c>
      <c r="D8" s="33">
        <v>1.086801196204231E-4</v>
      </c>
      <c r="E8" s="33">
        <v>1.0397984212722788E-4</v>
      </c>
      <c r="F8" s="33">
        <v>9.8939966226716607E-5</v>
      </c>
      <c r="G8" s="33">
        <v>9.440836468256329E-5</v>
      </c>
      <c r="H8" s="33">
        <v>9.0084317409329303E-5</v>
      </c>
      <c r="I8" s="33">
        <v>8.6188284803846802E-5</v>
      </c>
      <c r="J8" s="33">
        <v>8.2010761058832704E-5</v>
      </c>
      <c r="K8" s="33">
        <v>7.8254542963914389E-5</v>
      </c>
      <c r="L8" s="33">
        <v>7.4670365393854403E-5</v>
      </c>
      <c r="M8" s="33">
        <v>7.1440966686020898E-5</v>
      </c>
      <c r="N8" s="33">
        <v>1.1697061505711471E-4</v>
      </c>
      <c r="O8" s="33">
        <v>1.1161318226197148E-4</v>
      </c>
      <c r="P8" s="33">
        <v>1.0650112807016759E-4</v>
      </c>
      <c r="Q8" s="33">
        <v>1.0189508920108621E-4</v>
      </c>
      <c r="R8" s="33">
        <v>9.6956260732615577E-5</v>
      </c>
      <c r="S8" s="33">
        <v>1.6036049513886238E-4</v>
      </c>
      <c r="T8" s="33">
        <v>1.5301573957540005E-4</v>
      </c>
      <c r="U8" s="33">
        <v>2.2631057434163935E-4</v>
      </c>
      <c r="V8" s="33">
        <v>2.1534135967155236E-4</v>
      </c>
      <c r="W8" s="33">
        <v>2.7229246062774568E-4</v>
      </c>
      <c r="X8" s="33">
        <v>2.5982105011387391E-4</v>
      </c>
      <c r="Y8" s="33">
        <v>2.4858411884830456E-4</v>
      </c>
      <c r="Z8" s="33">
        <v>2.3653531126980771E-4</v>
      </c>
      <c r="AA8" s="33">
        <v>2.3677669094613197E-4</v>
      </c>
      <c r="AB8" s="33">
        <v>2.4654178333918114E-4</v>
      </c>
      <c r="AC8" s="33">
        <v>2.3587916353890289E-4</v>
      </c>
      <c r="AD8" s="33">
        <v>3.1534851444251725E-4</v>
      </c>
      <c r="AE8" s="33">
        <v>3.0090507091313931E-4</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3.2115267280819176E-4</v>
      </c>
      <c r="D10" s="33">
        <v>3.0644338996215018E-4</v>
      </c>
      <c r="E10" s="33">
        <v>2.9319010156121623E-4</v>
      </c>
      <c r="F10" s="33">
        <v>2.7897925360360101E-4</v>
      </c>
      <c r="G10" s="33">
        <v>2.6620157776005034E-4</v>
      </c>
      <c r="H10" s="33">
        <v>2.5400913898289076E-4</v>
      </c>
      <c r="I10" s="33">
        <v>2.4302356551097139E-4</v>
      </c>
      <c r="J10" s="33">
        <v>2.3124427650631578E-4</v>
      </c>
      <c r="K10" s="33">
        <v>2.206529355097826E-4</v>
      </c>
      <c r="L10" s="33">
        <v>2.1054669410490044E-4</v>
      </c>
      <c r="M10" s="33">
        <v>2.014408163139642E-4</v>
      </c>
      <c r="N10" s="33">
        <v>2.194929867444154E-4</v>
      </c>
      <c r="O10" s="33">
        <v>2.0943987276434171E-4</v>
      </c>
      <c r="P10" s="33">
        <v>1.9984720675664022E-4</v>
      </c>
      <c r="Q10" s="33">
        <v>1.912040682389713E-4</v>
      </c>
      <c r="R10" s="33">
        <v>1.8193645678772269E-4</v>
      </c>
      <c r="S10" s="33">
        <v>3.1154831678034862E-4</v>
      </c>
      <c r="T10" s="33">
        <v>2.9727892810717005E-4</v>
      </c>
      <c r="U10" s="33">
        <v>21062.197369440539</v>
      </c>
      <c r="V10" s="33">
        <v>20041.318141674707</v>
      </c>
      <c r="W10" s="33">
        <v>19123.395505770019</v>
      </c>
      <c r="X10" s="33">
        <v>18247.514788317356</v>
      </c>
      <c r="Y10" s="33">
        <v>17458.332918706838</v>
      </c>
      <c r="Z10" s="33">
        <v>42261.281338925568</v>
      </c>
      <c r="AA10" s="33">
        <v>52352.174687331273</v>
      </c>
      <c r="AB10" s="33">
        <v>82704.248789072517</v>
      </c>
      <c r="AC10" s="33">
        <v>79127.394802045455</v>
      </c>
      <c r="AD10" s="33">
        <v>104705.46902370178</v>
      </c>
      <c r="AE10" s="33">
        <v>102336.34952201741</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3.7599268149601196E-3</v>
      </c>
      <c r="D12" s="33">
        <v>90911.090298533949</v>
      </c>
      <c r="E12" s="33">
        <v>173256.18934924292</v>
      </c>
      <c r="F12" s="33">
        <v>260095.78549826957</v>
      </c>
      <c r="G12" s="33">
        <v>373940.25636247697</v>
      </c>
      <c r="H12" s="33">
        <v>435677.83557325235</v>
      </c>
      <c r="I12" s="33">
        <v>540991.57846019103</v>
      </c>
      <c r="J12" s="33">
        <v>635618.44328158488</v>
      </c>
      <c r="K12" s="33">
        <v>851785.03994004894</v>
      </c>
      <c r="L12" s="33">
        <v>812771.98436026042</v>
      </c>
      <c r="M12" s="33">
        <v>777620.62573887536</v>
      </c>
      <c r="N12" s="33">
        <v>855870.26470645564</v>
      </c>
      <c r="O12" s="33">
        <v>834911.48999185057</v>
      </c>
      <c r="P12" s="33">
        <v>796671.26902549085</v>
      </c>
      <c r="Q12" s="33">
        <v>809052.63623061415</v>
      </c>
      <c r="R12" s="33">
        <v>853556.89663323527</v>
      </c>
      <c r="S12" s="33">
        <v>1027559.4133539172</v>
      </c>
      <c r="T12" s="33">
        <v>1049139.5860214178</v>
      </c>
      <c r="U12" s="33">
        <v>1058013.0803548619</v>
      </c>
      <c r="V12" s="33">
        <v>1006991.2744780404</v>
      </c>
      <c r="W12" s="33">
        <v>1068569.8792701743</v>
      </c>
      <c r="X12" s="33">
        <v>1136410.510315045</v>
      </c>
      <c r="Y12" s="33">
        <v>1122537.7759131719</v>
      </c>
      <c r="Z12" s="33">
        <v>1088510.3458557453</v>
      </c>
      <c r="AA12" s="33">
        <v>1094009.913103163</v>
      </c>
      <c r="AB12" s="33">
        <v>1105777.7396683819</v>
      </c>
      <c r="AC12" s="33">
        <v>1102198.9671390802</v>
      </c>
      <c r="AD12" s="33">
        <v>1070927.0197864447</v>
      </c>
      <c r="AE12" s="33">
        <v>1008782.4343696168</v>
      </c>
    </row>
    <row r="13" spans="1:31">
      <c r="A13" s="29" t="s">
        <v>40</v>
      </c>
      <c r="B13" s="29" t="s">
        <v>68</v>
      </c>
      <c r="C13" s="33">
        <v>3.6351488361802164E-4</v>
      </c>
      <c r="D13" s="33">
        <v>4.9208346420849178E-4</v>
      </c>
      <c r="E13" s="33">
        <v>4.7080147777278717E-4</v>
      </c>
      <c r="F13" s="33">
        <v>5.0827549736649595E-4</v>
      </c>
      <c r="G13" s="33">
        <v>6.0577375909393668E-4</v>
      </c>
      <c r="H13" s="33">
        <v>6.4289775135080299E-4</v>
      </c>
      <c r="I13" s="33">
        <v>10967.658230322908</v>
      </c>
      <c r="J13" s="33">
        <v>20819.630801818712</v>
      </c>
      <c r="K13" s="33">
        <v>226354.96512299665</v>
      </c>
      <c r="L13" s="33">
        <v>215987.56205427443</v>
      </c>
      <c r="M13" s="33">
        <v>206646.37364235686</v>
      </c>
      <c r="N13" s="33">
        <v>196630.27797022203</v>
      </c>
      <c r="O13" s="33">
        <v>187624.31100865308</v>
      </c>
      <c r="P13" s="33">
        <v>179030.8310438506</v>
      </c>
      <c r="Q13" s="33">
        <v>171287.97440472996</v>
      </c>
      <c r="R13" s="33">
        <v>162985.69101724593</v>
      </c>
      <c r="S13" s="33">
        <v>190747.46950726057</v>
      </c>
      <c r="T13" s="33">
        <v>182010.94411692463</v>
      </c>
      <c r="U13" s="33">
        <v>174139.20136272171</v>
      </c>
      <c r="V13" s="33">
        <v>172548.88742226281</v>
      </c>
      <c r="W13" s="33">
        <v>175589.54224412394</v>
      </c>
      <c r="X13" s="33">
        <v>276749.90601268824</v>
      </c>
      <c r="Y13" s="33">
        <v>265266.58080956282</v>
      </c>
      <c r="Z13" s="33">
        <v>252409.17865541123</v>
      </c>
      <c r="AA13" s="33">
        <v>252792.7599809317</v>
      </c>
      <c r="AB13" s="33">
        <v>304134.92164055048</v>
      </c>
      <c r="AC13" s="33">
        <v>300806.52561006957</v>
      </c>
      <c r="AD13" s="33">
        <v>324533.73928664054</v>
      </c>
      <c r="AE13" s="33">
        <v>336805.41011337802</v>
      </c>
    </row>
    <row r="14" spans="1:31">
      <c r="A14" s="29" t="s">
        <v>40</v>
      </c>
      <c r="B14" s="29" t="s">
        <v>36</v>
      </c>
      <c r="C14" s="33">
        <v>6.7296721600162003E-4</v>
      </c>
      <c r="D14" s="33">
        <v>6.4214428982222902E-4</v>
      </c>
      <c r="E14" s="33">
        <v>6.1437236278187775E-4</v>
      </c>
      <c r="F14" s="33">
        <v>5.845938941693178E-4</v>
      </c>
      <c r="G14" s="33">
        <v>5.5781860108452066E-4</v>
      </c>
      <c r="H14" s="33">
        <v>5.3226965731149E-4</v>
      </c>
      <c r="I14" s="33">
        <v>5.6790785021241413E-4</v>
      </c>
      <c r="J14" s="33">
        <v>5.769769374646236E-4</v>
      </c>
      <c r="K14" s="33">
        <v>1.2253018981210461E-3</v>
      </c>
      <c r="L14" s="33">
        <v>1.17773587541333E-3</v>
      </c>
      <c r="M14" s="33">
        <v>1.12680029080533E-3</v>
      </c>
      <c r="N14" s="33">
        <v>1.4683625880459841E-3</v>
      </c>
      <c r="O14" s="33">
        <v>1.7472355051392093E-3</v>
      </c>
      <c r="P14" s="33">
        <v>1.6672094508049548E-3</v>
      </c>
      <c r="Q14" s="33">
        <v>1.6513565900103569E-3</v>
      </c>
      <c r="R14" s="33">
        <v>1.7595427451189388E-3</v>
      </c>
      <c r="S14" s="33">
        <v>22373.348762613361</v>
      </c>
      <c r="T14" s="33">
        <v>21348.615240836916</v>
      </c>
      <c r="U14" s="33">
        <v>23307.163934953733</v>
      </c>
      <c r="V14" s="33">
        <v>22177.471761721601</v>
      </c>
      <c r="W14" s="33">
        <v>82922.666186912917</v>
      </c>
      <c r="X14" s="33">
        <v>79124.681448202173</v>
      </c>
      <c r="Y14" s="33">
        <v>82766.567605262491</v>
      </c>
      <c r="Z14" s="33">
        <v>104248.5277258204</v>
      </c>
      <c r="AA14" s="33">
        <v>101982.08888817944</v>
      </c>
      <c r="AB14" s="33">
        <v>125642.66153035451</v>
      </c>
      <c r="AC14" s="33">
        <v>120208.77557815361</v>
      </c>
      <c r="AD14" s="33">
        <v>123600.1824153287</v>
      </c>
      <c r="AE14" s="33">
        <v>117939.10504716251</v>
      </c>
    </row>
    <row r="15" spans="1:31">
      <c r="A15" s="29" t="s">
        <v>40</v>
      </c>
      <c r="B15" s="29" t="s">
        <v>73</v>
      </c>
      <c r="C15" s="33">
        <v>0</v>
      </c>
      <c r="D15" s="33">
        <v>0</v>
      </c>
      <c r="E15" s="33">
        <v>9.5127583433114E-4</v>
      </c>
      <c r="F15" s="33">
        <v>9.9797541014510984E-4</v>
      </c>
      <c r="G15" s="33">
        <v>9.5226661235476608E-4</v>
      </c>
      <c r="H15" s="33">
        <v>9.0865134730500703E-4</v>
      </c>
      <c r="I15" s="33">
        <v>9.0892074483066114E-4</v>
      </c>
      <c r="J15" s="33">
        <v>8.8596426543846606E-4</v>
      </c>
      <c r="K15" s="33">
        <v>241735.97286370795</v>
      </c>
      <c r="L15" s="33">
        <v>230664.09617484041</v>
      </c>
      <c r="M15" s="33">
        <v>220688.16622992136</v>
      </c>
      <c r="N15" s="33">
        <v>209991.46909743425</v>
      </c>
      <c r="O15" s="33">
        <v>200373.5395661511</v>
      </c>
      <c r="P15" s="33">
        <v>191196.12546410074</v>
      </c>
      <c r="Q15" s="33">
        <v>182927.1352780571</v>
      </c>
      <c r="R15" s="33">
        <v>174060.70531463894</v>
      </c>
      <c r="S15" s="33">
        <v>253408.24651439168</v>
      </c>
      <c r="T15" s="33">
        <v>242329.06153680271</v>
      </c>
      <c r="U15" s="33">
        <v>239694.6925248632</v>
      </c>
      <c r="V15" s="33">
        <v>228076.75312793191</v>
      </c>
      <c r="W15" s="33">
        <v>231540.44911784693</v>
      </c>
      <c r="X15" s="33">
        <v>266596.40319836332</v>
      </c>
      <c r="Y15" s="33">
        <v>255066.44649518185</v>
      </c>
      <c r="Z15" s="33">
        <v>244541.69068605019</v>
      </c>
      <c r="AA15" s="33">
        <v>233341.33872662627</v>
      </c>
      <c r="AB15" s="33">
        <v>254679.56027566089</v>
      </c>
      <c r="AC15" s="33">
        <v>243664.99193214701</v>
      </c>
      <c r="AD15" s="33">
        <v>280330.67131459177</v>
      </c>
      <c r="AE15" s="33">
        <v>267491.09847613063</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4.5584911367938805E-3</v>
      </c>
      <c r="D17" s="35">
        <v>90911.091205740915</v>
      </c>
      <c r="E17" s="35">
        <v>173256.19021721435</v>
      </c>
      <c r="F17" s="35">
        <v>260095.7863844643</v>
      </c>
      <c r="G17" s="35">
        <v>373940.25732886069</v>
      </c>
      <c r="H17" s="35">
        <v>435677.83656024357</v>
      </c>
      <c r="I17" s="35">
        <v>551959.23701972573</v>
      </c>
      <c r="J17" s="35">
        <v>656438.07439665857</v>
      </c>
      <c r="K17" s="35">
        <v>1078140.0053619531</v>
      </c>
      <c r="L17" s="35">
        <v>1028759.5466997519</v>
      </c>
      <c r="M17" s="35">
        <v>984266.99965411401</v>
      </c>
      <c r="N17" s="35">
        <v>1052500.5430131413</v>
      </c>
      <c r="O17" s="35">
        <v>1022535.8013215568</v>
      </c>
      <c r="P17" s="35">
        <v>975702.1003756898</v>
      </c>
      <c r="Q17" s="35">
        <v>980340.61092844326</v>
      </c>
      <c r="R17" s="35">
        <v>1016542.5879293738</v>
      </c>
      <c r="S17" s="35">
        <v>1218306.8833330865</v>
      </c>
      <c r="T17" s="35">
        <v>1231150.5305886371</v>
      </c>
      <c r="U17" s="35">
        <v>1253214.4793133347</v>
      </c>
      <c r="V17" s="35">
        <v>1199581.4802573193</v>
      </c>
      <c r="W17" s="35">
        <v>1263282.8172923608</v>
      </c>
      <c r="X17" s="35">
        <v>1431407.9313758716</v>
      </c>
      <c r="Y17" s="35">
        <v>1405262.6898900256</v>
      </c>
      <c r="Z17" s="35">
        <v>1383180.8060866175</v>
      </c>
      <c r="AA17" s="35">
        <v>1399154.8480082026</v>
      </c>
      <c r="AB17" s="35">
        <v>1492616.9103445467</v>
      </c>
      <c r="AC17" s="35">
        <v>1482132.8877870743</v>
      </c>
      <c r="AD17" s="35">
        <v>1500166.2284121355</v>
      </c>
      <c r="AE17" s="35">
        <v>1447924.1943059172</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0</v>
      </c>
      <c r="G20" s="33">
        <v>0</v>
      </c>
      <c r="H20" s="33">
        <v>0</v>
      </c>
      <c r="I20" s="33">
        <v>0</v>
      </c>
      <c r="J20" s="33">
        <v>0</v>
      </c>
      <c r="K20" s="33">
        <v>0</v>
      </c>
      <c r="L20" s="33">
        <v>0</v>
      </c>
      <c r="M20" s="33">
        <v>0</v>
      </c>
      <c r="N20" s="33">
        <v>0</v>
      </c>
      <c r="O20" s="33">
        <v>0</v>
      </c>
      <c r="P20" s="33">
        <v>0</v>
      </c>
      <c r="Q20" s="33">
        <v>0</v>
      </c>
      <c r="R20" s="33">
        <v>0</v>
      </c>
      <c r="S20" s="33">
        <v>0</v>
      </c>
      <c r="T20" s="33">
        <v>0</v>
      </c>
      <c r="U20" s="33">
        <v>0</v>
      </c>
      <c r="V20" s="33">
        <v>0</v>
      </c>
      <c r="W20" s="33">
        <v>0</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2.3637726012628299E-5</v>
      </c>
      <c r="D22" s="33">
        <v>2.2555082064138901E-5</v>
      </c>
      <c r="E22" s="33">
        <v>2.1579603338558602E-5</v>
      </c>
      <c r="F22" s="33">
        <v>2.0533645578058102E-5</v>
      </c>
      <c r="G22" s="33">
        <v>1.9593173253705297E-5</v>
      </c>
      <c r="H22" s="33">
        <v>1.8695775998000801E-5</v>
      </c>
      <c r="I22" s="33">
        <v>1.78872073706554E-5</v>
      </c>
      <c r="J22" s="33">
        <v>1.7020219082247399E-5</v>
      </c>
      <c r="K22" s="33">
        <v>1.6240667056747397E-5</v>
      </c>
      <c r="L22" s="33">
        <v>1.5496819704467201E-5</v>
      </c>
      <c r="M22" s="33">
        <v>1.4826601884249399E-5</v>
      </c>
      <c r="N22" s="33">
        <v>2.7391959504746902E-5</v>
      </c>
      <c r="O22" s="33">
        <v>2.61373659292381E-5</v>
      </c>
      <c r="P22" s="33">
        <v>2.4940234655374201E-5</v>
      </c>
      <c r="Q22" s="33">
        <v>2.38616011018312E-5</v>
      </c>
      <c r="R22" s="33">
        <v>2.2705035503341498E-5</v>
      </c>
      <c r="S22" s="33">
        <v>5.4263426959142803E-5</v>
      </c>
      <c r="T22" s="33">
        <v>5.1778079138873397E-5</v>
      </c>
      <c r="U22" s="33">
        <v>7.5171080556235106E-5</v>
      </c>
      <c r="V22" s="33">
        <v>7.1527557835290609E-5</v>
      </c>
      <c r="W22" s="33">
        <v>8.2702129114364906E-5</v>
      </c>
      <c r="X22" s="33">
        <v>7.8914245306716899E-5</v>
      </c>
      <c r="Y22" s="33">
        <v>7.5501304168971403E-5</v>
      </c>
      <c r="Z22" s="33">
        <v>7.18417755954159E-5</v>
      </c>
      <c r="AA22" s="33">
        <v>6.8551312563753893E-5</v>
      </c>
      <c r="AB22" s="33">
        <v>1.0392402650994401E-4</v>
      </c>
      <c r="AC22" s="33">
        <v>9.9429444018565404E-5</v>
      </c>
      <c r="AD22" s="33">
        <v>1.0815002507432899E-4</v>
      </c>
      <c r="AE22" s="33">
        <v>1.03196588770298E-4</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6.4002080215660803E-5</v>
      </c>
      <c r="D24" s="33">
        <v>6.1070687204370296E-5</v>
      </c>
      <c r="E24" s="33">
        <v>5.8429457349607498E-5</v>
      </c>
      <c r="F24" s="33">
        <v>5.55973967506317E-5</v>
      </c>
      <c r="G24" s="33">
        <v>5.3050951076810205E-5</v>
      </c>
      <c r="H24" s="33">
        <v>5.0621136503520403E-5</v>
      </c>
      <c r="I24" s="33">
        <v>4.8431836478654196E-5</v>
      </c>
      <c r="J24" s="33">
        <v>4.6084357962697198E-5</v>
      </c>
      <c r="K24" s="33">
        <v>4.39736239927004E-5</v>
      </c>
      <c r="L24" s="33">
        <v>4.1959564861825794E-5</v>
      </c>
      <c r="M24" s="33">
        <v>4.0144866837632199E-5</v>
      </c>
      <c r="N24" s="33">
        <v>4.4002146160136704E-5</v>
      </c>
      <c r="O24" s="33">
        <v>4.1986780670437401E-5</v>
      </c>
      <c r="P24" s="33">
        <v>4.0063721997825904E-5</v>
      </c>
      <c r="Q24" s="33">
        <v>3.8331016775769599E-5</v>
      </c>
      <c r="R24" s="33">
        <v>3.64731223633708E-5</v>
      </c>
      <c r="S24" s="33">
        <v>1.5292833005873499E-4</v>
      </c>
      <c r="T24" s="33">
        <v>1.459239790055831E-4</v>
      </c>
      <c r="U24" s="33">
        <v>20780.165938608483</v>
      </c>
      <c r="V24" s="33">
        <v>19772.956700932638</v>
      </c>
      <c r="W24" s="33">
        <v>18867.325088798298</v>
      </c>
      <c r="X24" s="33">
        <v>18003.17278748742</v>
      </c>
      <c r="Y24" s="33">
        <v>17224.558399870428</v>
      </c>
      <c r="Z24" s="33">
        <v>38024.50575142356</v>
      </c>
      <c r="AA24" s="33">
        <v>36282.925320882772</v>
      </c>
      <c r="AB24" s="33">
        <v>34621.111920719857</v>
      </c>
      <c r="AC24" s="33">
        <v>33123.792689578993</v>
      </c>
      <c r="AD24" s="33">
        <v>52833.948231686765</v>
      </c>
      <c r="AE24" s="33">
        <v>50414.072720088181</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6.6728051188480117E-4</v>
      </c>
      <c r="D26" s="33">
        <v>90911.087330282346</v>
      </c>
      <c r="E26" s="33">
        <v>173256.18618018788</v>
      </c>
      <c r="F26" s="33">
        <v>247543.21978576126</v>
      </c>
      <c r="G26" s="33">
        <v>314926.81102438184</v>
      </c>
      <c r="H26" s="33">
        <v>379367.29615092353</v>
      </c>
      <c r="I26" s="33">
        <v>421896.70409031754</v>
      </c>
      <c r="J26" s="33">
        <v>456262.80306043074</v>
      </c>
      <c r="K26" s="33">
        <v>617396.49393868027</v>
      </c>
      <c r="L26" s="33">
        <v>589118.79169168009</v>
      </c>
      <c r="M26" s="33">
        <v>563640.1502706199</v>
      </c>
      <c r="N26" s="33">
        <v>536320.65880193876</v>
      </c>
      <c r="O26" s="33">
        <v>511756.35361490177</v>
      </c>
      <c r="P26" s="33">
        <v>488317.13111751963</v>
      </c>
      <c r="Q26" s="33">
        <v>467198.03381665528</v>
      </c>
      <c r="R26" s="33">
        <v>444553.06665260106</v>
      </c>
      <c r="S26" s="33">
        <v>429612.49018719641</v>
      </c>
      <c r="T26" s="33">
        <v>434505.62690813857</v>
      </c>
      <c r="U26" s="33">
        <v>459714.30542280176</v>
      </c>
      <c r="V26" s="33">
        <v>437432.07267047703</v>
      </c>
      <c r="W26" s="33">
        <v>493043.39854207751</v>
      </c>
      <c r="X26" s="33">
        <v>503754.85825884598</v>
      </c>
      <c r="Y26" s="33">
        <v>481968.09881625813</v>
      </c>
      <c r="Z26" s="33">
        <v>458607.23043691233</v>
      </c>
      <c r="AA26" s="33">
        <v>438473.4725058233</v>
      </c>
      <c r="AB26" s="33">
        <v>418390.71787918528</v>
      </c>
      <c r="AC26" s="33">
        <v>383745.71645864117</v>
      </c>
      <c r="AD26" s="33">
        <v>341547.51035462163</v>
      </c>
      <c r="AE26" s="33">
        <v>300314.80950120219</v>
      </c>
    </row>
    <row r="27" spans="1:31">
      <c r="A27" s="29" t="s">
        <v>130</v>
      </c>
      <c r="B27" s="29" t="s">
        <v>68</v>
      </c>
      <c r="C27" s="33">
        <v>7.5167824101688902E-5</v>
      </c>
      <c r="D27" s="33">
        <v>1.914478281675056E-4</v>
      </c>
      <c r="E27" s="33">
        <v>1.8316795213314303E-4</v>
      </c>
      <c r="F27" s="33">
        <v>2.0648283910379461E-4</v>
      </c>
      <c r="G27" s="33">
        <v>3.178036654464645E-4</v>
      </c>
      <c r="H27" s="33">
        <v>3.6811712775077936E-4</v>
      </c>
      <c r="I27" s="33">
        <v>10967.657879358514</v>
      </c>
      <c r="J27" s="33">
        <v>20819.630467865471</v>
      </c>
      <c r="K27" s="33">
        <v>226354.96462877191</v>
      </c>
      <c r="L27" s="33">
        <v>215987.56158268594</v>
      </c>
      <c r="M27" s="33">
        <v>206646.37316604741</v>
      </c>
      <c r="N27" s="33">
        <v>196630.27721185915</v>
      </c>
      <c r="O27" s="33">
        <v>187624.3102419622</v>
      </c>
      <c r="P27" s="33">
        <v>179030.83031227533</v>
      </c>
      <c r="Q27" s="33">
        <v>171287.97370479439</v>
      </c>
      <c r="R27" s="33">
        <v>162985.69017501234</v>
      </c>
      <c r="S27" s="33">
        <v>164370.11892936807</v>
      </c>
      <c r="T27" s="33">
        <v>156841.71647321436</v>
      </c>
      <c r="U27" s="33">
        <v>150058.51092920243</v>
      </c>
      <c r="V27" s="33">
        <v>142785.21393791304</v>
      </c>
      <c r="W27" s="33">
        <v>136245.4330926211</v>
      </c>
      <c r="X27" s="33">
        <v>183714.77532308668</v>
      </c>
      <c r="Y27" s="33">
        <v>175769.34402770002</v>
      </c>
      <c r="Z27" s="33">
        <v>167249.84964406746</v>
      </c>
      <c r="AA27" s="33">
        <v>160722.80697374023</v>
      </c>
      <c r="AB27" s="33">
        <v>187679.82593474776</v>
      </c>
      <c r="AC27" s="33">
        <v>185280.7698658634</v>
      </c>
      <c r="AD27" s="33">
        <v>190457.92513350144</v>
      </c>
      <c r="AE27" s="33">
        <v>191114.3999677517</v>
      </c>
    </row>
    <row r="28" spans="1:31">
      <c r="A28" s="29" t="s">
        <v>130</v>
      </c>
      <c r="B28" s="29" t="s">
        <v>36</v>
      </c>
      <c r="C28" s="33">
        <v>2.1958784127901998E-4</v>
      </c>
      <c r="D28" s="33">
        <v>2.0953038281641001E-4</v>
      </c>
      <c r="E28" s="33">
        <v>2.004684592011965E-4</v>
      </c>
      <c r="F28" s="33">
        <v>1.9075180512987698E-4</v>
      </c>
      <c r="G28" s="33">
        <v>1.8201508115833431E-4</v>
      </c>
      <c r="H28" s="33">
        <v>1.7367851248651728E-4</v>
      </c>
      <c r="I28" s="33">
        <v>1.8089087692428399E-4</v>
      </c>
      <c r="J28" s="33">
        <v>1.7212314317337511E-4</v>
      </c>
      <c r="K28" s="33">
        <v>6.5701912244966597E-4</v>
      </c>
      <c r="L28" s="33">
        <v>6.2692664330924797E-4</v>
      </c>
      <c r="M28" s="33">
        <v>5.9981286020224995E-4</v>
      </c>
      <c r="N28" s="33">
        <v>6.2732554058762401E-4</v>
      </c>
      <c r="O28" s="33">
        <v>5.9859307284148102E-4</v>
      </c>
      <c r="P28" s="33">
        <v>5.7117659599538798E-4</v>
      </c>
      <c r="Q28" s="33">
        <v>5.5935506771539502E-4</v>
      </c>
      <c r="R28" s="33">
        <v>5.5243211355925287E-4</v>
      </c>
      <c r="S28" s="33">
        <v>1.189069335797756E-3</v>
      </c>
      <c r="T28" s="33">
        <v>1.1346081443934738E-3</v>
      </c>
      <c r="U28" s="33">
        <v>1.973167771129344E-3</v>
      </c>
      <c r="V28" s="33">
        <v>1.877528842526126E-3</v>
      </c>
      <c r="W28" s="33">
        <v>23071.138898327412</v>
      </c>
      <c r="X28" s="33">
        <v>22014.445504906736</v>
      </c>
      <c r="Y28" s="33">
        <v>28126.277016948909</v>
      </c>
      <c r="Z28" s="33">
        <v>35637.045948572879</v>
      </c>
      <c r="AA28" s="33">
        <v>36513.117752748352</v>
      </c>
      <c r="AB28" s="33">
        <v>38247.643260662902</v>
      </c>
      <c r="AC28" s="33">
        <v>36593.481137545386</v>
      </c>
      <c r="AD28" s="33">
        <v>34819.804625560755</v>
      </c>
      <c r="AE28" s="33">
        <v>33225.004207657235</v>
      </c>
    </row>
    <row r="29" spans="1:31">
      <c r="A29" s="29" t="s">
        <v>130</v>
      </c>
      <c r="B29" s="29" t="s">
        <v>73</v>
      </c>
      <c r="C29" s="33">
        <v>0</v>
      </c>
      <c r="D29" s="33">
        <v>0</v>
      </c>
      <c r="E29" s="33">
        <v>2.6214637484206699E-4</v>
      </c>
      <c r="F29" s="33">
        <v>2.94271828735053E-4</v>
      </c>
      <c r="G29" s="33">
        <v>2.8079372959723001E-4</v>
      </c>
      <c r="H29" s="33">
        <v>2.6793294798229002E-4</v>
      </c>
      <c r="I29" s="33">
        <v>2.5634518741039205E-4</v>
      </c>
      <c r="J29" s="33">
        <v>2.4392020285751202E-4</v>
      </c>
      <c r="K29" s="33">
        <v>241735.97222629914</v>
      </c>
      <c r="L29" s="33">
        <v>230664.09554394888</v>
      </c>
      <c r="M29" s="33">
        <v>220688.16562631508</v>
      </c>
      <c r="N29" s="33">
        <v>209991.4677135688</v>
      </c>
      <c r="O29" s="33">
        <v>200373.53781485348</v>
      </c>
      <c r="P29" s="33">
        <v>191196.12379301523</v>
      </c>
      <c r="Q29" s="33">
        <v>182927.13366302827</v>
      </c>
      <c r="R29" s="33">
        <v>174060.70309780413</v>
      </c>
      <c r="S29" s="33">
        <v>166088.4573943225</v>
      </c>
      <c r="T29" s="33">
        <v>158481.35241240336</v>
      </c>
      <c r="U29" s="33">
        <v>151627.23517102731</v>
      </c>
      <c r="V29" s="33">
        <v>144277.90252379497</v>
      </c>
      <c r="W29" s="33">
        <v>137669.75429193547</v>
      </c>
      <c r="X29" s="33">
        <v>131364.26931023435</v>
      </c>
      <c r="Y29" s="33">
        <v>125682.93108015675</v>
      </c>
      <c r="Z29" s="33">
        <v>119591.1125087563</v>
      </c>
      <c r="AA29" s="33">
        <v>114113.65692857304</v>
      </c>
      <c r="AB29" s="33">
        <v>108887.07717857022</v>
      </c>
      <c r="AC29" s="33">
        <v>104177.84903316779</v>
      </c>
      <c r="AD29" s="33">
        <v>99128.37578943168</v>
      </c>
      <c r="AE29" s="33">
        <v>94588.144799586225</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8.3008814221477922E-4</v>
      </c>
      <c r="D31" s="35">
        <v>90911.087605355948</v>
      </c>
      <c r="E31" s="35">
        <v>173256.18644336489</v>
      </c>
      <c r="F31" s="35">
        <v>247543.22006837514</v>
      </c>
      <c r="G31" s="35">
        <v>314926.81141482963</v>
      </c>
      <c r="H31" s="35">
        <v>379367.29658835754</v>
      </c>
      <c r="I31" s="35">
        <v>432864.36203599506</v>
      </c>
      <c r="J31" s="35">
        <v>477082.43359140074</v>
      </c>
      <c r="K31" s="35">
        <v>843751.45862766646</v>
      </c>
      <c r="L31" s="35">
        <v>805106.35333182244</v>
      </c>
      <c r="M31" s="35">
        <v>770286.52349163871</v>
      </c>
      <c r="N31" s="35">
        <v>732950.93608519202</v>
      </c>
      <c r="O31" s="35">
        <v>699380.66392498813</v>
      </c>
      <c r="P31" s="35">
        <v>667347.96149479889</v>
      </c>
      <c r="Q31" s="35">
        <v>638486.00758364226</v>
      </c>
      <c r="R31" s="35">
        <v>607538.75688679155</v>
      </c>
      <c r="S31" s="35">
        <v>593982.60932375619</v>
      </c>
      <c r="T31" s="35">
        <v>591347.34357905493</v>
      </c>
      <c r="U31" s="35">
        <v>630552.98236578377</v>
      </c>
      <c r="V31" s="35">
        <v>599990.2433808503</v>
      </c>
      <c r="W31" s="35">
        <v>648156.15680619911</v>
      </c>
      <c r="X31" s="35">
        <v>705472.80644833436</v>
      </c>
      <c r="Y31" s="35">
        <v>674962.00131932995</v>
      </c>
      <c r="Z31" s="35">
        <v>663881.58590424515</v>
      </c>
      <c r="AA31" s="35">
        <v>635479.20486899768</v>
      </c>
      <c r="AB31" s="35">
        <v>640691.65583857684</v>
      </c>
      <c r="AC31" s="35">
        <v>602150.27911351295</v>
      </c>
      <c r="AD31" s="35">
        <v>584839.38382795989</v>
      </c>
      <c r="AE31" s="35">
        <v>541843.28229223867</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0</v>
      </c>
      <c r="G34" s="33">
        <v>0</v>
      </c>
      <c r="H34" s="33">
        <v>0</v>
      </c>
      <c r="I34" s="33">
        <v>0</v>
      </c>
      <c r="J34" s="33">
        <v>0</v>
      </c>
      <c r="K34" s="33">
        <v>0</v>
      </c>
      <c r="L34" s="33">
        <v>0</v>
      </c>
      <c r="M34" s="33">
        <v>0</v>
      </c>
      <c r="N34" s="33">
        <v>0</v>
      </c>
      <c r="O34" s="33">
        <v>0</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2.6053494965591001E-5</v>
      </c>
      <c r="D36" s="33">
        <v>2.48602051099414E-5</v>
      </c>
      <c r="E36" s="33">
        <v>2.3785032732853598E-5</v>
      </c>
      <c r="F36" s="33">
        <v>2.2632178383291201E-5</v>
      </c>
      <c r="G36" s="33">
        <v>2.1595590051794699E-5</v>
      </c>
      <c r="H36" s="33">
        <v>2.0606479048852099E-5</v>
      </c>
      <c r="I36" s="33">
        <v>1.9715274935113599E-5</v>
      </c>
      <c r="J36" s="33">
        <v>1.8759680687376101E-5</v>
      </c>
      <c r="K36" s="33">
        <v>1.7900458664033801E-5</v>
      </c>
      <c r="L36" s="33">
        <v>1.7080590321476301E-5</v>
      </c>
      <c r="M36" s="33">
        <v>1.6341876428457797E-5</v>
      </c>
      <c r="N36" s="33">
        <v>2.8543749264928802E-5</v>
      </c>
      <c r="O36" s="33">
        <v>2.7236401959508499E-5</v>
      </c>
      <c r="P36" s="33">
        <v>2.5988933157123102E-5</v>
      </c>
      <c r="Q36" s="33">
        <v>2.4864944721913299E-5</v>
      </c>
      <c r="R36" s="33">
        <v>2.3659747319149501E-5</v>
      </c>
      <c r="S36" s="33">
        <v>4.31083422511008E-5</v>
      </c>
      <c r="T36" s="33">
        <v>4.1133914345360995E-5</v>
      </c>
      <c r="U36" s="33">
        <v>6.77820773010906E-5</v>
      </c>
      <c r="V36" s="33">
        <v>6.44966976458843E-5</v>
      </c>
      <c r="W36" s="33">
        <v>8.6804520120093307E-5</v>
      </c>
      <c r="X36" s="33">
        <v>8.2828740539632098E-5</v>
      </c>
      <c r="Y36" s="33">
        <v>7.9246502442104598E-5</v>
      </c>
      <c r="Z36" s="33">
        <v>7.5405445082457002E-5</v>
      </c>
      <c r="AA36" s="33">
        <v>8.3026818691168909E-5</v>
      </c>
      <c r="AB36" s="33">
        <v>7.6391681944036201E-5</v>
      </c>
      <c r="AC36" s="33">
        <v>7.3087838476040999E-5</v>
      </c>
      <c r="AD36" s="33">
        <v>6.9545289956827509E-5</v>
      </c>
      <c r="AE36" s="33">
        <v>6.6360009474370095E-5</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6.4902159152583497E-5</v>
      </c>
      <c r="D38" s="33">
        <v>6.1929541151473699E-5</v>
      </c>
      <c r="E38" s="33">
        <v>5.9251166951529803E-5</v>
      </c>
      <c r="F38" s="33">
        <v>5.6379278301893199E-5</v>
      </c>
      <c r="G38" s="33">
        <v>5.3797021259014501E-5</v>
      </c>
      <c r="H38" s="33">
        <v>5.1333035532057898E-5</v>
      </c>
      <c r="I38" s="33">
        <v>4.91129467760701E-5</v>
      </c>
      <c r="J38" s="33">
        <v>4.6732455021168699E-5</v>
      </c>
      <c r="K38" s="33">
        <v>4.4592037216186502E-5</v>
      </c>
      <c r="L38" s="33">
        <v>4.2549653815299097E-5</v>
      </c>
      <c r="M38" s="33">
        <v>4.0709435191416398E-5</v>
      </c>
      <c r="N38" s="33">
        <v>4.5192385472714001E-5</v>
      </c>
      <c r="O38" s="33">
        <v>4.3122505204887302E-5</v>
      </c>
      <c r="P38" s="33">
        <v>4.1147428614235898E-5</v>
      </c>
      <c r="Q38" s="33">
        <v>3.9367854453903395E-5</v>
      </c>
      <c r="R38" s="33">
        <v>3.7459704788949202E-5</v>
      </c>
      <c r="S38" s="33">
        <v>5.0928195599215797E-5</v>
      </c>
      <c r="T38" s="33">
        <v>4.8595606468454305E-5</v>
      </c>
      <c r="U38" s="33">
        <v>282.03119498081946</v>
      </c>
      <c r="V38" s="33">
        <v>268.36121632248467</v>
      </c>
      <c r="W38" s="33">
        <v>256.0698628011869</v>
      </c>
      <c r="X38" s="33">
        <v>244.34147204125932</v>
      </c>
      <c r="Y38" s="33">
        <v>233.7740129171718</v>
      </c>
      <c r="Z38" s="33">
        <v>222.44304732072968</v>
      </c>
      <c r="AA38" s="33">
        <v>12238.779386884496</v>
      </c>
      <c r="AB38" s="33">
        <v>44428.108322850749</v>
      </c>
      <c r="AC38" s="33">
        <v>42506.648921218941</v>
      </c>
      <c r="AD38" s="33">
        <v>43574.437881682148</v>
      </c>
      <c r="AE38" s="33">
        <v>44005.212959343698</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1.3013882230166569E-3</v>
      </c>
      <c r="D40" s="33">
        <v>1.2590358671884041E-3</v>
      </c>
      <c r="E40" s="33">
        <v>1.204584160930262E-3</v>
      </c>
      <c r="F40" s="33">
        <v>12552.563759491317</v>
      </c>
      <c r="G40" s="33">
        <v>59013.443474529318</v>
      </c>
      <c r="H40" s="33">
        <v>56310.537644117067</v>
      </c>
      <c r="I40" s="33">
        <v>119094.87266856722</v>
      </c>
      <c r="J40" s="33">
        <v>179355.63841056597</v>
      </c>
      <c r="K40" s="33">
        <v>234388.54427370828</v>
      </c>
      <c r="L40" s="33">
        <v>223653.19101182511</v>
      </c>
      <c r="M40" s="33">
        <v>213980.47383350704</v>
      </c>
      <c r="N40" s="33">
        <v>203608.89592772454</v>
      </c>
      <c r="O40" s="33">
        <v>194283.29771997701</v>
      </c>
      <c r="P40" s="33">
        <v>185384.8260014932</v>
      </c>
      <c r="Q40" s="33">
        <v>184033.57200221851</v>
      </c>
      <c r="R40" s="33">
        <v>209768.76373499169</v>
      </c>
      <c r="S40" s="33">
        <v>284749.41851605923</v>
      </c>
      <c r="T40" s="33">
        <v>271707.46030791395</v>
      </c>
      <c r="U40" s="33">
        <v>259956.45685963958</v>
      </c>
      <c r="V40" s="33">
        <v>247616.24766224364</v>
      </c>
      <c r="W40" s="33">
        <v>247494.56354201565</v>
      </c>
      <c r="X40" s="33">
        <v>307802.56803290005</v>
      </c>
      <c r="Y40" s="33">
        <v>294490.49693750031</v>
      </c>
      <c r="Z40" s="33">
        <v>300598.30309910129</v>
      </c>
      <c r="AA40" s="33">
        <v>299111.88220301433</v>
      </c>
      <c r="AB40" s="33">
        <v>307981.18385856441</v>
      </c>
      <c r="AC40" s="33">
        <v>294661.38781439612</v>
      </c>
      <c r="AD40" s="33">
        <v>280379.22699480265</v>
      </c>
      <c r="AE40" s="33">
        <v>280032.24104939133</v>
      </c>
    </row>
    <row r="41" spans="1:31">
      <c r="A41" s="29" t="s">
        <v>131</v>
      </c>
      <c r="B41" s="29" t="s">
        <v>68</v>
      </c>
      <c r="C41" s="33">
        <v>1.253707219768047E-4</v>
      </c>
      <c r="D41" s="33">
        <v>1.451238636415175E-4</v>
      </c>
      <c r="E41" s="33">
        <v>1.3884744038782489E-4</v>
      </c>
      <c r="F41" s="33">
        <v>1.3211754106943522E-4</v>
      </c>
      <c r="G41" s="33">
        <v>1.2606635593209541E-4</v>
      </c>
      <c r="H41" s="33">
        <v>1.2029232431479558E-4</v>
      </c>
      <c r="I41" s="33">
        <v>2.0315751913978051E-4</v>
      </c>
      <c r="J41" s="33">
        <v>1.9331052703271939E-4</v>
      </c>
      <c r="K41" s="33">
        <v>3.6002366352660975E-4</v>
      </c>
      <c r="L41" s="33">
        <v>3.4353402994587428E-4</v>
      </c>
      <c r="M41" s="33">
        <v>3.2867661835357269E-4</v>
      </c>
      <c r="N41" s="33">
        <v>3.1274574815783892E-4</v>
      </c>
      <c r="O41" s="33">
        <v>2.9842151529897671E-4</v>
      </c>
      <c r="P41" s="33">
        <v>2.8475335417955006E-4</v>
      </c>
      <c r="Q41" s="33">
        <v>2.7243813234839538E-4</v>
      </c>
      <c r="R41" s="33">
        <v>2.5923312694049153E-4</v>
      </c>
      <c r="S41" s="33">
        <v>26377.34943076074</v>
      </c>
      <c r="T41" s="33">
        <v>25169.226546048983</v>
      </c>
      <c r="U41" s="33">
        <v>24080.689383330464</v>
      </c>
      <c r="V41" s="33">
        <v>27016.528097683164</v>
      </c>
      <c r="W41" s="33">
        <v>35064.774442756905</v>
      </c>
      <c r="X41" s="33">
        <v>79985.807860919871</v>
      </c>
      <c r="Y41" s="33">
        <v>76526.523000204063</v>
      </c>
      <c r="Z41" s="33">
        <v>72817.302352720202</v>
      </c>
      <c r="AA41" s="33">
        <v>71259.322641419523</v>
      </c>
      <c r="AB41" s="33">
        <v>96597.624002012846</v>
      </c>
      <c r="AC41" s="33">
        <v>92419.899129806552</v>
      </c>
      <c r="AD41" s="33">
        <v>87940.330659390092</v>
      </c>
      <c r="AE41" s="33">
        <v>101668.60167200766</v>
      </c>
    </row>
    <row r="42" spans="1:31">
      <c r="A42" s="29" t="s">
        <v>131</v>
      </c>
      <c r="B42" s="29" t="s">
        <v>36</v>
      </c>
      <c r="C42" s="33">
        <v>1.1056847538629599E-4</v>
      </c>
      <c r="D42" s="33">
        <v>1.05504270364767E-4</v>
      </c>
      <c r="E42" s="33">
        <v>1.0094134432858499E-4</v>
      </c>
      <c r="F42" s="33">
        <v>9.6048743625995212E-5</v>
      </c>
      <c r="G42" s="33">
        <v>9.1649564492133595E-5</v>
      </c>
      <c r="H42" s="33">
        <v>8.7451874480578106E-5</v>
      </c>
      <c r="I42" s="33">
        <v>1.00081593649508E-4</v>
      </c>
      <c r="J42" s="33">
        <v>1.2121379005088601E-4</v>
      </c>
      <c r="K42" s="33">
        <v>1.4695267671607001E-4</v>
      </c>
      <c r="L42" s="33">
        <v>1.48776695093042E-4</v>
      </c>
      <c r="M42" s="33">
        <v>1.4234229150662599E-4</v>
      </c>
      <c r="N42" s="33">
        <v>2.8478204644403099E-4</v>
      </c>
      <c r="O42" s="33">
        <v>6.1786475978544602E-4</v>
      </c>
      <c r="P42" s="33">
        <v>5.8956561024757601E-4</v>
      </c>
      <c r="Q42" s="33">
        <v>5.6406764449002105E-4</v>
      </c>
      <c r="R42" s="33">
        <v>5.3672743248772703E-4</v>
      </c>
      <c r="S42" s="33">
        <v>22373.346921637502</v>
      </c>
      <c r="T42" s="33">
        <v>21348.613466345501</v>
      </c>
      <c r="U42" s="33">
        <v>23307.159587506601</v>
      </c>
      <c r="V42" s="33">
        <v>22177.4676249941</v>
      </c>
      <c r="W42" s="33">
        <v>40337.817896497698</v>
      </c>
      <c r="X42" s="33">
        <v>38490.284240700996</v>
      </c>
      <c r="Y42" s="33">
        <v>36825.628208345501</v>
      </c>
      <c r="Z42" s="33">
        <v>44728.234026878796</v>
      </c>
      <c r="AA42" s="33">
        <v>42679.612604075905</v>
      </c>
      <c r="AB42" s="33">
        <v>65649.447142769204</v>
      </c>
      <c r="AC42" s="33">
        <v>62810.191714807901</v>
      </c>
      <c r="AD42" s="33">
        <v>59765.798050507205</v>
      </c>
      <c r="AE42" s="33">
        <v>57028.433219352904</v>
      </c>
    </row>
    <row r="43" spans="1:31">
      <c r="A43" s="29" t="s">
        <v>131</v>
      </c>
      <c r="B43" s="29" t="s">
        <v>73</v>
      </c>
      <c r="C43" s="33">
        <v>0</v>
      </c>
      <c r="D43" s="33">
        <v>0</v>
      </c>
      <c r="E43" s="33">
        <v>1.3117616478778901E-4</v>
      </c>
      <c r="F43" s="33">
        <v>1.5637405577852999E-4</v>
      </c>
      <c r="G43" s="33">
        <v>1.49211885225453E-4</v>
      </c>
      <c r="H43" s="33">
        <v>1.42377753021038E-4</v>
      </c>
      <c r="I43" s="33">
        <v>1.3622009557279698E-4</v>
      </c>
      <c r="J43" s="33">
        <v>1.5071621565405899E-4</v>
      </c>
      <c r="K43" s="33">
        <v>1.4381318281875499E-4</v>
      </c>
      <c r="L43" s="33">
        <v>1.3722631942891201E-4</v>
      </c>
      <c r="M43" s="33">
        <v>1.31291454957485E-4</v>
      </c>
      <c r="N43" s="33">
        <v>3.5914698998972802E-4</v>
      </c>
      <c r="O43" s="33">
        <v>7.7351285648678499E-4</v>
      </c>
      <c r="P43" s="33">
        <v>7.3808478643018309E-4</v>
      </c>
      <c r="Q43" s="33">
        <v>7.0616355445285298E-4</v>
      </c>
      <c r="R43" s="33">
        <v>6.7193599065686505E-4</v>
      </c>
      <c r="S43" s="33">
        <v>73738.805385179105</v>
      </c>
      <c r="T43" s="33">
        <v>70361.455492196605</v>
      </c>
      <c r="U43" s="33">
        <v>67318.411678907709</v>
      </c>
      <c r="V43" s="33">
        <v>64055.505775799102</v>
      </c>
      <c r="W43" s="33">
        <v>65380.841003422502</v>
      </c>
      <c r="X43" s="33">
        <v>108047.158877493</v>
      </c>
      <c r="Y43" s="33">
        <v>103374.256134569</v>
      </c>
      <c r="Z43" s="33">
        <v>100201.969449104</v>
      </c>
      <c r="AA43" s="33">
        <v>95612.566230163793</v>
      </c>
      <c r="AB43" s="33">
        <v>122179.51226334099</v>
      </c>
      <c r="AC43" s="33">
        <v>116895.403139919</v>
      </c>
      <c r="AD43" s="33">
        <v>111229.513356738</v>
      </c>
      <c r="AE43" s="33">
        <v>106135.03178669301</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1.517714599111636E-3</v>
      </c>
      <c r="D45" s="35">
        <v>1.4909494770913368E-3</v>
      </c>
      <c r="E45" s="35">
        <v>1.4264678010024704E-3</v>
      </c>
      <c r="F45" s="35">
        <v>12552.563970620315</v>
      </c>
      <c r="G45" s="35">
        <v>59013.443675988288</v>
      </c>
      <c r="H45" s="35">
        <v>56310.537836348907</v>
      </c>
      <c r="I45" s="35">
        <v>119094.87294055294</v>
      </c>
      <c r="J45" s="35">
        <v>179355.63866936864</v>
      </c>
      <c r="K45" s="35">
        <v>234388.54469622445</v>
      </c>
      <c r="L45" s="35">
        <v>223653.19141498939</v>
      </c>
      <c r="M45" s="35">
        <v>213980.47421923498</v>
      </c>
      <c r="N45" s="35">
        <v>203608.89631420642</v>
      </c>
      <c r="O45" s="35">
        <v>194283.29808875744</v>
      </c>
      <c r="P45" s="35">
        <v>185384.82635338293</v>
      </c>
      <c r="Q45" s="35">
        <v>184033.57233888944</v>
      </c>
      <c r="R45" s="35">
        <v>209768.76405534425</v>
      </c>
      <c r="S45" s="35">
        <v>311126.76804085646</v>
      </c>
      <c r="T45" s="35">
        <v>296876.68694369245</v>
      </c>
      <c r="U45" s="35">
        <v>284319.17750573298</v>
      </c>
      <c r="V45" s="35">
        <v>274901.13704074599</v>
      </c>
      <c r="W45" s="35">
        <v>282815.40793437825</v>
      </c>
      <c r="X45" s="35">
        <v>388032.71744868992</v>
      </c>
      <c r="Y45" s="35">
        <v>371250.79402986803</v>
      </c>
      <c r="Z45" s="35">
        <v>373638.04857454763</v>
      </c>
      <c r="AA45" s="35">
        <v>382609.98431434517</v>
      </c>
      <c r="AB45" s="35">
        <v>449006.9162598197</v>
      </c>
      <c r="AC45" s="35">
        <v>429587.93593850947</v>
      </c>
      <c r="AD45" s="35">
        <v>411893.99560542015</v>
      </c>
      <c r="AE45" s="35">
        <v>425706.05574710266</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0</v>
      </c>
      <c r="G49" s="33">
        <v>0</v>
      </c>
      <c r="H49" s="33">
        <v>0</v>
      </c>
      <c r="I49" s="33">
        <v>0</v>
      </c>
      <c r="J49" s="33">
        <v>0</v>
      </c>
      <c r="K49" s="33">
        <v>0</v>
      </c>
      <c r="L49" s="33">
        <v>0</v>
      </c>
      <c r="M49" s="33">
        <v>0</v>
      </c>
      <c r="N49" s="33">
        <v>0</v>
      </c>
      <c r="O49" s="33">
        <v>0</v>
      </c>
      <c r="P49" s="33">
        <v>0</v>
      </c>
      <c r="Q49" s="33">
        <v>0</v>
      </c>
      <c r="R49" s="33">
        <v>0</v>
      </c>
      <c r="S49" s="33">
        <v>0</v>
      </c>
      <c r="T49" s="33">
        <v>0</v>
      </c>
      <c r="U49" s="33">
        <v>0</v>
      </c>
      <c r="V49" s="33">
        <v>0</v>
      </c>
      <c r="W49" s="33">
        <v>0</v>
      </c>
      <c r="X49" s="33">
        <v>0</v>
      </c>
      <c r="Y49" s="33">
        <v>0</v>
      </c>
      <c r="Z49" s="33">
        <v>0</v>
      </c>
      <c r="AA49" s="33">
        <v>0</v>
      </c>
      <c r="AB49" s="33">
        <v>0</v>
      </c>
      <c r="AC49" s="33">
        <v>0</v>
      </c>
      <c r="AD49" s="33">
        <v>0</v>
      </c>
      <c r="AE49" s="33">
        <v>0</v>
      </c>
    </row>
    <row r="50" spans="1:31">
      <c r="A50" s="29" t="s">
        <v>132</v>
      </c>
      <c r="B50" s="29" t="s">
        <v>20</v>
      </c>
      <c r="C50" s="33">
        <v>2.2272075376299399E-5</v>
      </c>
      <c r="D50" s="33">
        <v>2.12519803124355E-5</v>
      </c>
      <c r="E50" s="33">
        <v>2.03328590867942E-5</v>
      </c>
      <c r="F50" s="33">
        <v>1.9347330695871701E-5</v>
      </c>
      <c r="G50" s="33">
        <v>1.84611934047415E-5</v>
      </c>
      <c r="H50" s="33">
        <v>1.7615642554763002E-5</v>
      </c>
      <c r="I50" s="33">
        <v>1.6853788330480701E-5</v>
      </c>
      <c r="J50" s="33">
        <v>1.6036889594135501E-5</v>
      </c>
      <c r="K50" s="33">
        <v>1.5302375560831E-5</v>
      </c>
      <c r="L50" s="33">
        <v>1.4601503391926301E-5</v>
      </c>
      <c r="M50" s="33">
        <v>1.3970006868002799E-5</v>
      </c>
      <c r="N50" s="33">
        <v>2.3031112373182598E-5</v>
      </c>
      <c r="O50" s="33">
        <v>2.1976252255737997E-5</v>
      </c>
      <c r="P50" s="33">
        <v>2.09697063425465E-5</v>
      </c>
      <c r="Q50" s="33">
        <v>2.0062793108506799E-5</v>
      </c>
      <c r="R50" s="33">
        <v>1.90903547453018E-5</v>
      </c>
      <c r="S50" s="33">
        <v>2.4338774559398601E-5</v>
      </c>
      <c r="T50" s="33">
        <v>2.32240215168977E-5</v>
      </c>
      <c r="U50" s="33">
        <v>3.5507760657512398E-5</v>
      </c>
      <c r="V50" s="33">
        <v>3.3786708734775699E-5</v>
      </c>
      <c r="W50" s="33">
        <v>3.8007938203042196E-5</v>
      </c>
      <c r="X50" s="33">
        <v>3.6267116591517599E-5</v>
      </c>
      <c r="Y50" s="33">
        <v>3.46986097435903E-5</v>
      </c>
      <c r="Z50" s="33">
        <v>3.3016777155173802E-5</v>
      </c>
      <c r="AA50" s="33">
        <v>3.1504558341630805E-5</v>
      </c>
      <c r="AB50" s="33">
        <v>2.7968929779368298E-5</v>
      </c>
      <c r="AC50" s="33">
        <v>2.6759308998586401E-5</v>
      </c>
      <c r="AD50" s="33">
        <v>7.508989961252049E-5</v>
      </c>
      <c r="AE50" s="33">
        <v>7.1650667540673203E-5</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6.4339407324914502E-5</v>
      </c>
      <c r="D52" s="33">
        <v>6.1392564216888797E-5</v>
      </c>
      <c r="E52" s="33">
        <v>5.8737413589101501E-5</v>
      </c>
      <c r="F52" s="33">
        <v>5.5890426431303404E-5</v>
      </c>
      <c r="G52" s="33">
        <v>5.3330559550622301E-5</v>
      </c>
      <c r="H52" s="33">
        <v>5.0887938482242503E-5</v>
      </c>
      <c r="I52" s="33">
        <v>4.8687099609792104E-5</v>
      </c>
      <c r="J52" s="33">
        <v>4.6327248556268299E-5</v>
      </c>
      <c r="K52" s="33">
        <v>4.42053898261682E-5</v>
      </c>
      <c r="L52" s="33">
        <v>4.21807154661919E-5</v>
      </c>
      <c r="M52" s="33">
        <v>4.0356452958522095E-5</v>
      </c>
      <c r="N52" s="33">
        <v>4.3562971961371401E-5</v>
      </c>
      <c r="O52" s="33">
        <v>4.1567721320637399E-5</v>
      </c>
      <c r="P52" s="33">
        <v>3.96638562061911E-5</v>
      </c>
      <c r="Q52" s="33">
        <v>3.7948444673056897E-5</v>
      </c>
      <c r="R52" s="33">
        <v>3.6109093430961199E-5</v>
      </c>
      <c r="S52" s="33">
        <v>3.4455241809718904E-5</v>
      </c>
      <c r="T52" s="33">
        <v>3.2877139118321901E-5</v>
      </c>
      <c r="U52" s="33">
        <v>7.0675974017485194E-5</v>
      </c>
      <c r="V52" s="33">
        <v>6.7250327941199893E-5</v>
      </c>
      <c r="W52" s="33">
        <v>1.3077810596365879E-4</v>
      </c>
      <c r="X52" s="33">
        <v>1.2478826899961159E-4</v>
      </c>
      <c r="Y52" s="33">
        <v>1.1939133445222431E-4</v>
      </c>
      <c r="Z52" s="33">
        <v>1.686309683064044E-4</v>
      </c>
      <c r="AA52" s="33">
        <v>1.6090741244205028E-4</v>
      </c>
      <c r="AB52" s="33">
        <v>1.3362581832531231E-4</v>
      </c>
      <c r="AC52" s="33">
        <v>1.2784667096535468E-4</v>
      </c>
      <c r="AD52" s="33">
        <v>5.8110422193394121E-4</v>
      </c>
      <c r="AE52" s="33">
        <v>5.5448876116659417E-4</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4.1309979629825422E-4</v>
      </c>
      <c r="D54" s="33">
        <v>3.9417919478415043E-4</v>
      </c>
      <c r="E54" s="33">
        <v>3.7713144397194466E-4</v>
      </c>
      <c r="F54" s="33">
        <v>4.4261550609124816E-4</v>
      </c>
      <c r="G54" s="33">
        <v>4.2234303999526035E-4</v>
      </c>
      <c r="H54" s="33">
        <v>4.0299908380449987E-4</v>
      </c>
      <c r="I54" s="33">
        <v>3.8556988396555754E-4</v>
      </c>
      <c r="J54" s="33">
        <v>4.1302898441826117E-4</v>
      </c>
      <c r="K54" s="33">
        <v>3.9411162619639795E-4</v>
      </c>
      <c r="L54" s="33">
        <v>3.7606071186974544E-4</v>
      </c>
      <c r="M54" s="33">
        <v>3.7133451809844833E-4</v>
      </c>
      <c r="N54" s="33">
        <v>1.4562855037181651E-3</v>
      </c>
      <c r="O54" s="33">
        <v>18241.391639463742</v>
      </c>
      <c r="P54" s="33">
        <v>17405.908261911241</v>
      </c>
      <c r="Q54" s="33">
        <v>25607.057199015959</v>
      </c>
      <c r="R54" s="33">
        <v>38178.080142847502</v>
      </c>
      <c r="S54" s="33">
        <v>96228.407506458592</v>
      </c>
      <c r="T54" s="33">
        <v>108381.33024160909</v>
      </c>
      <c r="U54" s="33">
        <v>103693.9752444457</v>
      </c>
      <c r="V54" s="33">
        <v>98667.95540278955</v>
      </c>
      <c r="W54" s="33">
        <v>109377.30501800956</v>
      </c>
      <c r="X54" s="33">
        <v>116213.18694096927</v>
      </c>
      <c r="Y54" s="33">
        <v>146462.69408844798</v>
      </c>
      <c r="Z54" s="33">
        <v>139363.68540408061</v>
      </c>
      <c r="AA54" s="33">
        <v>175183.0251436742</v>
      </c>
      <c r="AB54" s="33">
        <v>193851.82689286763</v>
      </c>
      <c r="AC54" s="33">
        <v>239536.71748015904</v>
      </c>
      <c r="AD54" s="33">
        <v>257252.62481367058</v>
      </c>
      <c r="AE54" s="33">
        <v>245470.06173218074</v>
      </c>
    </row>
    <row r="55" spans="1:31">
      <c r="A55" s="29" t="s">
        <v>132</v>
      </c>
      <c r="B55" s="29" t="s">
        <v>68</v>
      </c>
      <c r="C55" s="33">
        <v>2.7582448353833096E-5</v>
      </c>
      <c r="D55" s="33">
        <v>2.6319130098141099E-5</v>
      </c>
      <c r="E55" s="33">
        <v>2.5180861063539101E-5</v>
      </c>
      <c r="F55" s="33">
        <v>5.2061006069012401E-5</v>
      </c>
      <c r="G55" s="33">
        <v>4.9676532488822299E-5</v>
      </c>
      <c r="H55" s="33">
        <v>4.7401271439928391E-5</v>
      </c>
      <c r="I55" s="33">
        <v>4.5351226500006698E-5</v>
      </c>
      <c r="J55" s="33">
        <v>4.3153064348381704E-5</v>
      </c>
      <c r="K55" s="33">
        <v>4.1176588102291401E-5</v>
      </c>
      <c r="L55" s="33">
        <v>3.9290637486544101E-5</v>
      </c>
      <c r="M55" s="33">
        <v>4.1669955512331811E-5</v>
      </c>
      <c r="N55" s="33">
        <v>1.1296426235247991E-4</v>
      </c>
      <c r="O55" s="33">
        <v>1.117335774841878E-4</v>
      </c>
      <c r="P55" s="33">
        <v>1.066160090073513E-4</v>
      </c>
      <c r="Q55" s="33">
        <v>1.0200500168327241E-4</v>
      </c>
      <c r="R55" s="33">
        <v>1.1440570227702059E-4</v>
      </c>
      <c r="S55" s="33">
        <v>3.6265647261567228E-4</v>
      </c>
      <c r="T55" s="33">
        <v>3.4911618867909834E-4</v>
      </c>
      <c r="U55" s="33">
        <v>3.3401735579328962E-4</v>
      </c>
      <c r="V55" s="33">
        <v>1.0177498707607481E-3</v>
      </c>
      <c r="W55" s="33">
        <v>1.812601657916073E-3</v>
      </c>
      <c r="X55" s="33">
        <v>1957.9397201652926</v>
      </c>
      <c r="Y55" s="33">
        <v>1873.2613076656721</v>
      </c>
      <c r="Z55" s="33">
        <v>1782.4648193587136</v>
      </c>
      <c r="AA55" s="33">
        <v>4130.577369503515</v>
      </c>
      <c r="AB55" s="33">
        <v>3941.3906424880174</v>
      </c>
      <c r="AC55" s="33">
        <v>7878.1258910324286</v>
      </c>
      <c r="AD55" s="33">
        <v>31645.836876445283</v>
      </c>
      <c r="AE55" s="33">
        <v>30196.409679735305</v>
      </c>
    </row>
    <row r="56" spans="1:31">
      <c r="A56" s="29" t="s">
        <v>132</v>
      </c>
      <c r="B56" s="29" t="s">
        <v>36</v>
      </c>
      <c r="C56" s="33">
        <v>1.1409941418883399E-4</v>
      </c>
      <c r="D56" s="33">
        <v>1.08873486778061E-4</v>
      </c>
      <c r="E56" s="33">
        <v>1.0416484640026399E-4</v>
      </c>
      <c r="F56" s="33">
        <v>9.9116003390762095E-5</v>
      </c>
      <c r="G56" s="33">
        <v>9.4576339075669706E-5</v>
      </c>
      <c r="H56" s="33">
        <v>9.0244598318718204E-5</v>
      </c>
      <c r="I56" s="33">
        <v>9.5211171573063991E-5</v>
      </c>
      <c r="J56" s="33">
        <v>9.0596310853392992E-5</v>
      </c>
      <c r="K56" s="33">
        <v>1.4026523944216199E-4</v>
      </c>
      <c r="L56" s="33">
        <v>1.33840877277022E-4</v>
      </c>
      <c r="M56" s="33">
        <v>1.2805242888984898E-4</v>
      </c>
      <c r="N56" s="33">
        <v>1.8207956098119802E-4</v>
      </c>
      <c r="O56" s="33">
        <v>1.73740039035027E-4</v>
      </c>
      <c r="P56" s="33">
        <v>1.65782479929253E-4</v>
      </c>
      <c r="Q56" s="33">
        <v>1.7004335915039002E-4</v>
      </c>
      <c r="R56" s="33">
        <v>1.8851671864710402E-4</v>
      </c>
      <c r="S56" s="33">
        <v>1.9211026518449901E-4</v>
      </c>
      <c r="T56" s="33">
        <v>1.9332262375905198E-4</v>
      </c>
      <c r="U56" s="33">
        <v>4.5605505216238099E-4</v>
      </c>
      <c r="V56" s="33">
        <v>4.3395018241380699E-4</v>
      </c>
      <c r="W56" s="33">
        <v>1.9587868570200601E-3</v>
      </c>
      <c r="X56" s="33">
        <v>1.8690714277101398E-3</v>
      </c>
      <c r="Y56" s="33">
        <v>1.7882364562772498E-3</v>
      </c>
      <c r="Z56" s="33">
        <v>5.4544939242539697E-3</v>
      </c>
      <c r="AA56" s="33">
        <v>5.2046697729793995E-3</v>
      </c>
      <c r="AB56" s="33">
        <v>4.9662879493390299E-3</v>
      </c>
      <c r="AC56" s="33">
        <v>4.7480317521647599E-3</v>
      </c>
      <c r="AD56" s="33">
        <v>9217.89938757866</v>
      </c>
      <c r="AE56" s="33">
        <v>8795.7054979385193</v>
      </c>
    </row>
    <row r="57" spans="1:31">
      <c r="A57" s="29" t="s">
        <v>132</v>
      </c>
      <c r="B57" s="29" t="s">
        <v>73</v>
      </c>
      <c r="C57" s="33">
        <v>0</v>
      </c>
      <c r="D57" s="33">
        <v>0</v>
      </c>
      <c r="E57" s="33">
        <v>1.5038579984867501E-4</v>
      </c>
      <c r="F57" s="33">
        <v>1.59516721237345E-4</v>
      </c>
      <c r="G57" s="33">
        <v>1.5221061180709699E-4</v>
      </c>
      <c r="H57" s="33">
        <v>1.4523913334589601E-4</v>
      </c>
      <c r="I57" s="33">
        <v>1.3895772482351701E-4</v>
      </c>
      <c r="J57" s="33">
        <v>1.3222248004721602E-4</v>
      </c>
      <c r="K57" s="33">
        <v>1.26166488544442E-4</v>
      </c>
      <c r="L57" s="33">
        <v>1.2038787070058501E-4</v>
      </c>
      <c r="M57" s="33">
        <v>1.1518124780502701E-4</v>
      </c>
      <c r="N57" s="33">
        <v>2.0991594115223999E-4</v>
      </c>
      <c r="O57" s="33">
        <v>2.0030147048537002E-4</v>
      </c>
      <c r="P57" s="33">
        <v>1.9112735725727701E-4</v>
      </c>
      <c r="Q57" s="33">
        <v>1.8286134118379599E-4</v>
      </c>
      <c r="R57" s="33">
        <v>2.0747861533745399E-4</v>
      </c>
      <c r="S57" s="33">
        <v>2.6051966598009504E-4</v>
      </c>
      <c r="T57" s="33">
        <v>2.7038066088252001E-4</v>
      </c>
      <c r="U57" s="33">
        <v>6.5421523982648201E-4</v>
      </c>
      <c r="V57" s="33">
        <v>6.225055973275599E-4</v>
      </c>
      <c r="W57" s="33">
        <v>1.52060837460512E-3</v>
      </c>
      <c r="X57" s="33">
        <v>1.4509621889310499E-3</v>
      </c>
      <c r="Y57" s="33">
        <v>1.38820991239759E-3</v>
      </c>
      <c r="Z57" s="33">
        <v>1.2731357811261E-2</v>
      </c>
      <c r="AA57" s="33">
        <v>4.3022841913796399E-2</v>
      </c>
      <c r="AB57" s="33">
        <v>4.1052330054072599E-2</v>
      </c>
      <c r="AC57" s="33">
        <v>3.92768687859925E-2</v>
      </c>
      <c r="AD57" s="33">
        <v>45657.112852324499</v>
      </c>
      <c r="AE57" s="33">
        <v>43565.947360827602</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5.2729372735330125E-4</v>
      </c>
      <c r="D59" s="35">
        <v>5.0314286941161588E-4</v>
      </c>
      <c r="E59" s="35">
        <v>4.8138257771137942E-4</v>
      </c>
      <c r="F59" s="35">
        <v>5.699142692874357E-4</v>
      </c>
      <c r="G59" s="35">
        <v>5.4381132543944639E-4</v>
      </c>
      <c r="H59" s="35">
        <v>5.1890393628143371E-4</v>
      </c>
      <c r="I59" s="35">
        <v>4.9646199840583708E-4</v>
      </c>
      <c r="J59" s="35">
        <v>5.1854618691704667E-4</v>
      </c>
      <c r="K59" s="35">
        <v>4.9479597968568861E-4</v>
      </c>
      <c r="L59" s="35">
        <v>4.7213356821440778E-4</v>
      </c>
      <c r="M59" s="35">
        <v>4.6733093343730506E-4</v>
      </c>
      <c r="N59" s="35">
        <v>1.6358438504051991E-3</v>
      </c>
      <c r="O59" s="35">
        <v>18241.391814741291</v>
      </c>
      <c r="P59" s="35">
        <v>17405.908429160812</v>
      </c>
      <c r="Q59" s="35">
        <v>25607.057359032198</v>
      </c>
      <c r="R59" s="35">
        <v>38178.08031245265</v>
      </c>
      <c r="S59" s="35">
        <v>96228.40792790908</v>
      </c>
      <c r="T59" s="35">
        <v>108381.33064682643</v>
      </c>
      <c r="U59" s="35">
        <v>103693.97568464679</v>
      </c>
      <c r="V59" s="35">
        <v>98667.95652157646</v>
      </c>
      <c r="W59" s="35">
        <v>109377.30699939726</v>
      </c>
      <c r="X59" s="35">
        <v>118171.12682218995</v>
      </c>
      <c r="Y59" s="35">
        <v>148335.95555020359</v>
      </c>
      <c r="Z59" s="35">
        <v>141146.15042508708</v>
      </c>
      <c r="AA59" s="35">
        <v>179313.60270558967</v>
      </c>
      <c r="AB59" s="35">
        <v>197793.21769695039</v>
      </c>
      <c r="AC59" s="35">
        <v>247414.84352579745</v>
      </c>
      <c r="AD59" s="35">
        <v>288898.46234630997</v>
      </c>
      <c r="AE59" s="35">
        <v>275666.47203805548</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2.19392719687635E-5</v>
      </c>
      <c r="D64" s="33">
        <v>2.0934419809187999E-5</v>
      </c>
      <c r="E64" s="33">
        <v>2.0029032673013598E-5</v>
      </c>
      <c r="F64" s="33">
        <v>1.9058230669335202E-5</v>
      </c>
      <c r="G64" s="33">
        <v>1.8185334600904299E-5</v>
      </c>
      <c r="H64" s="33">
        <v>1.7352418505404799E-5</v>
      </c>
      <c r="I64" s="33">
        <v>1.66019483877944E-5</v>
      </c>
      <c r="J64" s="33">
        <v>1.5797256267962202E-5</v>
      </c>
      <c r="K64" s="33">
        <v>1.5073717806939801E-5</v>
      </c>
      <c r="L64" s="33">
        <v>1.4383318512346E-5</v>
      </c>
      <c r="M64" s="33">
        <v>1.37612582080589E-5</v>
      </c>
      <c r="N64" s="33">
        <v>2.6070440447980103E-5</v>
      </c>
      <c r="O64" s="33">
        <v>2.4876374463359599E-5</v>
      </c>
      <c r="P64" s="33">
        <v>2.3736998524289899E-5</v>
      </c>
      <c r="Q64" s="33">
        <v>2.2710403409107901E-5</v>
      </c>
      <c r="R64" s="33">
        <v>2.1609636063333201E-5</v>
      </c>
      <c r="S64" s="33">
        <v>2.9211509482243498E-5</v>
      </c>
      <c r="T64" s="33">
        <v>2.7873577739135303E-5</v>
      </c>
      <c r="U64" s="33">
        <v>3.9233013432935599E-5</v>
      </c>
      <c r="V64" s="33">
        <v>3.7331399477192596E-5</v>
      </c>
      <c r="W64" s="33">
        <v>5.6954403748313005E-5</v>
      </c>
      <c r="X64" s="33">
        <v>5.43458050817158E-5</v>
      </c>
      <c r="Y64" s="33">
        <v>5.1995417859404101E-5</v>
      </c>
      <c r="Z64" s="33">
        <v>4.9475213480886204E-5</v>
      </c>
      <c r="AA64" s="33">
        <v>4.7209173149989499E-5</v>
      </c>
      <c r="AB64" s="33">
        <v>3.8257145105832599E-5</v>
      </c>
      <c r="AC64" s="33">
        <v>3.6602572045710103E-5</v>
      </c>
      <c r="AD64" s="33">
        <v>5.6095311475365002E-5</v>
      </c>
      <c r="AE64" s="33">
        <v>5.3526060546786405E-5</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6.4481907430110391E-5</v>
      </c>
      <c r="D66" s="33">
        <v>6.1528537599655206E-5</v>
      </c>
      <c r="E66" s="33">
        <v>5.8867506295319699E-5</v>
      </c>
      <c r="F66" s="33">
        <v>5.6014213577891202E-5</v>
      </c>
      <c r="G66" s="33">
        <v>5.3448677056861301E-5</v>
      </c>
      <c r="H66" s="33">
        <v>5.1000646026319001E-5</v>
      </c>
      <c r="I66" s="33">
        <v>4.8794932695369804E-5</v>
      </c>
      <c r="J66" s="33">
        <v>4.6429855000237594E-5</v>
      </c>
      <c r="K66" s="33">
        <v>4.4303296738313804E-5</v>
      </c>
      <c r="L66" s="33">
        <v>4.2274138092247796E-5</v>
      </c>
      <c r="M66" s="33">
        <v>4.0445835174352598E-5</v>
      </c>
      <c r="N66" s="33">
        <v>4.4173279038789598E-5</v>
      </c>
      <c r="O66" s="33">
        <v>4.2150075401911401E-5</v>
      </c>
      <c r="P66" s="33">
        <v>4.0219537581231397E-5</v>
      </c>
      <c r="Q66" s="33">
        <v>3.8480093532586398E-5</v>
      </c>
      <c r="R66" s="33">
        <v>3.6614973408562595E-5</v>
      </c>
      <c r="S66" s="33">
        <v>3.9572844368181399E-5</v>
      </c>
      <c r="T66" s="33">
        <v>3.7760347664529101E-5</v>
      </c>
      <c r="U66" s="33">
        <v>1.105337096172326E-4</v>
      </c>
      <c r="V66" s="33">
        <v>1.0517616946428269E-4</v>
      </c>
      <c r="W66" s="33">
        <v>3.7378070610304625E-4</v>
      </c>
      <c r="X66" s="33">
        <v>3.5666097896396568E-4</v>
      </c>
      <c r="Y66" s="33">
        <v>3.4123584345638298E-4</v>
      </c>
      <c r="Z66" s="33">
        <v>4014.3323284535386</v>
      </c>
      <c r="AA66" s="33">
        <v>3830.4697775337281</v>
      </c>
      <c r="AB66" s="33">
        <v>3655.0283922661833</v>
      </c>
      <c r="AC66" s="33">
        <v>3496.9530446390336</v>
      </c>
      <c r="AD66" s="33">
        <v>8297.0822915290701</v>
      </c>
      <c r="AE66" s="33">
        <v>7917.0632521238713</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8.3822049086834042E-4</v>
      </c>
      <c r="D68" s="33">
        <v>7.9982871234220035E-4</v>
      </c>
      <c r="E68" s="33">
        <v>9.2348175219396378E-4</v>
      </c>
      <c r="F68" s="33">
        <v>8.7872083188260581E-4</v>
      </c>
      <c r="G68" s="33">
        <v>8.3847407589004476E-4</v>
      </c>
      <c r="H68" s="33">
        <v>8.0007068278266206E-4</v>
      </c>
      <c r="I68" s="33">
        <v>7.6546863931433741E-4</v>
      </c>
      <c r="J68" s="33">
        <v>8.184409051278271E-4</v>
      </c>
      <c r="K68" s="33">
        <v>7.8095506183395739E-4</v>
      </c>
      <c r="L68" s="33">
        <v>7.5341044945834406E-4</v>
      </c>
      <c r="M68" s="33">
        <v>7.3450481292333886E-4</v>
      </c>
      <c r="N68" s="33">
        <v>35594.083879538361</v>
      </c>
      <c r="O68" s="33">
        <v>33963.820482220937</v>
      </c>
      <c r="P68" s="33">
        <v>32408.22563807177</v>
      </c>
      <c r="Q68" s="33">
        <v>59895.34796472326</v>
      </c>
      <c r="R68" s="33">
        <v>73949.389061874623</v>
      </c>
      <c r="S68" s="33">
        <v>108083.69966976828</v>
      </c>
      <c r="T68" s="33">
        <v>127753.14341868622</v>
      </c>
      <c r="U68" s="33">
        <v>132474.93748195574</v>
      </c>
      <c r="V68" s="33">
        <v>126053.91177613036</v>
      </c>
      <c r="W68" s="33">
        <v>120280.45047504402</v>
      </c>
      <c r="X68" s="33">
        <v>114771.42222177389</v>
      </c>
      <c r="Y68" s="33">
        <v>109807.70383173352</v>
      </c>
      <c r="Z68" s="33">
        <v>104485.35299035689</v>
      </c>
      <c r="AA68" s="33">
        <v>99699.764270429689</v>
      </c>
      <c r="AB68" s="33">
        <v>107746.97973022911</v>
      </c>
      <c r="AC68" s="33">
        <v>105855.47627590894</v>
      </c>
      <c r="AD68" s="33">
        <v>111667.27082253492</v>
      </c>
      <c r="AE68" s="33">
        <v>106552.73929205893</v>
      </c>
    </row>
    <row r="69" spans="1:31">
      <c r="A69" s="29" t="s">
        <v>133</v>
      </c>
      <c r="B69" s="29" t="s">
        <v>68</v>
      </c>
      <c r="C69" s="33">
        <v>1.2007387626250071E-4</v>
      </c>
      <c r="D69" s="33">
        <v>1.1457430936516831E-4</v>
      </c>
      <c r="E69" s="33">
        <v>1.0961911563251201E-4</v>
      </c>
      <c r="F69" s="33">
        <v>1.0430590561209581E-4</v>
      </c>
      <c r="G69" s="33">
        <v>9.9528535849780007E-5</v>
      </c>
      <c r="H69" s="33">
        <v>9.4969976918087094E-5</v>
      </c>
      <c r="I69" s="33">
        <v>9.0862645728202501E-5</v>
      </c>
      <c r="J69" s="33">
        <v>8.6458556925086795E-5</v>
      </c>
      <c r="K69" s="33">
        <v>8.2498622987276453E-5</v>
      </c>
      <c r="L69" s="33">
        <v>7.8720060071022841E-5</v>
      </c>
      <c r="M69" s="33">
        <v>9.6353477438652731E-5</v>
      </c>
      <c r="N69" s="33">
        <v>3.152270522145195E-4</v>
      </c>
      <c r="O69" s="33">
        <v>3.3990808700311986E-4</v>
      </c>
      <c r="P69" s="33">
        <v>3.2433977754560563E-4</v>
      </c>
      <c r="Q69" s="33">
        <v>3.1031249305355727E-4</v>
      </c>
      <c r="R69" s="33">
        <v>4.5415061004459959E-4</v>
      </c>
      <c r="S69" s="33">
        <v>7.5928732928188625E-4</v>
      </c>
      <c r="T69" s="33">
        <v>7.2451081009503428E-4</v>
      </c>
      <c r="U69" s="33">
        <v>6.9317663539813525E-4</v>
      </c>
      <c r="V69" s="33">
        <v>2747.1443470364602</v>
      </c>
      <c r="W69" s="33">
        <v>4279.3328752661355</v>
      </c>
      <c r="X69" s="33">
        <v>11091.383088594537</v>
      </c>
      <c r="Y69" s="33">
        <v>11097.452454932794</v>
      </c>
      <c r="Z69" s="33">
        <v>10559.561821128413</v>
      </c>
      <c r="AA69" s="33">
        <v>16680.052978962678</v>
      </c>
      <c r="AB69" s="33">
        <v>15916.081046960175</v>
      </c>
      <c r="AC69" s="33">
        <v>15227.730709645788</v>
      </c>
      <c r="AD69" s="33">
        <v>14489.646593110965</v>
      </c>
      <c r="AE69" s="33">
        <v>13825.998765608356</v>
      </c>
    </row>
    <row r="70" spans="1:31">
      <c r="A70" s="29" t="s">
        <v>133</v>
      </c>
      <c r="B70" s="29" t="s">
        <v>36</v>
      </c>
      <c r="C70" s="33">
        <v>1.2129605543954599E-4</v>
      </c>
      <c r="D70" s="33">
        <v>1.1574051086951801E-4</v>
      </c>
      <c r="E70" s="33">
        <v>1.1073488039918999E-4</v>
      </c>
      <c r="F70" s="33">
        <v>1.0536758955076699E-4</v>
      </c>
      <c r="G70" s="33">
        <v>1.00541593042765E-4</v>
      </c>
      <c r="H70" s="33">
        <v>9.5936634544597406E-5</v>
      </c>
      <c r="I70" s="33">
        <v>1.0146959969240701E-4</v>
      </c>
      <c r="J70" s="33">
        <v>9.6551394589743791E-5</v>
      </c>
      <c r="K70" s="33">
        <v>1.4866313537699799E-4</v>
      </c>
      <c r="L70" s="33">
        <v>1.41854136753638E-4</v>
      </c>
      <c r="M70" s="33">
        <v>1.3571912504562299E-4</v>
      </c>
      <c r="N70" s="33">
        <v>2.0707814952701501E-4</v>
      </c>
      <c r="O70" s="33">
        <v>1.9759365405016399E-4</v>
      </c>
      <c r="P70" s="33">
        <v>1.88543562949902E-4</v>
      </c>
      <c r="Q70" s="33">
        <v>2.0180576154455501E-4</v>
      </c>
      <c r="R70" s="33">
        <v>3.1388347040897901E-4</v>
      </c>
      <c r="S70" s="33">
        <v>2.99507128133602E-4</v>
      </c>
      <c r="T70" s="33">
        <v>2.85789244288512E-4</v>
      </c>
      <c r="U70" s="33">
        <v>1.6885941813596498E-3</v>
      </c>
      <c r="V70" s="33">
        <v>1.60674846062885E-3</v>
      </c>
      <c r="W70" s="33">
        <v>19513.707222222001</v>
      </c>
      <c r="X70" s="33">
        <v>18619.949632111799</v>
      </c>
      <c r="Y70" s="33">
        <v>17814.6603990312</v>
      </c>
      <c r="Z70" s="33">
        <v>23883.242112514501</v>
      </c>
      <c r="AA70" s="33">
        <v>22789.353151723299</v>
      </c>
      <c r="AB70" s="33">
        <v>21745.565975811398</v>
      </c>
      <c r="AC70" s="33">
        <v>20805.097791734999</v>
      </c>
      <c r="AD70" s="33">
        <v>19796.680113623399</v>
      </c>
      <c r="AE70" s="33">
        <v>18889.9619108388</v>
      </c>
    </row>
    <row r="71" spans="1:31">
      <c r="A71" s="29" t="s">
        <v>133</v>
      </c>
      <c r="B71" s="29" t="s">
        <v>73</v>
      </c>
      <c r="C71" s="33">
        <v>0</v>
      </c>
      <c r="D71" s="33">
        <v>0</v>
      </c>
      <c r="E71" s="33">
        <v>1.6707946314554101E-4</v>
      </c>
      <c r="F71" s="33">
        <v>1.5898116502784199E-4</v>
      </c>
      <c r="G71" s="33">
        <v>1.5169958488983601E-4</v>
      </c>
      <c r="H71" s="33">
        <v>1.44751512241833E-4</v>
      </c>
      <c r="I71" s="33">
        <v>1.38491192714467E-4</v>
      </c>
      <c r="J71" s="33">
        <v>1.31778560628137E-4</v>
      </c>
      <c r="K71" s="33">
        <v>1.25742901312665E-4</v>
      </c>
      <c r="L71" s="33">
        <v>1.19983684410881E-4</v>
      </c>
      <c r="M71" s="33">
        <v>1.1479454206031401E-4</v>
      </c>
      <c r="N71" s="33">
        <v>1.65936657406061E-4</v>
      </c>
      <c r="O71" s="33">
        <v>1.5833650509541799E-4</v>
      </c>
      <c r="P71" s="33">
        <v>1.5108445136677502E-4</v>
      </c>
      <c r="Q71" s="33">
        <v>1.6076585558145E-4</v>
      </c>
      <c r="R71" s="33">
        <v>2.1312434979361199E-4</v>
      </c>
      <c r="S71" s="33">
        <v>2.0336292911141498E-4</v>
      </c>
      <c r="T71" s="33">
        <v>1.94048596403102E-4</v>
      </c>
      <c r="U71" s="33">
        <v>2.47228234987276E-4</v>
      </c>
      <c r="V71" s="33">
        <v>2.3524514674682899E-4</v>
      </c>
      <c r="W71" s="33">
        <v>3.366202424174E-4</v>
      </c>
      <c r="X71" s="33">
        <v>3.2120252126277099E-4</v>
      </c>
      <c r="Y71" s="33">
        <v>3.0731091913055198E-4</v>
      </c>
      <c r="Z71" s="33">
        <v>3.6147090743284996E-4</v>
      </c>
      <c r="AA71" s="33">
        <v>3.8330301622935899E-4</v>
      </c>
      <c r="AB71" s="33">
        <v>3.6574715274499697E-4</v>
      </c>
      <c r="AC71" s="33">
        <v>3.4992905173212002E-4</v>
      </c>
      <c r="AD71" s="33">
        <v>3.3296808161874296E-4</v>
      </c>
      <c r="AE71" s="33">
        <v>3.1771763500589798E-4</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1.044715546529715E-3</v>
      </c>
      <c r="D73" s="35">
        <v>9.9686597911621193E-4</v>
      </c>
      <c r="E73" s="35">
        <v>1.1119974067948092E-3</v>
      </c>
      <c r="F73" s="35">
        <v>1.058099181741928E-3</v>
      </c>
      <c r="G73" s="35">
        <v>1.0096366233975904E-3</v>
      </c>
      <c r="H73" s="35">
        <v>9.6339372423247293E-4</v>
      </c>
      <c r="I73" s="35">
        <v>9.2172816612570414E-4</v>
      </c>
      <c r="J73" s="35">
        <v>9.6712657332111368E-4</v>
      </c>
      <c r="K73" s="35">
        <v>9.2283069936648738E-4</v>
      </c>
      <c r="L73" s="35">
        <v>8.8878796613396063E-4</v>
      </c>
      <c r="M73" s="35">
        <v>8.850653837444031E-4</v>
      </c>
      <c r="N73" s="35">
        <v>35594.084265009129</v>
      </c>
      <c r="O73" s="35">
        <v>33963.820889155475</v>
      </c>
      <c r="P73" s="35">
        <v>32408.226026368084</v>
      </c>
      <c r="Q73" s="35">
        <v>59895.348336226249</v>
      </c>
      <c r="R73" s="35">
        <v>73949.389574249843</v>
      </c>
      <c r="S73" s="35">
        <v>108083.70049783996</v>
      </c>
      <c r="T73" s="35">
        <v>127753.14420883096</v>
      </c>
      <c r="U73" s="35">
        <v>132474.93832489909</v>
      </c>
      <c r="V73" s="35">
        <v>128801.0562656744</v>
      </c>
      <c r="W73" s="35">
        <v>124559.78378104526</v>
      </c>
      <c r="X73" s="35">
        <v>125862.8057213752</v>
      </c>
      <c r="Y73" s="35">
        <v>120905.15667989758</v>
      </c>
      <c r="Z73" s="35">
        <v>119059.24718941405</v>
      </c>
      <c r="AA73" s="35">
        <v>120210.28707413527</v>
      </c>
      <c r="AB73" s="35">
        <v>127318.0892077126</v>
      </c>
      <c r="AC73" s="35">
        <v>124580.16006679632</v>
      </c>
      <c r="AD73" s="35">
        <v>134453.99976327026</v>
      </c>
      <c r="AE73" s="35">
        <v>128295.80136331722</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1.9994197084266E-5</v>
      </c>
      <c r="D78" s="33">
        <v>1.90784323247193E-5</v>
      </c>
      <c r="E78" s="33">
        <v>1.82533142960079E-5</v>
      </c>
      <c r="F78" s="33">
        <v>1.7368580900160399E-5</v>
      </c>
      <c r="G78" s="33">
        <v>1.6573073371417502E-5</v>
      </c>
      <c r="H78" s="33">
        <v>1.5814001302308601E-5</v>
      </c>
      <c r="I78" s="33">
        <v>1.5130065779802699E-5</v>
      </c>
      <c r="J78" s="33">
        <v>1.43967154271115E-5</v>
      </c>
      <c r="K78" s="33">
        <v>1.3737323875362401E-5</v>
      </c>
      <c r="L78" s="33">
        <v>1.3108133463638601E-5</v>
      </c>
      <c r="M78" s="33">
        <v>1.2541223297252E-5</v>
      </c>
      <c r="N78" s="33">
        <v>1.1933353466276299E-5</v>
      </c>
      <c r="O78" s="33">
        <v>1.1386787654127299E-5</v>
      </c>
      <c r="P78" s="33">
        <v>1.0865255390833902E-5</v>
      </c>
      <c r="Q78" s="33">
        <v>1.0395346859726999E-5</v>
      </c>
      <c r="R78" s="33">
        <v>9.8914871014895797E-6</v>
      </c>
      <c r="S78" s="33">
        <v>9.4384418869766695E-6</v>
      </c>
      <c r="T78" s="33">
        <v>9.0061468351326502E-6</v>
      </c>
      <c r="U78" s="33">
        <v>8.6166423938656412E-6</v>
      </c>
      <c r="V78" s="33">
        <v>8.1989959784091603E-6</v>
      </c>
      <c r="W78" s="33">
        <v>7.8234694419322006E-6</v>
      </c>
      <c r="X78" s="33">
        <v>7.4651425942915098E-6</v>
      </c>
      <c r="Y78" s="33">
        <v>7.1422846342341396E-6</v>
      </c>
      <c r="Z78" s="33">
        <v>6.7960999558748004E-6</v>
      </c>
      <c r="AA78" s="33">
        <v>6.4848281995888502E-6</v>
      </c>
      <c r="AB78" s="33">
        <v>0</v>
      </c>
      <c r="AC78" s="33">
        <v>0</v>
      </c>
      <c r="AD78" s="33">
        <v>6.4679883234752395E-6</v>
      </c>
      <c r="AE78" s="33">
        <v>6.1717445810116301E-6</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6.3427118684922595E-5</v>
      </c>
      <c r="D80" s="33">
        <v>6.0522059789762206E-5</v>
      </c>
      <c r="E80" s="33">
        <v>5.79045573756577E-5</v>
      </c>
      <c r="F80" s="33">
        <v>5.5097938541881498E-5</v>
      </c>
      <c r="G80" s="33">
        <v>5.2574368816742001E-5</v>
      </c>
      <c r="H80" s="33">
        <v>5.0166382438751004E-5</v>
      </c>
      <c r="I80" s="33">
        <v>4.79967499510852E-5</v>
      </c>
      <c r="J80" s="33">
        <v>4.5670359965943996E-5</v>
      </c>
      <c r="K80" s="33">
        <v>4.3578587736413698E-5</v>
      </c>
      <c r="L80" s="33">
        <v>4.1582621869335895E-5</v>
      </c>
      <c r="M80" s="33">
        <v>3.9784226152040898E-5</v>
      </c>
      <c r="N80" s="33">
        <v>4.2562204111403699E-5</v>
      </c>
      <c r="O80" s="33">
        <v>4.0612790166468196E-5</v>
      </c>
      <c r="P80" s="33">
        <v>3.8752662357155903E-5</v>
      </c>
      <c r="Q80" s="33">
        <v>3.7076658803655003E-5</v>
      </c>
      <c r="R80" s="33">
        <v>3.5279562795878896E-5</v>
      </c>
      <c r="S80" s="33">
        <v>3.3663704944497503E-5</v>
      </c>
      <c r="T80" s="33">
        <v>3.2121855850281602E-5</v>
      </c>
      <c r="U80" s="33">
        <v>5.4641549736661399E-5</v>
      </c>
      <c r="V80" s="33">
        <v>5.1993088034368703E-5</v>
      </c>
      <c r="W80" s="33">
        <v>4.96117252038827E-5</v>
      </c>
      <c r="X80" s="33">
        <v>4.7339432427606E-5</v>
      </c>
      <c r="Y80" s="33">
        <v>4.5292061946627203E-5</v>
      </c>
      <c r="Z80" s="33">
        <v>4.3096767485514495E-5</v>
      </c>
      <c r="AA80" s="33">
        <v>4.1122869721714403E-5</v>
      </c>
      <c r="AB80" s="33">
        <v>1.9609926085537579E-5</v>
      </c>
      <c r="AC80" s="33">
        <v>1.8761821624988621E-5</v>
      </c>
      <c r="AD80" s="33">
        <v>3.7699579381237397E-5</v>
      </c>
      <c r="AE80" s="33">
        <v>3.5972881074645399E-5</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5.3993779289206699E-4</v>
      </c>
      <c r="D82" s="33">
        <v>5.1520781743998652E-4</v>
      </c>
      <c r="E82" s="33">
        <v>6.638576743412081E-4</v>
      </c>
      <c r="F82" s="33">
        <v>6.3168066554956221E-4</v>
      </c>
      <c r="G82" s="33">
        <v>6.0274872642946103E-4</v>
      </c>
      <c r="H82" s="33">
        <v>5.7514191430295262E-4</v>
      </c>
      <c r="I82" s="33">
        <v>5.5026775512247834E-4</v>
      </c>
      <c r="J82" s="33">
        <v>5.7911824072217049E-4</v>
      </c>
      <c r="K82" s="33">
        <v>5.5259374092710991E-4</v>
      </c>
      <c r="L82" s="33">
        <v>5.2728410372815794E-4</v>
      </c>
      <c r="M82" s="33">
        <v>5.289090949190193E-4</v>
      </c>
      <c r="N82" s="33">
        <v>80346.62464096857</v>
      </c>
      <c r="O82" s="33">
        <v>76666.626535287127</v>
      </c>
      <c r="P82" s="33">
        <v>73155.178006495058</v>
      </c>
      <c r="Q82" s="33">
        <v>72318.625248001234</v>
      </c>
      <c r="R82" s="33">
        <v>87107.597040920416</v>
      </c>
      <c r="S82" s="33">
        <v>108885.39747443466</v>
      </c>
      <c r="T82" s="33">
        <v>106792.02514507</v>
      </c>
      <c r="U82" s="33">
        <v>102173.40534601919</v>
      </c>
      <c r="V82" s="33">
        <v>97221.086966399889</v>
      </c>
      <c r="W82" s="33">
        <v>98374.161693027505</v>
      </c>
      <c r="X82" s="33">
        <v>93868.474860555827</v>
      </c>
      <c r="Y82" s="33">
        <v>89808.782239232038</v>
      </c>
      <c r="Z82" s="33">
        <v>85455.773925294023</v>
      </c>
      <c r="AA82" s="33">
        <v>81541.768980221561</v>
      </c>
      <c r="AB82" s="33">
        <v>77807.03130753545</v>
      </c>
      <c r="AC82" s="33">
        <v>78399.669109975104</v>
      </c>
      <c r="AD82" s="33">
        <v>80080.386800814944</v>
      </c>
      <c r="AE82" s="33">
        <v>76412.58279478355</v>
      </c>
    </row>
    <row r="83" spans="1:31">
      <c r="A83" s="29" t="s">
        <v>134</v>
      </c>
      <c r="B83" s="29" t="s">
        <v>68</v>
      </c>
      <c r="C83" s="33">
        <v>1.5320012923194201E-5</v>
      </c>
      <c r="D83" s="33">
        <v>1.46183329361593E-5</v>
      </c>
      <c r="E83" s="33">
        <v>1.39861085557681E-5</v>
      </c>
      <c r="F83" s="33">
        <v>1.33082055121579E-5</v>
      </c>
      <c r="G83" s="33">
        <v>1.26986693767745E-5</v>
      </c>
      <c r="H83" s="33">
        <v>1.2117050927212601E-5</v>
      </c>
      <c r="I83" s="33">
        <v>1.15930038249828E-5</v>
      </c>
      <c r="J83" s="33">
        <v>1.10310939451757E-5</v>
      </c>
      <c r="K83" s="33">
        <v>1.05258529969313E-5</v>
      </c>
      <c r="L83" s="33">
        <v>1.00437528556686E-5</v>
      </c>
      <c r="M83" s="33">
        <v>9.6093732684949102E-6</v>
      </c>
      <c r="N83" s="33">
        <v>1.7425838866890499E-5</v>
      </c>
      <c r="O83" s="33">
        <v>1.66277088358329E-5</v>
      </c>
      <c r="P83" s="33">
        <v>1.5866134379020102E-5</v>
      </c>
      <c r="Q83" s="33">
        <v>1.51799441669907E-5</v>
      </c>
      <c r="R83" s="33">
        <v>1.44441762218469E-5</v>
      </c>
      <c r="S83" s="33">
        <v>2.5187925360141297E-5</v>
      </c>
      <c r="T83" s="33">
        <v>2.4034279914230399E-5</v>
      </c>
      <c r="U83" s="33">
        <v>2.2994827755541601E-5</v>
      </c>
      <c r="V83" s="33">
        <v>2.1880274435680199E-5</v>
      </c>
      <c r="W83" s="33">
        <v>2.0878124453214799E-5</v>
      </c>
      <c r="X83" s="33">
        <v>1.9921874470327101E-5</v>
      </c>
      <c r="Y83" s="33">
        <v>1.90602786373249E-5</v>
      </c>
      <c r="Z83" s="33">
        <v>1.8136431889762503E-5</v>
      </c>
      <c r="AA83" s="33">
        <v>1.7305755613112601E-5</v>
      </c>
      <c r="AB83" s="33">
        <v>1.4341662773612099E-5</v>
      </c>
      <c r="AC83" s="33">
        <v>1.37214040272541E-5</v>
      </c>
      <c r="AD83" s="33">
        <v>2.4192742953912603E-5</v>
      </c>
      <c r="AE83" s="33">
        <v>2.8275027898744502E-5</v>
      </c>
    </row>
    <row r="84" spans="1:31">
      <c r="A84" s="29" t="s">
        <v>134</v>
      </c>
      <c r="B84" s="29" t="s">
        <v>36</v>
      </c>
      <c r="C84" s="33">
        <v>1.07415429707924E-4</v>
      </c>
      <c r="D84" s="33">
        <v>1.02495638993473E-4</v>
      </c>
      <c r="E84" s="33">
        <v>9.8062832452642298E-5</v>
      </c>
      <c r="F84" s="33">
        <v>9.3309752471916506E-5</v>
      </c>
      <c r="G84" s="33">
        <v>8.9036023315618105E-5</v>
      </c>
      <c r="H84" s="33">
        <v>8.4958037481079E-5</v>
      </c>
      <c r="I84" s="33">
        <v>9.0254608373151098E-5</v>
      </c>
      <c r="J84" s="33">
        <v>9.6492298797225701E-5</v>
      </c>
      <c r="K84" s="33">
        <v>1.3240172413615E-4</v>
      </c>
      <c r="L84" s="33">
        <v>1.2633752298038E-4</v>
      </c>
      <c r="M84" s="33">
        <v>1.20873585160982E-4</v>
      </c>
      <c r="N84" s="33">
        <v>1.6709729050611599E-4</v>
      </c>
      <c r="O84" s="33">
        <v>1.59443979427091E-4</v>
      </c>
      <c r="P84" s="33">
        <v>1.5214120168283602E-4</v>
      </c>
      <c r="Q84" s="33">
        <v>1.56084757109996E-4</v>
      </c>
      <c r="R84" s="33">
        <v>1.6798301001587601E-4</v>
      </c>
      <c r="S84" s="33">
        <v>1.6028913163072399E-4</v>
      </c>
      <c r="T84" s="33">
        <v>1.6077140510915099E-4</v>
      </c>
      <c r="U84" s="33">
        <v>2.29630128031411E-4</v>
      </c>
      <c r="V84" s="33">
        <v>2.1850001545746799E-4</v>
      </c>
      <c r="W84" s="33">
        <v>2.1107895301359001E-4</v>
      </c>
      <c r="X84" s="33">
        <v>2.01411214627437E-4</v>
      </c>
      <c r="Y84" s="33">
        <v>1.9270043475070499E-4</v>
      </c>
      <c r="Z84" s="33">
        <v>1.8336029480387002E-4</v>
      </c>
      <c r="AA84" s="33">
        <v>1.7496211329281499E-4</v>
      </c>
      <c r="AB84" s="33">
        <v>1.84823049474586E-4</v>
      </c>
      <c r="AC84" s="33">
        <v>1.86033570289216E-4</v>
      </c>
      <c r="AD84" s="33">
        <v>2.38058682375491E-4</v>
      </c>
      <c r="AE84" s="33">
        <v>2.11375048977206E-4</v>
      </c>
    </row>
    <row r="85" spans="1:31">
      <c r="A85" s="29" t="s">
        <v>134</v>
      </c>
      <c r="B85" s="29" t="s">
        <v>73</v>
      </c>
      <c r="C85" s="33">
        <v>0</v>
      </c>
      <c r="D85" s="33">
        <v>0</v>
      </c>
      <c r="E85" s="33">
        <v>2.4048803170706801E-4</v>
      </c>
      <c r="F85" s="33">
        <v>2.2883163936633999E-4</v>
      </c>
      <c r="G85" s="33">
        <v>2.1835080083515001E-4</v>
      </c>
      <c r="H85" s="33">
        <v>2.0835000071395E-4</v>
      </c>
      <c r="I85" s="33">
        <v>2.3890654430948799E-4</v>
      </c>
      <c r="J85" s="33">
        <v>2.2732680625154201E-4</v>
      </c>
      <c r="K85" s="33">
        <v>2.41686229027125E-4</v>
      </c>
      <c r="L85" s="33">
        <v>2.5329367559711203E-4</v>
      </c>
      <c r="M85" s="33">
        <v>2.42339045010249E-4</v>
      </c>
      <c r="N85" s="33">
        <v>6.4886584550889292E-4</v>
      </c>
      <c r="O85" s="33">
        <v>6.1914679890321105E-4</v>
      </c>
      <c r="P85" s="33">
        <v>5.9078893001594899E-4</v>
      </c>
      <c r="Q85" s="33">
        <v>5.6523805722816299E-4</v>
      </c>
      <c r="R85" s="33">
        <v>1.1242958339820639E-3</v>
      </c>
      <c r="S85" s="33">
        <v>13580.983271007468</v>
      </c>
      <c r="T85" s="33">
        <v>13486.253167773482</v>
      </c>
      <c r="U85" s="33">
        <v>20749.044773484766</v>
      </c>
      <c r="V85" s="33">
        <v>19743.343970587102</v>
      </c>
      <c r="W85" s="33">
        <v>28489.851965260354</v>
      </c>
      <c r="X85" s="33">
        <v>27184.973238471244</v>
      </c>
      <c r="Y85" s="33">
        <v>26009.257584935251</v>
      </c>
      <c r="Z85" s="33">
        <v>24748.595635361176</v>
      </c>
      <c r="AA85" s="33">
        <v>23615.07216174452</v>
      </c>
      <c r="AB85" s="33">
        <v>23612.929415672494</v>
      </c>
      <c r="AC85" s="33">
        <v>22591.70013226238</v>
      </c>
      <c r="AD85" s="33">
        <v>24315.668983129515</v>
      </c>
      <c r="AE85" s="33">
        <v>23201.974211306162</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6.3867912158444972E-4</v>
      </c>
      <c r="D87" s="35">
        <v>6.0942664249062737E-4</v>
      </c>
      <c r="E87" s="35">
        <v>7.5400165456864182E-4</v>
      </c>
      <c r="F87" s="35">
        <v>7.1745539050376201E-4</v>
      </c>
      <c r="G87" s="35">
        <v>6.8459483799439497E-4</v>
      </c>
      <c r="H87" s="35">
        <v>6.5323934897122487E-4</v>
      </c>
      <c r="I87" s="35">
        <v>6.249875746783491E-4</v>
      </c>
      <c r="J87" s="35">
        <v>6.5021641006040177E-4</v>
      </c>
      <c r="K87" s="35">
        <v>6.2043550553581733E-4</v>
      </c>
      <c r="L87" s="35">
        <v>5.9201861191680101E-4</v>
      </c>
      <c r="M87" s="35">
        <v>5.9084391763680711E-4</v>
      </c>
      <c r="N87" s="35">
        <v>80346.62471288997</v>
      </c>
      <c r="O87" s="35">
        <v>76666.62660391441</v>
      </c>
      <c r="P87" s="35">
        <v>73155.178071979099</v>
      </c>
      <c r="Q87" s="35">
        <v>72318.62531065318</v>
      </c>
      <c r="R87" s="35">
        <v>87107.59710053564</v>
      </c>
      <c r="S87" s="35">
        <v>108885.39754272474</v>
      </c>
      <c r="T87" s="35">
        <v>106792.02521023228</v>
      </c>
      <c r="U87" s="35">
        <v>102173.40543227222</v>
      </c>
      <c r="V87" s="35">
        <v>97221.087048472255</v>
      </c>
      <c r="W87" s="35">
        <v>98374.161771340834</v>
      </c>
      <c r="X87" s="35">
        <v>93868.474935282284</v>
      </c>
      <c r="Y87" s="35">
        <v>89808.782310726659</v>
      </c>
      <c r="Z87" s="35">
        <v>85455.773993323324</v>
      </c>
      <c r="AA87" s="35">
        <v>81541.769045135006</v>
      </c>
      <c r="AB87" s="35">
        <v>77807.031341487047</v>
      </c>
      <c r="AC87" s="35">
        <v>78399.669142458341</v>
      </c>
      <c r="AD87" s="35">
        <v>80080.386869175258</v>
      </c>
      <c r="AE87" s="35">
        <v>76412.582865203207</v>
      </c>
    </row>
  </sheetData>
  <sheetProtection algorithmName="SHA-512" hashValue="faLTLUyg/7Ej21qvFaKVBDPQg4fpBVCN4rnWCt24A/bpPpttmsZ0/QXMoUbv4bajGCkpf3GgolivtnUN97HvGQ==" saltValue="91uHgWrg2HnYpl9xrDq9Ew=="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tint="0.39997558519241921"/>
  </sheetPr>
  <dimension ref="A1:AE89"/>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164</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82</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112744.44099326257</v>
      </c>
      <c r="G6" s="33">
        <v>108766.06462419723</v>
      </c>
      <c r="H6" s="33">
        <v>18585.6126113426</v>
      </c>
      <c r="I6" s="33">
        <v>9935.9395547787717</v>
      </c>
      <c r="J6" s="33">
        <v>0</v>
      </c>
      <c r="K6" s="33">
        <v>21207.047664947084</v>
      </c>
      <c r="L6" s="33">
        <v>0</v>
      </c>
      <c r="M6" s="33">
        <v>5.7124248215562E-5</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row>
    <row r="7" spans="1:31">
      <c r="A7" s="29" t="s">
        <v>40</v>
      </c>
      <c r="B7" s="29" t="s">
        <v>71</v>
      </c>
      <c r="C7" s="33">
        <v>0</v>
      </c>
      <c r="D7" s="33">
        <v>0</v>
      </c>
      <c r="E7" s="33">
        <v>0</v>
      </c>
      <c r="F7" s="33">
        <v>32789.572395590258</v>
      </c>
      <c r="G7" s="33">
        <v>0</v>
      </c>
      <c r="H7" s="33">
        <v>2214.8406428919998</v>
      </c>
      <c r="I7" s="33">
        <v>0</v>
      </c>
      <c r="J7" s="33">
        <v>0</v>
      </c>
      <c r="K7" s="33">
        <v>0</v>
      </c>
      <c r="L7" s="33">
        <v>0</v>
      </c>
      <c r="M7" s="33">
        <v>0</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row>
    <row r="8" spans="1:31">
      <c r="A8" s="29" t="s">
        <v>40</v>
      </c>
      <c r="B8" s="29" t="s">
        <v>20</v>
      </c>
      <c r="C8" s="33">
        <v>0</v>
      </c>
      <c r="D8" s="33">
        <v>0</v>
      </c>
      <c r="E8" s="33">
        <v>0</v>
      </c>
      <c r="F8" s="33">
        <v>0</v>
      </c>
      <c r="G8" s="33">
        <v>0</v>
      </c>
      <c r="H8" s="33">
        <v>0</v>
      </c>
      <c r="I8" s="33">
        <v>0</v>
      </c>
      <c r="J8" s="33">
        <v>0</v>
      </c>
      <c r="K8" s="33">
        <v>0</v>
      </c>
      <c r="L8" s="33">
        <v>0</v>
      </c>
      <c r="M8" s="33">
        <v>0</v>
      </c>
      <c r="N8" s="33">
        <v>0</v>
      </c>
      <c r="O8" s="33">
        <v>0</v>
      </c>
      <c r="P8" s="33">
        <v>0</v>
      </c>
      <c r="Q8" s="33">
        <v>0</v>
      </c>
      <c r="R8" s="33">
        <v>0</v>
      </c>
      <c r="S8" s="33">
        <v>0</v>
      </c>
      <c r="T8" s="33">
        <v>0</v>
      </c>
      <c r="U8" s="33">
        <v>0</v>
      </c>
      <c r="V8" s="33">
        <v>0</v>
      </c>
      <c r="W8" s="33">
        <v>0</v>
      </c>
      <c r="X8" s="33">
        <v>0</v>
      </c>
      <c r="Y8" s="33">
        <v>0</v>
      </c>
      <c r="Z8" s="33">
        <v>0</v>
      </c>
      <c r="AA8" s="33">
        <v>0</v>
      </c>
      <c r="AB8" s="33">
        <v>0</v>
      </c>
      <c r="AC8" s="33">
        <v>0</v>
      </c>
      <c r="AD8" s="33">
        <v>0</v>
      </c>
      <c r="AE8" s="33">
        <v>0</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0</v>
      </c>
      <c r="D10" s="33">
        <v>0</v>
      </c>
      <c r="E10" s="33">
        <v>0</v>
      </c>
      <c r="F10" s="33">
        <v>0</v>
      </c>
      <c r="G10" s="33">
        <v>0</v>
      </c>
      <c r="H10" s="33">
        <v>0</v>
      </c>
      <c r="I10" s="33">
        <v>0</v>
      </c>
      <c r="J10" s="33">
        <v>0</v>
      </c>
      <c r="K10" s="33">
        <v>0</v>
      </c>
      <c r="L10" s="33">
        <v>0</v>
      </c>
      <c r="M10" s="33">
        <v>0</v>
      </c>
      <c r="N10" s="33">
        <v>0</v>
      </c>
      <c r="O10" s="33">
        <v>0</v>
      </c>
      <c r="P10" s="33">
        <v>0</v>
      </c>
      <c r="Q10" s="33">
        <v>0</v>
      </c>
      <c r="R10" s="33">
        <v>0</v>
      </c>
      <c r="S10" s="33">
        <v>0</v>
      </c>
      <c r="T10" s="33">
        <v>0</v>
      </c>
      <c r="U10" s="33">
        <v>0</v>
      </c>
      <c r="V10" s="33">
        <v>0</v>
      </c>
      <c r="W10" s="33">
        <v>0</v>
      </c>
      <c r="X10" s="33">
        <v>0</v>
      </c>
      <c r="Y10" s="33">
        <v>0</v>
      </c>
      <c r="Z10" s="33">
        <v>0</v>
      </c>
      <c r="AA10" s="33">
        <v>0</v>
      </c>
      <c r="AB10" s="33">
        <v>0</v>
      </c>
      <c r="AC10" s="33">
        <v>0</v>
      </c>
      <c r="AD10" s="33">
        <v>0</v>
      </c>
      <c r="AE10" s="33">
        <v>0</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0</v>
      </c>
      <c r="D12" s="33">
        <v>0</v>
      </c>
      <c r="E12" s="33">
        <v>0</v>
      </c>
      <c r="F12" s="33">
        <v>0</v>
      </c>
      <c r="G12" s="33">
        <v>0</v>
      </c>
      <c r="H12" s="33">
        <v>0</v>
      </c>
      <c r="I12" s="33">
        <v>0</v>
      </c>
      <c r="J12" s="33">
        <v>0</v>
      </c>
      <c r="K12" s="33">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row>
    <row r="13" spans="1:31">
      <c r="A13" s="29" t="s">
        <v>40</v>
      </c>
      <c r="B13" s="29" t="s">
        <v>68</v>
      </c>
      <c r="C13" s="33">
        <v>0</v>
      </c>
      <c r="D13" s="33">
        <v>0</v>
      </c>
      <c r="E13" s="33">
        <v>0</v>
      </c>
      <c r="F13" s="33">
        <v>0</v>
      </c>
      <c r="G13" s="33">
        <v>0</v>
      </c>
      <c r="H13" s="33">
        <v>0</v>
      </c>
      <c r="I13" s="33">
        <v>0</v>
      </c>
      <c r="J13" s="33">
        <v>0</v>
      </c>
      <c r="K13" s="33">
        <v>0</v>
      </c>
      <c r="L13" s="33">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row>
    <row r="14" spans="1:31">
      <c r="A14" s="29" t="s">
        <v>40</v>
      </c>
      <c r="B14" s="29" t="s">
        <v>36</v>
      </c>
      <c r="C14" s="33">
        <v>0</v>
      </c>
      <c r="D14" s="33">
        <v>0</v>
      </c>
      <c r="E14" s="33">
        <v>0</v>
      </c>
      <c r="F14" s="33">
        <v>0</v>
      </c>
      <c r="G14" s="33">
        <v>0</v>
      </c>
      <c r="H14" s="33">
        <v>0</v>
      </c>
      <c r="I14" s="33">
        <v>0</v>
      </c>
      <c r="J14" s="33">
        <v>0</v>
      </c>
      <c r="K14" s="33">
        <v>0</v>
      </c>
      <c r="L14" s="33">
        <v>0</v>
      </c>
      <c r="M14" s="33">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row>
    <row r="15" spans="1:31">
      <c r="A15" s="29" t="s">
        <v>40</v>
      </c>
      <c r="B15" s="29" t="s">
        <v>73</v>
      </c>
      <c r="C15" s="33">
        <v>0</v>
      </c>
      <c r="D15" s="33">
        <v>0</v>
      </c>
      <c r="E15" s="33">
        <v>0</v>
      </c>
      <c r="F15" s="33">
        <v>0</v>
      </c>
      <c r="G15" s="33">
        <v>0</v>
      </c>
      <c r="H15" s="33">
        <v>0</v>
      </c>
      <c r="I15" s="33">
        <v>0</v>
      </c>
      <c r="J15" s="33">
        <v>0</v>
      </c>
      <c r="K15" s="33">
        <v>0</v>
      </c>
      <c r="L15" s="33">
        <v>0</v>
      </c>
      <c r="M15" s="33">
        <v>0</v>
      </c>
      <c r="N15" s="33">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0</v>
      </c>
      <c r="D17" s="35">
        <v>0</v>
      </c>
      <c r="E17" s="35">
        <v>0</v>
      </c>
      <c r="F17" s="35">
        <v>145534.01338885282</v>
      </c>
      <c r="G17" s="35">
        <v>108766.06462419723</v>
      </c>
      <c r="H17" s="35">
        <v>20800.453254234599</v>
      </c>
      <c r="I17" s="35">
        <v>9935.9395547787717</v>
      </c>
      <c r="J17" s="35">
        <v>0</v>
      </c>
      <c r="K17" s="35">
        <v>21207.047664947084</v>
      </c>
      <c r="L17" s="35">
        <v>0</v>
      </c>
      <c r="M17" s="35">
        <v>5.7124248215562E-5</v>
      </c>
      <c r="N17" s="35">
        <v>0</v>
      </c>
      <c r="O17" s="35">
        <v>0</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21822.253018190211</v>
      </c>
      <c r="G20" s="33">
        <v>108766.0631466824</v>
      </c>
      <c r="H20" s="33">
        <v>8935.742949807729</v>
      </c>
      <c r="I20" s="33">
        <v>9935.9395332863096</v>
      </c>
      <c r="J20" s="33">
        <v>0</v>
      </c>
      <c r="K20" s="33">
        <v>21207.047664947084</v>
      </c>
      <c r="L20" s="33">
        <v>0</v>
      </c>
      <c r="M20" s="33">
        <v>5.7124248215562E-5</v>
      </c>
      <c r="N20" s="33">
        <v>0</v>
      </c>
      <c r="O20" s="33">
        <v>0</v>
      </c>
      <c r="P20" s="33">
        <v>0</v>
      </c>
      <c r="Q20" s="33">
        <v>0</v>
      </c>
      <c r="R20" s="33">
        <v>0</v>
      </c>
      <c r="S20" s="33">
        <v>0</v>
      </c>
      <c r="T20" s="33">
        <v>0</v>
      </c>
      <c r="U20" s="33">
        <v>0</v>
      </c>
      <c r="V20" s="33">
        <v>0</v>
      </c>
      <c r="W20" s="33">
        <v>0</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0</v>
      </c>
      <c r="D22" s="33">
        <v>0</v>
      </c>
      <c r="E22" s="33">
        <v>0</v>
      </c>
      <c r="F22" s="33">
        <v>0</v>
      </c>
      <c r="G22" s="33">
        <v>0</v>
      </c>
      <c r="H22" s="33">
        <v>0</v>
      </c>
      <c r="I22" s="33">
        <v>0</v>
      </c>
      <c r="J22" s="33">
        <v>0</v>
      </c>
      <c r="K22" s="33">
        <v>0</v>
      </c>
      <c r="L22" s="33">
        <v>0</v>
      </c>
      <c r="M22" s="33">
        <v>0</v>
      </c>
      <c r="N22" s="33">
        <v>0</v>
      </c>
      <c r="O22" s="33">
        <v>0</v>
      </c>
      <c r="P22" s="33">
        <v>0</v>
      </c>
      <c r="Q22" s="33">
        <v>0</v>
      </c>
      <c r="R22" s="33">
        <v>0</v>
      </c>
      <c r="S22" s="33">
        <v>0</v>
      </c>
      <c r="T22" s="33">
        <v>0</v>
      </c>
      <c r="U22" s="33">
        <v>0</v>
      </c>
      <c r="V22" s="33">
        <v>0</v>
      </c>
      <c r="W22" s="33">
        <v>0</v>
      </c>
      <c r="X22" s="33">
        <v>0</v>
      </c>
      <c r="Y22" s="33">
        <v>0</v>
      </c>
      <c r="Z22" s="33">
        <v>0</v>
      </c>
      <c r="AA22" s="33">
        <v>0</v>
      </c>
      <c r="AB22" s="33">
        <v>0</v>
      </c>
      <c r="AC22" s="33">
        <v>0</v>
      </c>
      <c r="AD22" s="33">
        <v>0</v>
      </c>
      <c r="AE22" s="33">
        <v>0</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0</v>
      </c>
      <c r="D24" s="33">
        <v>0</v>
      </c>
      <c r="E24" s="33">
        <v>0</v>
      </c>
      <c r="F24" s="33">
        <v>0</v>
      </c>
      <c r="G24" s="33">
        <v>0</v>
      </c>
      <c r="H24" s="33">
        <v>0</v>
      </c>
      <c r="I24" s="33">
        <v>0</v>
      </c>
      <c r="J24" s="33">
        <v>0</v>
      </c>
      <c r="K24" s="33">
        <v>0</v>
      </c>
      <c r="L24" s="33">
        <v>0</v>
      </c>
      <c r="M24" s="33">
        <v>0</v>
      </c>
      <c r="N24" s="33">
        <v>0</v>
      </c>
      <c r="O24" s="33">
        <v>0</v>
      </c>
      <c r="P24" s="33">
        <v>0</v>
      </c>
      <c r="Q24" s="33">
        <v>0</v>
      </c>
      <c r="R24" s="33">
        <v>0</v>
      </c>
      <c r="S24" s="33">
        <v>0</v>
      </c>
      <c r="T24" s="33">
        <v>0</v>
      </c>
      <c r="U24" s="33">
        <v>0</v>
      </c>
      <c r="V24" s="33">
        <v>0</v>
      </c>
      <c r="W24" s="33">
        <v>0</v>
      </c>
      <c r="X24" s="33">
        <v>0</v>
      </c>
      <c r="Y24" s="33">
        <v>0</v>
      </c>
      <c r="Z24" s="33">
        <v>0</v>
      </c>
      <c r="AA24" s="33">
        <v>0</v>
      </c>
      <c r="AB24" s="33">
        <v>0</v>
      </c>
      <c r="AC24" s="33">
        <v>0</v>
      </c>
      <c r="AD24" s="33">
        <v>0</v>
      </c>
      <c r="AE24" s="33">
        <v>0</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row>
    <row r="27" spans="1:31">
      <c r="A27" s="29" t="s">
        <v>130</v>
      </c>
      <c r="B27" s="29" t="s">
        <v>68</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row>
    <row r="28" spans="1:31">
      <c r="A28" s="29" t="s">
        <v>130</v>
      </c>
      <c r="B28" s="29" t="s">
        <v>36</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row>
    <row r="29" spans="1:31">
      <c r="A29" s="29" t="s">
        <v>130</v>
      </c>
      <c r="B29" s="29" t="s">
        <v>73</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0</v>
      </c>
      <c r="D31" s="35">
        <v>0</v>
      </c>
      <c r="E31" s="35">
        <v>0</v>
      </c>
      <c r="F31" s="35">
        <v>21822.253018190211</v>
      </c>
      <c r="G31" s="35">
        <v>108766.0631466824</v>
      </c>
      <c r="H31" s="35">
        <v>8935.742949807729</v>
      </c>
      <c r="I31" s="35">
        <v>9935.9395332863096</v>
      </c>
      <c r="J31" s="35">
        <v>0</v>
      </c>
      <c r="K31" s="35">
        <v>21207.047664947084</v>
      </c>
      <c r="L31" s="35">
        <v>0</v>
      </c>
      <c r="M31" s="35">
        <v>5.7124248215562E-5</v>
      </c>
      <c r="N31" s="35">
        <v>0</v>
      </c>
      <c r="O31" s="35">
        <v>0</v>
      </c>
      <c r="P31" s="35">
        <v>0</v>
      </c>
      <c r="Q31" s="35">
        <v>0</v>
      </c>
      <c r="R31" s="35">
        <v>0</v>
      </c>
      <c r="S31" s="35">
        <v>0</v>
      </c>
      <c r="T31" s="35">
        <v>0</v>
      </c>
      <c r="U31" s="35">
        <v>0</v>
      </c>
      <c r="V31" s="35">
        <v>0</v>
      </c>
      <c r="W31" s="35">
        <v>0</v>
      </c>
      <c r="X31" s="35">
        <v>0</v>
      </c>
      <c r="Y31" s="35">
        <v>0</v>
      </c>
      <c r="Z31" s="35">
        <v>0</v>
      </c>
      <c r="AA31" s="35">
        <v>0</v>
      </c>
      <c r="AB31" s="35">
        <v>0</v>
      </c>
      <c r="AC31" s="35">
        <v>0</v>
      </c>
      <c r="AD31" s="35">
        <v>0</v>
      </c>
      <c r="AE31" s="35">
        <v>0</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90922.18797507236</v>
      </c>
      <c r="G34" s="33">
        <v>1.4775148248118482E-3</v>
      </c>
      <c r="H34" s="33">
        <v>9649.869661534869</v>
      </c>
      <c r="I34" s="33">
        <v>2.1492461279543622E-5</v>
      </c>
      <c r="J34" s="33">
        <v>0</v>
      </c>
      <c r="K34" s="33">
        <v>0</v>
      </c>
      <c r="L34" s="33">
        <v>0</v>
      </c>
      <c r="M34" s="33">
        <v>0</v>
      </c>
      <c r="N34" s="33">
        <v>0</v>
      </c>
      <c r="O34" s="33">
        <v>0</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0</v>
      </c>
      <c r="D36" s="33">
        <v>0</v>
      </c>
      <c r="E36" s="33">
        <v>0</v>
      </c>
      <c r="F36" s="33">
        <v>0</v>
      </c>
      <c r="G36" s="33">
        <v>0</v>
      </c>
      <c r="H36" s="33">
        <v>0</v>
      </c>
      <c r="I36" s="33">
        <v>0</v>
      </c>
      <c r="J36" s="33">
        <v>0</v>
      </c>
      <c r="K36" s="33">
        <v>0</v>
      </c>
      <c r="L36" s="33">
        <v>0</v>
      </c>
      <c r="M36" s="33">
        <v>0</v>
      </c>
      <c r="N36" s="33">
        <v>0</v>
      </c>
      <c r="O36" s="33">
        <v>0</v>
      </c>
      <c r="P36" s="33">
        <v>0</v>
      </c>
      <c r="Q36" s="33">
        <v>0</v>
      </c>
      <c r="R36" s="33">
        <v>0</v>
      </c>
      <c r="S36" s="33">
        <v>0</v>
      </c>
      <c r="T36" s="33">
        <v>0</v>
      </c>
      <c r="U36" s="33">
        <v>0</v>
      </c>
      <c r="V36" s="33">
        <v>0</v>
      </c>
      <c r="W36" s="33">
        <v>0</v>
      </c>
      <c r="X36" s="33">
        <v>0</v>
      </c>
      <c r="Y36" s="33">
        <v>0</v>
      </c>
      <c r="Z36" s="33">
        <v>0</v>
      </c>
      <c r="AA36" s="33">
        <v>0</v>
      </c>
      <c r="AB36" s="33">
        <v>0</v>
      </c>
      <c r="AC36" s="33">
        <v>0</v>
      </c>
      <c r="AD36" s="33">
        <v>0</v>
      </c>
      <c r="AE36" s="33">
        <v>0</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0</v>
      </c>
      <c r="D38" s="33">
        <v>0</v>
      </c>
      <c r="E38" s="33">
        <v>0</v>
      </c>
      <c r="F38" s="33">
        <v>0</v>
      </c>
      <c r="G38" s="33">
        <v>0</v>
      </c>
      <c r="H38" s="33">
        <v>0</v>
      </c>
      <c r="I38" s="33">
        <v>0</v>
      </c>
      <c r="J38" s="33">
        <v>0</v>
      </c>
      <c r="K38" s="33">
        <v>0</v>
      </c>
      <c r="L38" s="33">
        <v>0</v>
      </c>
      <c r="M38" s="33">
        <v>0</v>
      </c>
      <c r="N38" s="33">
        <v>0</v>
      </c>
      <c r="O38" s="33">
        <v>0</v>
      </c>
      <c r="P38" s="33">
        <v>0</v>
      </c>
      <c r="Q38" s="33">
        <v>0</v>
      </c>
      <c r="R38" s="33">
        <v>0</v>
      </c>
      <c r="S38" s="33">
        <v>0</v>
      </c>
      <c r="T38" s="33">
        <v>0</v>
      </c>
      <c r="U38" s="33">
        <v>0</v>
      </c>
      <c r="V38" s="33">
        <v>0</v>
      </c>
      <c r="W38" s="33">
        <v>0</v>
      </c>
      <c r="X38" s="33">
        <v>0</v>
      </c>
      <c r="Y38" s="33">
        <v>0</v>
      </c>
      <c r="Z38" s="33">
        <v>0</v>
      </c>
      <c r="AA38" s="33">
        <v>0</v>
      </c>
      <c r="AB38" s="33">
        <v>0</v>
      </c>
      <c r="AC38" s="33">
        <v>0</v>
      </c>
      <c r="AD38" s="33">
        <v>0</v>
      </c>
      <c r="AE38" s="33">
        <v>0</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0</v>
      </c>
      <c r="D40" s="33">
        <v>0</v>
      </c>
      <c r="E40" s="33">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row>
    <row r="41" spans="1:31">
      <c r="A41" s="29" t="s">
        <v>131</v>
      </c>
      <c r="B41" s="29" t="s">
        <v>68</v>
      </c>
      <c r="C41" s="33">
        <v>0</v>
      </c>
      <c r="D41" s="33">
        <v>0</v>
      </c>
      <c r="E41" s="33">
        <v>0</v>
      </c>
      <c r="F41" s="33">
        <v>0</v>
      </c>
      <c r="G41" s="33">
        <v>0</v>
      </c>
      <c r="H41" s="33">
        <v>0</v>
      </c>
      <c r="I41" s="33">
        <v>0</v>
      </c>
      <c r="J41" s="33">
        <v>0</v>
      </c>
      <c r="K41" s="33">
        <v>0</v>
      </c>
      <c r="L41" s="33">
        <v>0</v>
      </c>
      <c r="M41" s="33">
        <v>0</v>
      </c>
      <c r="N41" s="33">
        <v>0</v>
      </c>
      <c r="O41" s="33">
        <v>0</v>
      </c>
      <c r="P41" s="33">
        <v>0</v>
      </c>
      <c r="Q41" s="33">
        <v>0</v>
      </c>
      <c r="R41" s="33">
        <v>0</v>
      </c>
      <c r="S41" s="33">
        <v>0</v>
      </c>
      <c r="T41" s="33">
        <v>0</v>
      </c>
      <c r="U41" s="33">
        <v>0</v>
      </c>
      <c r="V41" s="33">
        <v>0</v>
      </c>
      <c r="W41" s="33">
        <v>0</v>
      </c>
      <c r="X41" s="33">
        <v>0</v>
      </c>
      <c r="Y41" s="33">
        <v>0</v>
      </c>
      <c r="Z41" s="33">
        <v>0</v>
      </c>
      <c r="AA41" s="33">
        <v>0</v>
      </c>
      <c r="AB41" s="33">
        <v>0</v>
      </c>
      <c r="AC41" s="33">
        <v>0</v>
      </c>
      <c r="AD41" s="33">
        <v>0</v>
      </c>
      <c r="AE41" s="33">
        <v>0</v>
      </c>
    </row>
    <row r="42" spans="1:31">
      <c r="A42" s="29" t="s">
        <v>131</v>
      </c>
      <c r="B42" s="29" t="s">
        <v>36</v>
      </c>
      <c r="C42" s="33">
        <v>0</v>
      </c>
      <c r="D42" s="33">
        <v>0</v>
      </c>
      <c r="E42" s="33">
        <v>0</v>
      </c>
      <c r="F42" s="33">
        <v>0</v>
      </c>
      <c r="G42" s="33">
        <v>0</v>
      </c>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0</v>
      </c>
      <c r="AC42" s="33">
        <v>0</v>
      </c>
      <c r="AD42" s="33">
        <v>0</v>
      </c>
      <c r="AE42" s="33">
        <v>0</v>
      </c>
    </row>
    <row r="43" spans="1:31">
      <c r="A43" s="29" t="s">
        <v>131</v>
      </c>
      <c r="B43" s="29" t="s">
        <v>73</v>
      </c>
      <c r="C43" s="33">
        <v>0</v>
      </c>
      <c r="D43" s="33">
        <v>0</v>
      </c>
      <c r="E43" s="33">
        <v>0</v>
      </c>
      <c r="F43" s="33">
        <v>0</v>
      </c>
      <c r="G43" s="33">
        <v>0</v>
      </c>
      <c r="H43" s="33">
        <v>0</v>
      </c>
      <c r="I43" s="33">
        <v>0</v>
      </c>
      <c r="J43" s="33">
        <v>0</v>
      </c>
      <c r="K43" s="33">
        <v>0</v>
      </c>
      <c r="L43" s="33">
        <v>0</v>
      </c>
      <c r="M43" s="33">
        <v>0</v>
      </c>
      <c r="N43" s="33">
        <v>0</v>
      </c>
      <c r="O43" s="33">
        <v>0</v>
      </c>
      <c r="P43" s="33">
        <v>0</v>
      </c>
      <c r="Q43" s="33">
        <v>0</v>
      </c>
      <c r="R43" s="33">
        <v>0</v>
      </c>
      <c r="S43" s="33">
        <v>0</v>
      </c>
      <c r="T43" s="33">
        <v>0</v>
      </c>
      <c r="U43" s="33">
        <v>0</v>
      </c>
      <c r="V43" s="33">
        <v>0</v>
      </c>
      <c r="W43" s="33">
        <v>0</v>
      </c>
      <c r="X43" s="33">
        <v>0</v>
      </c>
      <c r="Y43" s="33">
        <v>0</v>
      </c>
      <c r="Z43" s="33">
        <v>0</v>
      </c>
      <c r="AA43" s="33">
        <v>0</v>
      </c>
      <c r="AB43" s="33">
        <v>0</v>
      </c>
      <c r="AC43" s="33">
        <v>0</v>
      </c>
      <c r="AD43" s="33">
        <v>0</v>
      </c>
      <c r="AE43" s="33">
        <v>0</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0</v>
      </c>
      <c r="D45" s="35">
        <v>0</v>
      </c>
      <c r="E45" s="35">
        <v>0</v>
      </c>
      <c r="F45" s="35">
        <v>90922.18797507236</v>
      </c>
      <c r="G45" s="35">
        <v>1.4775148248118482E-3</v>
      </c>
      <c r="H45" s="35">
        <v>9649.869661534869</v>
      </c>
      <c r="I45" s="35">
        <v>2.1492461279543622E-5</v>
      </c>
      <c r="J45" s="35">
        <v>0</v>
      </c>
      <c r="K45" s="35">
        <v>0</v>
      </c>
      <c r="L45" s="35">
        <v>0</v>
      </c>
      <c r="M45" s="35">
        <v>0</v>
      </c>
      <c r="N45" s="35">
        <v>0</v>
      </c>
      <c r="O45" s="35">
        <v>0</v>
      </c>
      <c r="P45" s="35">
        <v>0</v>
      </c>
      <c r="Q45" s="35">
        <v>0</v>
      </c>
      <c r="R45" s="35">
        <v>0</v>
      </c>
      <c r="S45" s="35">
        <v>0</v>
      </c>
      <c r="T45" s="35">
        <v>0</v>
      </c>
      <c r="U45" s="35">
        <v>0</v>
      </c>
      <c r="V45" s="35">
        <v>0</v>
      </c>
      <c r="W45" s="35">
        <v>0</v>
      </c>
      <c r="X45" s="35">
        <v>0</v>
      </c>
      <c r="Y45" s="35">
        <v>0</v>
      </c>
      <c r="Z45" s="35">
        <v>0</v>
      </c>
      <c r="AA45" s="35">
        <v>0</v>
      </c>
      <c r="AB45" s="35">
        <v>0</v>
      </c>
      <c r="AC45" s="35">
        <v>0</v>
      </c>
      <c r="AD45" s="35">
        <v>0</v>
      </c>
      <c r="AE45" s="35">
        <v>0</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32789.572395590258</v>
      </c>
      <c r="G49" s="33">
        <v>0</v>
      </c>
      <c r="H49" s="33">
        <v>2214.8406428919998</v>
      </c>
      <c r="I49" s="33">
        <v>0</v>
      </c>
      <c r="J49" s="33">
        <v>0</v>
      </c>
      <c r="K49" s="33">
        <v>0</v>
      </c>
      <c r="L49" s="33">
        <v>0</v>
      </c>
      <c r="M49" s="33">
        <v>0</v>
      </c>
      <c r="N49" s="33">
        <v>0</v>
      </c>
      <c r="O49" s="33">
        <v>0</v>
      </c>
      <c r="P49" s="33">
        <v>0</v>
      </c>
      <c r="Q49" s="33">
        <v>0</v>
      </c>
      <c r="R49" s="33">
        <v>0</v>
      </c>
      <c r="S49" s="33">
        <v>0</v>
      </c>
      <c r="T49" s="33">
        <v>0</v>
      </c>
      <c r="U49" s="33">
        <v>0</v>
      </c>
      <c r="V49" s="33">
        <v>0</v>
      </c>
      <c r="W49" s="33">
        <v>0</v>
      </c>
      <c r="X49" s="33">
        <v>0</v>
      </c>
      <c r="Y49" s="33">
        <v>0</v>
      </c>
      <c r="Z49" s="33">
        <v>0</v>
      </c>
      <c r="AA49" s="33">
        <v>0</v>
      </c>
      <c r="AB49" s="33">
        <v>0</v>
      </c>
      <c r="AC49" s="33">
        <v>0</v>
      </c>
      <c r="AD49" s="33">
        <v>0</v>
      </c>
      <c r="AE49" s="33">
        <v>0</v>
      </c>
    </row>
    <row r="50" spans="1:31">
      <c r="A50" s="29" t="s">
        <v>132</v>
      </c>
      <c r="B50" s="29" t="s">
        <v>20</v>
      </c>
      <c r="C50" s="33">
        <v>0</v>
      </c>
      <c r="D50" s="33">
        <v>0</v>
      </c>
      <c r="E50" s="33">
        <v>0</v>
      </c>
      <c r="F50" s="33">
        <v>0</v>
      </c>
      <c r="G50" s="33">
        <v>0</v>
      </c>
      <c r="H50" s="33">
        <v>0</v>
      </c>
      <c r="I50" s="33">
        <v>0</v>
      </c>
      <c r="J50" s="33">
        <v>0</v>
      </c>
      <c r="K50" s="33">
        <v>0</v>
      </c>
      <c r="L50" s="33">
        <v>0</v>
      </c>
      <c r="M50" s="33">
        <v>0</v>
      </c>
      <c r="N50" s="33">
        <v>0</v>
      </c>
      <c r="O50" s="33">
        <v>0</v>
      </c>
      <c r="P50" s="33">
        <v>0</v>
      </c>
      <c r="Q50" s="33">
        <v>0</v>
      </c>
      <c r="R50" s="33">
        <v>0</v>
      </c>
      <c r="S50" s="33">
        <v>0</v>
      </c>
      <c r="T50" s="33">
        <v>0</v>
      </c>
      <c r="U50" s="33">
        <v>0</v>
      </c>
      <c r="V50" s="33">
        <v>0</v>
      </c>
      <c r="W50" s="33">
        <v>0</v>
      </c>
      <c r="X50" s="33">
        <v>0</v>
      </c>
      <c r="Y50" s="33">
        <v>0</v>
      </c>
      <c r="Z50" s="33">
        <v>0</v>
      </c>
      <c r="AA50" s="33">
        <v>0</v>
      </c>
      <c r="AB50" s="33">
        <v>0</v>
      </c>
      <c r="AC50" s="33">
        <v>0</v>
      </c>
      <c r="AD50" s="33">
        <v>0</v>
      </c>
      <c r="AE50" s="33">
        <v>0</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0</v>
      </c>
      <c r="D52" s="33">
        <v>0</v>
      </c>
      <c r="E52" s="33">
        <v>0</v>
      </c>
      <c r="F52" s="33">
        <v>0</v>
      </c>
      <c r="G52" s="33">
        <v>0</v>
      </c>
      <c r="H52" s="33">
        <v>0</v>
      </c>
      <c r="I52" s="33">
        <v>0</v>
      </c>
      <c r="J52" s="33">
        <v>0</v>
      </c>
      <c r="K52" s="33">
        <v>0</v>
      </c>
      <c r="L52" s="33">
        <v>0</v>
      </c>
      <c r="M52" s="33">
        <v>0</v>
      </c>
      <c r="N52" s="33">
        <v>0</v>
      </c>
      <c r="O52" s="33">
        <v>0</v>
      </c>
      <c r="P52" s="33">
        <v>0</v>
      </c>
      <c r="Q52" s="33">
        <v>0</v>
      </c>
      <c r="R52" s="33">
        <v>0</v>
      </c>
      <c r="S52" s="33">
        <v>0</v>
      </c>
      <c r="T52" s="33">
        <v>0</v>
      </c>
      <c r="U52" s="33">
        <v>0</v>
      </c>
      <c r="V52" s="33">
        <v>0</v>
      </c>
      <c r="W52" s="33">
        <v>0</v>
      </c>
      <c r="X52" s="33">
        <v>0</v>
      </c>
      <c r="Y52" s="33">
        <v>0</v>
      </c>
      <c r="Z52" s="33">
        <v>0</v>
      </c>
      <c r="AA52" s="33">
        <v>0</v>
      </c>
      <c r="AB52" s="33">
        <v>0</v>
      </c>
      <c r="AC52" s="33">
        <v>0</v>
      </c>
      <c r="AD52" s="33">
        <v>0</v>
      </c>
      <c r="AE52" s="33">
        <v>0</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0</v>
      </c>
      <c r="D54" s="33">
        <v>0</v>
      </c>
      <c r="E54" s="33">
        <v>0</v>
      </c>
      <c r="F54" s="33">
        <v>0</v>
      </c>
      <c r="G54" s="33">
        <v>0</v>
      </c>
      <c r="H54" s="33">
        <v>0</v>
      </c>
      <c r="I54" s="33">
        <v>0</v>
      </c>
      <c r="J54" s="33">
        <v>0</v>
      </c>
      <c r="K54" s="33">
        <v>0</v>
      </c>
      <c r="L54" s="33">
        <v>0</v>
      </c>
      <c r="M54" s="33">
        <v>0</v>
      </c>
      <c r="N54" s="33">
        <v>0</v>
      </c>
      <c r="O54" s="33">
        <v>0</v>
      </c>
      <c r="P54" s="33">
        <v>0</v>
      </c>
      <c r="Q54" s="33">
        <v>0</v>
      </c>
      <c r="R54" s="33">
        <v>0</v>
      </c>
      <c r="S54" s="33">
        <v>0</v>
      </c>
      <c r="T54" s="33">
        <v>0</v>
      </c>
      <c r="U54" s="33">
        <v>0</v>
      </c>
      <c r="V54" s="33">
        <v>0</v>
      </c>
      <c r="W54" s="33">
        <v>0</v>
      </c>
      <c r="X54" s="33">
        <v>0</v>
      </c>
      <c r="Y54" s="33">
        <v>0</v>
      </c>
      <c r="Z54" s="33">
        <v>0</v>
      </c>
      <c r="AA54" s="33">
        <v>0</v>
      </c>
      <c r="AB54" s="33">
        <v>0</v>
      </c>
      <c r="AC54" s="33">
        <v>0</v>
      </c>
      <c r="AD54" s="33">
        <v>0</v>
      </c>
      <c r="AE54" s="33">
        <v>0</v>
      </c>
    </row>
    <row r="55" spans="1:31">
      <c r="A55" s="29" t="s">
        <v>132</v>
      </c>
      <c r="B55" s="29" t="s">
        <v>68</v>
      </c>
      <c r="C55" s="33">
        <v>0</v>
      </c>
      <c r="D55" s="33">
        <v>0</v>
      </c>
      <c r="E55" s="33">
        <v>0</v>
      </c>
      <c r="F55" s="33">
        <v>0</v>
      </c>
      <c r="G55" s="33">
        <v>0</v>
      </c>
      <c r="H55" s="33">
        <v>0</v>
      </c>
      <c r="I55" s="33">
        <v>0</v>
      </c>
      <c r="J55" s="33">
        <v>0</v>
      </c>
      <c r="K55" s="33">
        <v>0</v>
      </c>
      <c r="L55" s="33">
        <v>0</v>
      </c>
      <c r="M55" s="33">
        <v>0</v>
      </c>
      <c r="N55" s="33">
        <v>0</v>
      </c>
      <c r="O55" s="33">
        <v>0</v>
      </c>
      <c r="P55" s="33">
        <v>0</v>
      </c>
      <c r="Q55" s="33">
        <v>0</v>
      </c>
      <c r="R55" s="33">
        <v>0</v>
      </c>
      <c r="S55" s="33">
        <v>0</v>
      </c>
      <c r="T55" s="33">
        <v>0</v>
      </c>
      <c r="U55" s="33">
        <v>0</v>
      </c>
      <c r="V55" s="33">
        <v>0</v>
      </c>
      <c r="W55" s="33">
        <v>0</v>
      </c>
      <c r="X55" s="33">
        <v>0</v>
      </c>
      <c r="Y55" s="33">
        <v>0</v>
      </c>
      <c r="Z55" s="33">
        <v>0</v>
      </c>
      <c r="AA55" s="33">
        <v>0</v>
      </c>
      <c r="AB55" s="33">
        <v>0</v>
      </c>
      <c r="AC55" s="33">
        <v>0</v>
      </c>
      <c r="AD55" s="33">
        <v>0</v>
      </c>
      <c r="AE55" s="33">
        <v>0</v>
      </c>
    </row>
    <row r="56" spans="1:31">
      <c r="A56" s="29" t="s">
        <v>132</v>
      </c>
      <c r="B56" s="29" t="s">
        <v>36</v>
      </c>
      <c r="C56" s="33">
        <v>0</v>
      </c>
      <c r="D56" s="33">
        <v>0</v>
      </c>
      <c r="E56" s="33">
        <v>0</v>
      </c>
      <c r="F56" s="33">
        <v>0</v>
      </c>
      <c r="G56" s="33">
        <v>0</v>
      </c>
      <c r="H56" s="33">
        <v>0</v>
      </c>
      <c r="I56" s="33">
        <v>0</v>
      </c>
      <c r="J56" s="33">
        <v>0</v>
      </c>
      <c r="K56" s="33">
        <v>0</v>
      </c>
      <c r="L56" s="33">
        <v>0</v>
      </c>
      <c r="M56" s="33">
        <v>0</v>
      </c>
      <c r="N56" s="33">
        <v>0</v>
      </c>
      <c r="O56" s="33">
        <v>0</v>
      </c>
      <c r="P56" s="33">
        <v>0</v>
      </c>
      <c r="Q56" s="33">
        <v>0</v>
      </c>
      <c r="R56" s="33">
        <v>0</v>
      </c>
      <c r="S56" s="33">
        <v>0</v>
      </c>
      <c r="T56" s="33">
        <v>0</v>
      </c>
      <c r="U56" s="33">
        <v>0</v>
      </c>
      <c r="V56" s="33">
        <v>0</v>
      </c>
      <c r="W56" s="33">
        <v>0</v>
      </c>
      <c r="X56" s="33">
        <v>0</v>
      </c>
      <c r="Y56" s="33">
        <v>0</v>
      </c>
      <c r="Z56" s="33">
        <v>0</v>
      </c>
      <c r="AA56" s="33">
        <v>0</v>
      </c>
      <c r="AB56" s="33">
        <v>0</v>
      </c>
      <c r="AC56" s="33">
        <v>0</v>
      </c>
      <c r="AD56" s="33">
        <v>0</v>
      </c>
      <c r="AE56" s="33">
        <v>0</v>
      </c>
    </row>
    <row r="57" spans="1:31">
      <c r="A57" s="29" t="s">
        <v>132</v>
      </c>
      <c r="B57" s="29" t="s">
        <v>73</v>
      </c>
      <c r="C57" s="33">
        <v>0</v>
      </c>
      <c r="D57" s="33">
        <v>0</v>
      </c>
      <c r="E57" s="33">
        <v>0</v>
      </c>
      <c r="F57" s="33">
        <v>0</v>
      </c>
      <c r="G57" s="33">
        <v>0</v>
      </c>
      <c r="H57" s="33">
        <v>0</v>
      </c>
      <c r="I57" s="33">
        <v>0</v>
      </c>
      <c r="J57" s="33">
        <v>0</v>
      </c>
      <c r="K57" s="33">
        <v>0</v>
      </c>
      <c r="L57" s="33">
        <v>0</v>
      </c>
      <c r="M57" s="33">
        <v>0</v>
      </c>
      <c r="N57" s="33">
        <v>0</v>
      </c>
      <c r="O57" s="33">
        <v>0</v>
      </c>
      <c r="P57" s="33">
        <v>0</v>
      </c>
      <c r="Q57" s="33">
        <v>0</v>
      </c>
      <c r="R57" s="33">
        <v>0</v>
      </c>
      <c r="S57" s="33">
        <v>0</v>
      </c>
      <c r="T57" s="33">
        <v>0</v>
      </c>
      <c r="U57" s="33">
        <v>0</v>
      </c>
      <c r="V57" s="33">
        <v>0</v>
      </c>
      <c r="W57" s="33">
        <v>0</v>
      </c>
      <c r="X57" s="33">
        <v>0</v>
      </c>
      <c r="Y57" s="33">
        <v>0</v>
      </c>
      <c r="Z57" s="33">
        <v>0</v>
      </c>
      <c r="AA57" s="33">
        <v>0</v>
      </c>
      <c r="AB57" s="33">
        <v>0</v>
      </c>
      <c r="AC57" s="33">
        <v>0</v>
      </c>
      <c r="AD57" s="33">
        <v>0</v>
      </c>
      <c r="AE57" s="33">
        <v>0</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0</v>
      </c>
      <c r="D59" s="35">
        <v>0</v>
      </c>
      <c r="E59" s="35">
        <v>0</v>
      </c>
      <c r="F59" s="35">
        <v>32789.572395590258</v>
      </c>
      <c r="G59" s="35">
        <v>0</v>
      </c>
      <c r="H59" s="35">
        <v>2214.8406428919998</v>
      </c>
      <c r="I59" s="35">
        <v>0</v>
      </c>
      <c r="J59" s="35">
        <v>0</v>
      </c>
      <c r="K59" s="35">
        <v>0</v>
      </c>
      <c r="L59" s="35">
        <v>0</v>
      </c>
      <c r="M59" s="35">
        <v>0</v>
      </c>
      <c r="N59" s="35">
        <v>0</v>
      </c>
      <c r="O59" s="35">
        <v>0</v>
      </c>
      <c r="P59" s="35">
        <v>0</v>
      </c>
      <c r="Q59" s="35">
        <v>0</v>
      </c>
      <c r="R59" s="35">
        <v>0</v>
      </c>
      <c r="S59" s="35">
        <v>0</v>
      </c>
      <c r="T59" s="35">
        <v>0</v>
      </c>
      <c r="U59" s="35">
        <v>0</v>
      </c>
      <c r="V59" s="35">
        <v>0</v>
      </c>
      <c r="W59" s="35">
        <v>0</v>
      </c>
      <c r="X59" s="35">
        <v>0</v>
      </c>
      <c r="Y59" s="35">
        <v>0</v>
      </c>
      <c r="Z59" s="35">
        <v>0</v>
      </c>
      <c r="AA59" s="35">
        <v>0</v>
      </c>
      <c r="AB59" s="35">
        <v>0</v>
      </c>
      <c r="AC59" s="35">
        <v>0</v>
      </c>
      <c r="AD59" s="35">
        <v>0</v>
      </c>
      <c r="AE59" s="35">
        <v>0</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0</v>
      </c>
      <c r="D64" s="33">
        <v>0</v>
      </c>
      <c r="E64" s="33">
        <v>0</v>
      </c>
      <c r="F64" s="33">
        <v>0</v>
      </c>
      <c r="G64" s="33">
        <v>0</v>
      </c>
      <c r="H64" s="33">
        <v>0</v>
      </c>
      <c r="I64" s="33">
        <v>0</v>
      </c>
      <c r="J64" s="33">
        <v>0</v>
      </c>
      <c r="K64" s="33">
        <v>0</v>
      </c>
      <c r="L64" s="33">
        <v>0</v>
      </c>
      <c r="M64" s="33">
        <v>0</v>
      </c>
      <c r="N64" s="33">
        <v>0</v>
      </c>
      <c r="O64" s="33">
        <v>0</v>
      </c>
      <c r="P64" s="33">
        <v>0</v>
      </c>
      <c r="Q64" s="33">
        <v>0</v>
      </c>
      <c r="R64" s="33">
        <v>0</v>
      </c>
      <c r="S64" s="33">
        <v>0</v>
      </c>
      <c r="T64" s="33">
        <v>0</v>
      </c>
      <c r="U64" s="33">
        <v>0</v>
      </c>
      <c r="V64" s="33">
        <v>0</v>
      </c>
      <c r="W64" s="33">
        <v>0</v>
      </c>
      <c r="X64" s="33">
        <v>0</v>
      </c>
      <c r="Y64" s="33">
        <v>0</v>
      </c>
      <c r="Z64" s="33">
        <v>0</v>
      </c>
      <c r="AA64" s="33">
        <v>0</v>
      </c>
      <c r="AB64" s="33">
        <v>0</v>
      </c>
      <c r="AC64" s="33">
        <v>0</v>
      </c>
      <c r="AD64" s="33">
        <v>0</v>
      </c>
      <c r="AE64" s="33">
        <v>0</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0</v>
      </c>
      <c r="D66" s="33">
        <v>0</v>
      </c>
      <c r="E66" s="33">
        <v>0</v>
      </c>
      <c r="F66" s="33">
        <v>0</v>
      </c>
      <c r="G66" s="33">
        <v>0</v>
      </c>
      <c r="H66" s="33">
        <v>0</v>
      </c>
      <c r="I66" s="33">
        <v>0</v>
      </c>
      <c r="J66" s="33">
        <v>0</v>
      </c>
      <c r="K66" s="33">
        <v>0</v>
      </c>
      <c r="L66" s="33">
        <v>0</v>
      </c>
      <c r="M66" s="33">
        <v>0</v>
      </c>
      <c r="N66" s="33">
        <v>0</v>
      </c>
      <c r="O66" s="33">
        <v>0</v>
      </c>
      <c r="P66" s="33">
        <v>0</v>
      </c>
      <c r="Q66" s="33">
        <v>0</v>
      </c>
      <c r="R66" s="33">
        <v>0</v>
      </c>
      <c r="S66" s="33">
        <v>0</v>
      </c>
      <c r="T66" s="33">
        <v>0</v>
      </c>
      <c r="U66" s="33">
        <v>0</v>
      </c>
      <c r="V66" s="33">
        <v>0</v>
      </c>
      <c r="W66" s="33">
        <v>0</v>
      </c>
      <c r="X66" s="33">
        <v>0</v>
      </c>
      <c r="Y66" s="33">
        <v>0</v>
      </c>
      <c r="Z66" s="33">
        <v>0</v>
      </c>
      <c r="AA66" s="33">
        <v>0</v>
      </c>
      <c r="AB66" s="33">
        <v>0</v>
      </c>
      <c r="AC66" s="33">
        <v>0</v>
      </c>
      <c r="AD66" s="33">
        <v>0</v>
      </c>
      <c r="AE66" s="33">
        <v>0</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0</v>
      </c>
      <c r="D68" s="33">
        <v>0</v>
      </c>
      <c r="E68" s="33">
        <v>0</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c r="W68" s="33">
        <v>0</v>
      </c>
      <c r="X68" s="33">
        <v>0</v>
      </c>
      <c r="Y68" s="33">
        <v>0</v>
      </c>
      <c r="Z68" s="33">
        <v>0</v>
      </c>
      <c r="AA68" s="33">
        <v>0</v>
      </c>
      <c r="AB68" s="33">
        <v>0</v>
      </c>
      <c r="AC68" s="33">
        <v>0</v>
      </c>
      <c r="AD68" s="33">
        <v>0</v>
      </c>
      <c r="AE68" s="33">
        <v>0</v>
      </c>
    </row>
    <row r="69" spans="1:31">
      <c r="A69" s="29" t="s">
        <v>133</v>
      </c>
      <c r="B69" s="29" t="s">
        <v>68</v>
      </c>
      <c r="C69" s="33">
        <v>0</v>
      </c>
      <c r="D69" s="33">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c r="AA69" s="33">
        <v>0</v>
      </c>
      <c r="AB69" s="33">
        <v>0</v>
      </c>
      <c r="AC69" s="33">
        <v>0</v>
      </c>
      <c r="AD69" s="33">
        <v>0</v>
      </c>
      <c r="AE69" s="33">
        <v>0</v>
      </c>
    </row>
    <row r="70" spans="1:31">
      <c r="A70" s="29" t="s">
        <v>133</v>
      </c>
      <c r="B70" s="29" t="s">
        <v>36</v>
      </c>
      <c r="C70" s="33">
        <v>0</v>
      </c>
      <c r="D70" s="33">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c r="AA70" s="33">
        <v>0</v>
      </c>
      <c r="AB70" s="33">
        <v>0</v>
      </c>
      <c r="AC70" s="33">
        <v>0</v>
      </c>
      <c r="AD70" s="33">
        <v>0</v>
      </c>
      <c r="AE70" s="33">
        <v>0</v>
      </c>
    </row>
    <row r="71" spans="1:3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0</v>
      </c>
      <c r="AC71" s="33">
        <v>0</v>
      </c>
      <c r="AD71" s="33">
        <v>0</v>
      </c>
      <c r="AE71" s="33">
        <v>0</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0</v>
      </c>
      <c r="D73" s="35">
        <v>0</v>
      </c>
      <c r="E73" s="35">
        <v>0</v>
      </c>
      <c r="F73" s="35">
        <v>0</v>
      </c>
      <c r="G73" s="35">
        <v>0</v>
      </c>
      <c r="H73" s="35">
        <v>0</v>
      </c>
      <c r="I73" s="35">
        <v>0</v>
      </c>
      <c r="J73" s="35">
        <v>0</v>
      </c>
      <c r="K73" s="35">
        <v>0</v>
      </c>
      <c r="L73" s="35">
        <v>0</v>
      </c>
      <c r="M73" s="35">
        <v>0</v>
      </c>
      <c r="N73" s="35">
        <v>0</v>
      </c>
      <c r="O73" s="35">
        <v>0</v>
      </c>
      <c r="P73" s="35">
        <v>0</v>
      </c>
      <c r="Q73" s="35">
        <v>0</v>
      </c>
      <c r="R73" s="35">
        <v>0</v>
      </c>
      <c r="S73" s="35">
        <v>0</v>
      </c>
      <c r="T73" s="35">
        <v>0</v>
      </c>
      <c r="U73" s="35">
        <v>0</v>
      </c>
      <c r="V73" s="35">
        <v>0</v>
      </c>
      <c r="W73" s="35">
        <v>0</v>
      </c>
      <c r="X73" s="35">
        <v>0</v>
      </c>
      <c r="Y73" s="35">
        <v>0</v>
      </c>
      <c r="Z73" s="35">
        <v>0</v>
      </c>
      <c r="AA73" s="35">
        <v>0</v>
      </c>
      <c r="AB73" s="35">
        <v>0</v>
      </c>
      <c r="AC73" s="35">
        <v>0</v>
      </c>
      <c r="AD73" s="35">
        <v>0</v>
      </c>
      <c r="AE73" s="35">
        <v>0</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0</v>
      </c>
      <c r="D78" s="33">
        <v>0</v>
      </c>
      <c r="E78" s="33">
        <v>0</v>
      </c>
      <c r="F78" s="33">
        <v>0</v>
      </c>
      <c r="G78" s="33">
        <v>0</v>
      </c>
      <c r="H78" s="33">
        <v>0</v>
      </c>
      <c r="I78" s="33">
        <v>0</v>
      </c>
      <c r="J78" s="33">
        <v>0</v>
      </c>
      <c r="K78" s="33">
        <v>0</v>
      </c>
      <c r="L78" s="33">
        <v>0</v>
      </c>
      <c r="M78" s="33">
        <v>0</v>
      </c>
      <c r="N78" s="33">
        <v>0</v>
      </c>
      <c r="O78" s="33">
        <v>0</v>
      </c>
      <c r="P78" s="33">
        <v>0</v>
      </c>
      <c r="Q78" s="33">
        <v>0</v>
      </c>
      <c r="R78" s="33">
        <v>0</v>
      </c>
      <c r="S78" s="33">
        <v>0</v>
      </c>
      <c r="T78" s="33">
        <v>0</v>
      </c>
      <c r="U78" s="33">
        <v>0</v>
      </c>
      <c r="V78" s="33">
        <v>0</v>
      </c>
      <c r="W78" s="33">
        <v>0</v>
      </c>
      <c r="X78" s="33">
        <v>0</v>
      </c>
      <c r="Y78" s="33">
        <v>0</v>
      </c>
      <c r="Z78" s="33">
        <v>0</v>
      </c>
      <c r="AA78" s="33">
        <v>0</v>
      </c>
      <c r="AB78" s="33">
        <v>0</v>
      </c>
      <c r="AC78" s="33">
        <v>0</v>
      </c>
      <c r="AD78" s="33">
        <v>0</v>
      </c>
      <c r="AE78" s="33">
        <v>0</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0</v>
      </c>
      <c r="D80" s="33">
        <v>0</v>
      </c>
      <c r="E80" s="33">
        <v>0</v>
      </c>
      <c r="F80" s="33">
        <v>0</v>
      </c>
      <c r="G80" s="33">
        <v>0</v>
      </c>
      <c r="H80" s="33">
        <v>0</v>
      </c>
      <c r="I80" s="33">
        <v>0</v>
      </c>
      <c r="J80" s="33">
        <v>0</v>
      </c>
      <c r="K80" s="33">
        <v>0</v>
      </c>
      <c r="L80" s="33">
        <v>0</v>
      </c>
      <c r="M80" s="33">
        <v>0</v>
      </c>
      <c r="N80" s="33">
        <v>0</v>
      </c>
      <c r="O80" s="33">
        <v>0</v>
      </c>
      <c r="P80" s="33">
        <v>0</v>
      </c>
      <c r="Q80" s="33">
        <v>0</v>
      </c>
      <c r="R80" s="33">
        <v>0</v>
      </c>
      <c r="S80" s="33">
        <v>0</v>
      </c>
      <c r="T80" s="33">
        <v>0</v>
      </c>
      <c r="U80" s="33">
        <v>0</v>
      </c>
      <c r="V80" s="33">
        <v>0</v>
      </c>
      <c r="W80" s="33">
        <v>0</v>
      </c>
      <c r="X80" s="33">
        <v>0</v>
      </c>
      <c r="Y80" s="33">
        <v>0</v>
      </c>
      <c r="Z80" s="33">
        <v>0</v>
      </c>
      <c r="AA80" s="33">
        <v>0</v>
      </c>
      <c r="AB80" s="33">
        <v>0</v>
      </c>
      <c r="AC80" s="33">
        <v>0</v>
      </c>
      <c r="AD80" s="33">
        <v>0</v>
      </c>
      <c r="AE80" s="33">
        <v>0</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0</v>
      </c>
      <c r="D82" s="33">
        <v>0</v>
      </c>
      <c r="E82" s="33">
        <v>0</v>
      </c>
      <c r="F82" s="33">
        <v>0</v>
      </c>
      <c r="G82" s="33">
        <v>0</v>
      </c>
      <c r="H82" s="33">
        <v>0</v>
      </c>
      <c r="I82" s="33">
        <v>0</v>
      </c>
      <c r="J82" s="33">
        <v>0</v>
      </c>
      <c r="K82" s="33">
        <v>0</v>
      </c>
      <c r="L82" s="33">
        <v>0</v>
      </c>
      <c r="M82" s="33">
        <v>0</v>
      </c>
      <c r="N82" s="33">
        <v>0</v>
      </c>
      <c r="O82" s="33">
        <v>0</v>
      </c>
      <c r="P82" s="33">
        <v>0</v>
      </c>
      <c r="Q82" s="33">
        <v>0</v>
      </c>
      <c r="R82" s="33">
        <v>0</v>
      </c>
      <c r="S82" s="33">
        <v>0</v>
      </c>
      <c r="T82" s="33">
        <v>0</v>
      </c>
      <c r="U82" s="33">
        <v>0</v>
      </c>
      <c r="V82" s="33">
        <v>0</v>
      </c>
      <c r="W82" s="33">
        <v>0</v>
      </c>
      <c r="X82" s="33">
        <v>0</v>
      </c>
      <c r="Y82" s="33">
        <v>0</v>
      </c>
      <c r="Z82" s="33">
        <v>0</v>
      </c>
      <c r="AA82" s="33">
        <v>0</v>
      </c>
      <c r="AB82" s="33">
        <v>0</v>
      </c>
      <c r="AC82" s="33">
        <v>0</v>
      </c>
      <c r="AD82" s="33">
        <v>0</v>
      </c>
      <c r="AE82" s="33">
        <v>0</v>
      </c>
    </row>
    <row r="83" spans="1:3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0</v>
      </c>
      <c r="AD83" s="33">
        <v>0</v>
      </c>
      <c r="AE83" s="33">
        <v>0</v>
      </c>
    </row>
    <row r="84" spans="1:3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1:31">
      <c r="A85" s="29" t="s">
        <v>134</v>
      </c>
      <c r="B85" s="29" t="s">
        <v>73</v>
      </c>
      <c r="C85" s="33">
        <v>0</v>
      </c>
      <c r="D85" s="33">
        <v>0</v>
      </c>
      <c r="E85" s="33">
        <v>0</v>
      </c>
      <c r="F85" s="33">
        <v>0</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0</v>
      </c>
      <c r="D87" s="35">
        <v>0</v>
      </c>
      <c r="E87" s="35">
        <v>0</v>
      </c>
      <c r="F87" s="35">
        <v>0</v>
      </c>
      <c r="G87" s="35">
        <v>0</v>
      </c>
      <c r="H87" s="35">
        <v>0</v>
      </c>
      <c r="I87" s="35">
        <v>0</v>
      </c>
      <c r="J87" s="35">
        <v>0</v>
      </c>
      <c r="K87" s="35">
        <v>0</v>
      </c>
      <c r="L87" s="35">
        <v>0</v>
      </c>
      <c r="M87" s="35">
        <v>0</v>
      </c>
      <c r="N87" s="35">
        <v>0</v>
      </c>
      <c r="O87" s="35">
        <v>0</v>
      </c>
      <c r="P87" s="35">
        <v>0</v>
      </c>
      <c r="Q87" s="35">
        <v>0</v>
      </c>
      <c r="R87" s="35">
        <v>0</v>
      </c>
      <c r="S87" s="35">
        <v>0</v>
      </c>
      <c r="T87" s="35">
        <v>0</v>
      </c>
      <c r="U87" s="35">
        <v>0</v>
      </c>
      <c r="V87" s="35">
        <v>0</v>
      </c>
      <c r="W87" s="35">
        <v>0</v>
      </c>
      <c r="X87" s="35">
        <v>0</v>
      </c>
      <c r="Y87" s="35">
        <v>0</v>
      </c>
      <c r="Z87" s="35">
        <v>0</v>
      </c>
      <c r="AA87" s="35">
        <v>0</v>
      </c>
      <c r="AB87" s="35">
        <v>0</v>
      </c>
      <c r="AC87" s="35">
        <v>0</v>
      </c>
      <c r="AD87" s="35">
        <v>0</v>
      </c>
      <c r="AE87" s="35">
        <v>0</v>
      </c>
    </row>
    <row r="89" spans="1:31" collapsed="1"/>
  </sheetData>
  <sheetProtection algorithmName="SHA-512" hashValue="dLXUMhBuT1Q9YhdnXk/p/zp7azCugys2GZJKb4FrqAbMLjl5xsbYe95Xq86KabzWjON9LoOnedNUtd8HxenmKg==" saltValue="+CafS92tjMu4b9oMSopfqg=="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7" tint="0.39997558519241921"/>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151</v>
      </c>
      <c r="B2" s="18" t="s">
        <v>152</v>
      </c>
    </row>
    <row r="3" spans="1:31">
      <c r="B3" s="18"/>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74</v>
      </c>
      <c r="C6" s="33">
        <v>6.2124024123597803E-5</v>
      </c>
      <c r="D6" s="33">
        <v>4278.328101660848</v>
      </c>
      <c r="E6" s="33">
        <v>14086.690771594021</v>
      </c>
      <c r="F6" s="33">
        <v>23132.377853468628</v>
      </c>
      <c r="G6" s="33">
        <v>31180.028975734847</v>
      </c>
      <c r="H6" s="33">
        <v>38916.673539763375</v>
      </c>
      <c r="I6" s="33">
        <v>46001.950938714377</v>
      </c>
      <c r="J6" s="33">
        <v>52115.621744435935</v>
      </c>
      <c r="K6" s="33">
        <v>115364.3450794071</v>
      </c>
      <c r="L6" s="33">
        <v>110080.48190217436</v>
      </c>
      <c r="M6" s="33">
        <v>105319.64051432854</v>
      </c>
      <c r="N6" s="33">
        <v>100214.82493450554</v>
      </c>
      <c r="O6" s="33">
        <v>95624.832914701998</v>
      </c>
      <c r="P6" s="33">
        <v>91245.069538770636</v>
      </c>
      <c r="Q6" s="33">
        <v>87298.835874177676</v>
      </c>
      <c r="R6" s="33">
        <v>83067.484011724067</v>
      </c>
      <c r="S6" s="33">
        <v>79877.762183629675</v>
      </c>
      <c r="T6" s="33">
        <v>79008.12506450103</v>
      </c>
      <c r="U6" s="33">
        <v>82982.40652108613</v>
      </c>
      <c r="V6" s="33">
        <v>78960.270862519421</v>
      </c>
      <c r="W6" s="33">
        <v>87917.351337660686</v>
      </c>
      <c r="X6" s="33">
        <v>96378.350282874657</v>
      </c>
      <c r="Y6" s="33">
        <v>92210.108729147643</v>
      </c>
      <c r="Z6" s="33">
        <v>87740.708744880147</v>
      </c>
      <c r="AA6" s="33">
        <v>84316.587834186226</v>
      </c>
      <c r="AB6" s="33">
        <v>89478.215097137538</v>
      </c>
      <c r="AC6" s="33">
        <v>87099.800981319946</v>
      </c>
      <c r="AD6" s="33">
        <v>87717.262234885842</v>
      </c>
      <c r="AE6" s="33">
        <v>88082.285824831866</v>
      </c>
    </row>
    <row r="7" spans="1:31">
      <c r="A7" s="29" t="s">
        <v>131</v>
      </c>
      <c r="B7" s="29" t="s">
        <v>74</v>
      </c>
      <c r="C7" s="33">
        <v>6.1287428258077707E-5</v>
      </c>
      <c r="D7" s="33">
        <v>6.1000803537735901E-5</v>
      </c>
      <c r="E7" s="33">
        <v>6.494552204651311E-5</v>
      </c>
      <c r="F7" s="33">
        <v>7.5288774488204392E-5</v>
      </c>
      <c r="G7" s="33">
        <v>7.1840433643349395E-5</v>
      </c>
      <c r="H7" s="33">
        <v>6.8550032075141289E-5</v>
      </c>
      <c r="I7" s="33">
        <v>1.2376794260057449E-4</v>
      </c>
      <c r="J7" s="33">
        <v>1.850877393423217E-4</v>
      </c>
      <c r="K7" s="33">
        <v>2.4699519402616353E-4</v>
      </c>
      <c r="L7" s="33">
        <v>2.3568243695403472E-4</v>
      </c>
      <c r="M7" s="33">
        <v>2.2548947012785388E-4</v>
      </c>
      <c r="N7" s="33">
        <v>2.1735705595455783E-4</v>
      </c>
      <c r="O7" s="33">
        <v>2.40890022241972E-4</v>
      </c>
      <c r="P7" s="33">
        <v>2.3414778401315177E-4</v>
      </c>
      <c r="Q7" s="33">
        <v>1541.7214355444848</v>
      </c>
      <c r="R7" s="33">
        <v>1466.9945985985771</v>
      </c>
      <c r="S7" s="33">
        <v>31613.381574799412</v>
      </c>
      <c r="T7" s="33">
        <v>30165.440421959316</v>
      </c>
      <c r="U7" s="33">
        <v>28860.823338514369</v>
      </c>
      <c r="V7" s="33">
        <v>27580.221018084965</v>
      </c>
      <c r="W7" s="33">
        <v>29266.696993604499</v>
      </c>
      <c r="X7" s="33">
        <v>44557.805141667115</v>
      </c>
      <c r="Y7" s="33">
        <v>42630.73653588575</v>
      </c>
      <c r="Z7" s="33">
        <v>58949.996746030665</v>
      </c>
      <c r="AA7" s="33">
        <v>67762.962167315272</v>
      </c>
      <c r="AB7" s="33">
        <v>95771.074393596457</v>
      </c>
      <c r="AC7" s="33">
        <v>91629.096752758924</v>
      </c>
      <c r="AD7" s="33">
        <v>87187.858267858915</v>
      </c>
      <c r="AE7" s="33">
        <v>98549.520187636794</v>
      </c>
    </row>
    <row r="8" spans="1:31">
      <c r="A8" s="29" t="s">
        <v>132</v>
      </c>
      <c r="B8" s="29" t="s">
        <v>74</v>
      </c>
      <c r="C8" s="33">
        <v>9.3425466977279607E-6</v>
      </c>
      <c r="D8" s="33">
        <v>8.9146437919928195E-6</v>
      </c>
      <c r="E8" s="33">
        <v>8.5290967414218488E-6</v>
      </c>
      <c r="F8" s="33">
        <v>8.1156936409668007E-6</v>
      </c>
      <c r="G8" s="33">
        <v>7.7439824787554899E-6</v>
      </c>
      <c r="H8" s="33">
        <v>7.3892962554126306E-6</v>
      </c>
      <c r="I8" s="33">
        <v>7.0697185534265507E-6</v>
      </c>
      <c r="J8" s="33">
        <v>6.7270511341279599E-6</v>
      </c>
      <c r="K8" s="33">
        <v>6.4189419193222899E-6</v>
      </c>
      <c r="L8" s="33">
        <v>6.1249445770675304E-6</v>
      </c>
      <c r="M8" s="33">
        <v>5.8600484834378301E-6</v>
      </c>
      <c r="N8" s="33">
        <v>5.57601345777036E-6</v>
      </c>
      <c r="O8" s="33">
        <v>5.3206235262885701E-6</v>
      </c>
      <c r="P8" s="33">
        <v>5.0769308436739602E-6</v>
      </c>
      <c r="Q8" s="33">
        <v>4.8573600163471896E-6</v>
      </c>
      <c r="R8" s="33">
        <v>4.6219250398587496E-6</v>
      </c>
      <c r="S8" s="33">
        <v>1496.2403071806639</v>
      </c>
      <c r="T8" s="33">
        <v>2631.6749340827882</v>
      </c>
      <c r="U8" s="33">
        <v>2517.8583270963672</v>
      </c>
      <c r="V8" s="33">
        <v>2395.8183889311567</v>
      </c>
      <c r="W8" s="33">
        <v>2286.086248069967</v>
      </c>
      <c r="X8" s="33">
        <v>2967.5006635285745</v>
      </c>
      <c r="Y8" s="33">
        <v>5493.7897054389041</v>
      </c>
      <c r="Z8" s="33">
        <v>5227.507147469245</v>
      </c>
      <c r="AA8" s="33">
        <v>7433.912387949239</v>
      </c>
      <c r="AB8" s="33">
        <v>8959.8013524357011</v>
      </c>
      <c r="AC8" s="33">
        <v>11851.983521609138</v>
      </c>
      <c r="AD8" s="33">
        <v>11277.520971278529</v>
      </c>
      <c r="AE8" s="33">
        <v>10760.993420218609</v>
      </c>
    </row>
    <row r="9" spans="1:31">
      <c r="A9" s="29" t="s">
        <v>133</v>
      </c>
      <c r="B9" s="29" t="s">
        <v>74</v>
      </c>
      <c r="C9" s="33">
        <v>6.1820026399367001E-5</v>
      </c>
      <c r="D9" s="33">
        <v>5.8988574785071601E-5</v>
      </c>
      <c r="E9" s="33">
        <v>6.7358155392569514E-5</v>
      </c>
      <c r="F9" s="33">
        <v>6.4093323121998001E-5</v>
      </c>
      <c r="G9" s="33">
        <v>6.1157751046260405E-5</v>
      </c>
      <c r="H9" s="33">
        <v>5.8356632654496297E-5</v>
      </c>
      <c r="I9" s="33">
        <v>5.5832782220740997E-5</v>
      </c>
      <c r="J9" s="33">
        <v>6.8852381017193298E-5</v>
      </c>
      <c r="K9" s="33">
        <v>6.5698836822310794E-5</v>
      </c>
      <c r="L9" s="33">
        <v>6.4929686942697198E-5</v>
      </c>
      <c r="M9" s="33">
        <v>6.3680169518877397E-5</v>
      </c>
      <c r="N9" s="33">
        <v>1.3554606877955091E-4</v>
      </c>
      <c r="O9" s="33">
        <v>1.3090297792692679E-4</v>
      </c>
      <c r="P9" s="33">
        <v>1.2490742163627031E-4</v>
      </c>
      <c r="Q9" s="33">
        <v>1.4214086223556034E-4</v>
      </c>
      <c r="R9" s="33">
        <v>9.289156563043108E-4</v>
      </c>
      <c r="S9" s="33">
        <v>7026.2030418649883</v>
      </c>
      <c r="T9" s="33">
        <v>10401.604452331036</v>
      </c>
      <c r="U9" s="33">
        <v>11500.041861333397</v>
      </c>
      <c r="V9" s="33">
        <v>10942.63782453491</v>
      </c>
      <c r="W9" s="33">
        <v>10441.448301696953</v>
      </c>
      <c r="X9" s="33">
        <v>9963.2140361621296</v>
      </c>
      <c r="Y9" s="33">
        <v>9532.3176858025181</v>
      </c>
      <c r="Z9" s="33">
        <v>9070.2887271327072</v>
      </c>
      <c r="AA9" s="33">
        <v>8654.8556565101389</v>
      </c>
      <c r="AB9" s="33">
        <v>14680.569034590604</v>
      </c>
      <c r="AC9" s="33">
        <v>14929.161165569243</v>
      </c>
      <c r="AD9" s="33">
        <v>17722.837177287765</v>
      </c>
      <c r="AE9" s="33">
        <v>16911.104244640719</v>
      </c>
    </row>
    <row r="10" spans="1:31">
      <c r="A10" s="29" t="s">
        <v>134</v>
      </c>
      <c r="B10" s="29" t="s">
        <v>74</v>
      </c>
      <c r="C10" s="33">
        <v>0</v>
      </c>
      <c r="D10" s="33">
        <v>0</v>
      </c>
      <c r="E10" s="33">
        <v>0</v>
      </c>
      <c r="F10" s="33">
        <v>0</v>
      </c>
      <c r="G10" s="33">
        <v>0</v>
      </c>
      <c r="H10" s="33">
        <v>0</v>
      </c>
      <c r="I10" s="33">
        <v>0</v>
      </c>
      <c r="J10" s="33">
        <v>0</v>
      </c>
      <c r="K10" s="33">
        <v>0</v>
      </c>
      <c r="L10" s="33">
        <v>0</v>
      </c>
      <c r="M10" s="33">
        <v>0</v>
      </c>
      <c r="N10" s="33">
        <v>431.66634565550197</v>
      </c>
      <c r="O10" s="33">
        <v>411.89536782790697</v>
      </c>
      <c r="P10" s="33">
        <v>393.02993358279599</v>
      </c>
      <c r="Q10" s="33">
        <v>376.03188686161803</v>
      </c>
      <c r="R10" s="33">
        <v>357.805719119424</v>
      </c>
      <c r="S10" s="33">
        <v>341.41767077955501</v>
      </c>
      <c r="T10" s="33">
        <v>325.78022007979803</v>
      </c>
      <c r="U10" s="33">
        <v>311.69063827295702</v>
      </c>
      <c r="V10" s="33">
        <v>296.58307460178997</v>
      </c>
      <c r="W10" s="33">
        <v>632.20364625471404</v>
      </c>
      <c r="X10" s="33">
        <v>603.24775381967493</v>
      </c>
      <c r="Y10" s="33">
        <v>577.15805268572205</v>
      </c>
      <c r="Z10" s="33">
        <v>549.18335200327897</v>
      </c>
      <c r="AA10" s="33">
        <v>524.029915825035</v>
      </c>
      <c r="AB10" s="33">
        <v>500.02854986479792</v>
      </c>
      <c r="AC10" s="33">
        <v>857.02634594265601</v>
      </c>
      <c r="AD10" s="33">
        <v>1343.5897319148878</v>
      </c>
      <c r="AE10" s="33">
        <v>1282.0512721757311</v>
      </c>
    </row>
    <row r="11" spans="1:31">
      <c r="A11" s="23" t="s">
        <v>40</v>
      </c>
      <c r="B11" s="23" t="s">
        <v>153</v>
      </c>
      <c r="C11" s="35">
        <v>1.9457402547877044E-4</v>
      </c>
      <c r="D11" s="35">
        <v>4278.3282305648709</v>
      </c>
      <c r="E11" s="35">
        <v>14086.690912426797</v>
      </c>
      <c r="F11" s="35">
        <v>23132.378000966422</v>
      </c>
      <c r="G11" s="35">
        <v>31180.029116477017</v>
      </c>
      <c r="H11" s="35">
        <v>38916.673674059341</v>
      </c>
      <c r="I11" s="35">
        <v>46001.951125384825</v>
      </c>
      <c r="J11" s="35">
        <v>52115.622005103105</v>
      </c>
      <c r="K11" s="35">
        <v>115364.34539852006</v>
      </c>
      <c r="L11" s="35">
        <v>110080.48220891143</v>
      </c>
      <c r="M11" s="35">
        <v>105319.64080935821</v>
      </c>
      <c r="N11" s="35">
        <v>100646.49163864017</v>
      </c>
      <c r="O11" s="35">
        <v>96036.728659643515</v>
      </c>
      <c r="P11" s="35">
        <v>91638.099836485577</v>
      </c>
      <c r="Q11" s="35">
        <v>89216.589343582003</v>
      </c>
      <c r="R11" s="35">
        <v>84892.285262979654</v>
      </c>
      <c r="S11" s="35">
        <v>120355.0047782543</v>
      </c>
      <c r="T11" s="35">
        <v>122532.62509295397</v>
      </c>
      <c r="U11" s="35">
        <v>126172.82068630321</v>
      </c>
      <c r="V11" s="35">
        <v>120175.53116867224</v>
      </c>
      <c r="W11" s="35">
        <v>130543.78652728682</v>
      </c>
      <c r="X11" s="35">
        <v>154470.11787805214</v>
      </c>
      <c r="Y11" s="35">
        <v>150444.11070896056</v>
      </c>
      <c r="Z11" s="35">
        <v>161537.68471751604</v>
      </c>
      <c r="AA11" s="35">
        <v>168692.34796178591</v>
      </c>
      <c r="AB11" s="35">
        <v>209389.68842762508</v>
      </c>
      <c r="AC11" s="35">
        <v>206367.0687671999</v>
      </c>
      <c r="AD11" s="35">
        <v>205249.06838322594</v>
      </c>
      <c r="AE11" s="35">
        <v>215585.95494950371</v>
      </c>
    </row>
  </sheetData>
  <sheetProtection algorithmName="SHA-512" hashValue="/d9lI9MIuFuCGGCtqW8MnIVGY37SY7i1nHueft7xviXWcTQoI7LIqkl2PXOPehgz6KyHgNbhvheP6NNV0JJhdg==" saltValue="QwSib5t78KxKsxhoKhZjZg==" spinCount="100000" sheet="1" objects="1" scenarios="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tint="0.39997558519241921"/>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166</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67</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67</v>
      </c>
      <c r="C6" s="33">
        <v>1.5335479799999968E-4</v>
      </c>
      <c r="D6" s="33">
        <v>1.5302672899999989E-4</v>
      </c>
      <c r="E6" s="33">
        <v>8.895910742703002</v>
      </c>
      <c r="F6" s="33">
        <v>784.15219490900211</v>
      </c>
      <c r="G6" s="33">
        <v>1.5602949099999979E-4</v>
      </c>
      <c r="H6" s="33">
        <v>1.551576819999998E-4</v>
      </c>
      <c r="I6" s="33">
        <v>1.5509971599999989E-4</v>
      </c>
      <c r="J6" s="33">
        <v>33.347909238126</v>
      </c>
      <c r="K6" s="33">
        <v>1.5458107899999997E-4</v>
      </c>
      <c r="L6" s="33">
        <v>1.5450471600000001E-4</v>
      </c>
      <c r="M6" s="33">
        <v>1.5508452600000001E-4</v>
      </c>
      <c r="N6" s="33">
        <v>621.00255594438408</v>
      </c>
      <c r="O6" s="33">
        <v>20.118879039240998</v>
      </c>
      <c r="P6" s="33">
        <v>14.937716634329002</v>
      </c>
      <c r="Q6" s="33">
        <v>22.113589442489999</v>
      </c>
      <c r="R6" s="33">
        <v>55.909724955454998</v>
      </c>
      <c r="S6" s="33">
        <v>26239.194780000002</v>
      </c>
      <c r="T6" s="33">
        <v>22.427754054072004</v>
      </c>
      <c r="U6" s="33">
        <v>21277.757105078621</v>
      </c>
      <c r="V6" s="33">
        <v>300.17897002974092</v>
      </c>
      <c r="W6" s="33">
        <v>28955.910591005166</v>
      </c>
      <c r="X6" s="33">
        <v>103.58858825420999</v>
      </c>
      <c r="Y6" s="33">
        <v>5626.3479450553523</v>
      </c>
      <c r="Z6" s="33">
        <v>16737.288244982839</v>
      </c>
      <c r="AA6" s="33">
        <v>13269.568124978543</v>
      </c>
      <c r="AB6" s="33">
        <v>3167.5652383161105</v>
      </c>
      <c r="AC6" s="33">
        <v>176.61730254079004</v>
      </c>
      <c r="AD6" s="33">
        <v>1739.8921801058978</v>
      </c>
      <c r="AE6" s="33">
        <v>1.6805357399999986E-4</v>
      </c>
    </row>
    <row r="7" spans="1:31">
      <c r="A7" s="29" t="s">
        <v>131</v>
      </c>
      <c r="B7" s="29" t="s">
        <v>67</v>
      </c>
      <c r="C7" s="33">
        <v>1.5305731599999999E-4</v>
      </c>
      <c r="D7" s="33">
        <v>1.5276536599999999E-4</v>
      </c>
      <c r="E7" s="33">
        <v>1.5335895599999987E-4</v>
      </c>
      <c r="F7" s="33">
        <v>1.5483263099999979E-4</v>
      </c>
      <c r="G7" s="33">
        <v>1.5535465099999991E-4</v>
      </c>
      <c r="H7" s="33">
        <v>1.5485333500000001E-4</v>
      </c>
      <c r="I7" s="33">
        <v>1.5466988799999991E-4</v>
      </c>
      <c r="J7" s="33">
        <v>83.743846826689008</v>
      </c>
      <c r="K7" s="33">
        <v>1.543058159999997E-4</v>
      </c>
      <c r="L7" s="33">
        <v>1.54255299E-4</v>
      </c>
      <c r="M7" s="33">
        <v>1.5504147299999981E-4</v>
      </c>
      <c r="N7" s="33">
        <v>1236.182703890302</v>
      </c>
      <c r="O7" s="33">
        <v>20328.901229999999</v>
      </c>
      <c r="P7" s="33">
        <v>455.40397987739601</v>
      </c>
      <c r="Q7" s="33">
        <v>2915.5463550032882</v>
      </c>
      <c r="R7" s="33">
        <v>1783.878664887844</v>
      </c>
      <c r="S7" s="33">
        <v>51812.422599999998</v>
      </c>
      <c r="T7" s="33">
        <v>394.17065492182894</v>
      </c>
      <c r="U7" s="33">
        <v>17832.56761505111</v>
      </c>
      <c r="V7" s="33">
        <v>5649.9932909619201</v>
      </c>
      <c r="W7" s="33">
        <v>8295.0742949734558</v>
      </c>
      <c r="X7" s="33">
        <v>9180.2915049887142</v>
      </c>
      <c r="Y7" s="33">
        <v>7260.5972050355858</v>
      </c>
      <c r="Z7" s="33">
        <v>13518.240324976121</v>
      </c>
      <c r="AA7" s="33">
        <v>5249.2180899519117</v>
      </c>
      <c r="AB7" s="33">
        <v>65742.987800000003</v>
      </c>
      <c r="AC7" s="33">
        <v>2761.5612700746369</v>
      </c>
      <c r="AD7" s="33">
        <v>5542.0180750111331</v>
      </c>
      <c r="AE7" s="33">
        <v>21865.318224975792</v>
      </c>
    </row>
    <row r="8" spans="1:31">
      <c r="A8" s="29" t="s">
        <v>132</v>
      </c>
      <c r="B8" s="29" t="s">
        <v>67</v>
      </c>
      <c r="C8" s="33">
        <v>1.52015238E-4</v>
      </c>
      <c r="D8" s="33">
        <v>1.5121099599999991E-4</v>
      </c>
      <c r="E8" s="33">
        <v>1.5239518199999992E-4</v>
      </c>
      <c r="F8" s="33">
        <v>1.5335906E-4</v>
      </c>
      <c r="G8" s="33">
        <v>1.5432141899999999E-4</v>
      </c>
      <c r="H8" s="33">
        <v>1.532316719999999E-4</v>
      </c>
      <c r="I8" s="33">
        <v>1.5392387199999981E-4</v>
      </c>
      <c r="J8" s="33">
        <v>1.5388852399999999E-4</v>
      </c>
      <c r="K8" s="33">
        <v>1.5321688799999991E-4</v>
      </c>
      <c r="L8" s="33">
        <v>1.5313435100000001E-4</v>
      </c>
      <c r="M8" s="33">
        <v>1.5397116099999988E-4</v>
      </c>
      <c r="N8" s="33">
        <v>546.72196628391407</v>
      </c>
      <c r="O8" s="33">
        <v>1.5858771999999988E-4</v>
      </c>
      <c r="P8" s="33">
        <v>1.5878744799999999E-4</v>
      </c>
      <c r="Q8" s="33">
        <v>1.5813532099999999E-4</v>
      </c>
      <c r="R8" s="33">
        <v>1.5808416699999989E-4</v>
      </c>
      <c r="S8" s="33">
        <v>0.69372487077999989</v>
      </c>
      <c r="T8" s="33">
        <v>1.6085038300000002E-4</v>
      </c>
      <c r="U8" s="33">
        <v>7400.5914146868099</v>
      </c>
      <c r="V8" s="33">
        <v>149.617066694865</v>
      </c>
      <c r="W8" s="33">
        <v>18672.707554209497</v>
      </c>
      <c r="X8" s="33">
        <v>1.642777789999999E-4</v>
      </c>
      <c r="Y8" s="33">
        <v>363.62708582597799</v>
      </c>
      <c r="Z8" s="33">
        <v>11086.120531759385</v>
      </c>
      <c r="AA8" s="33">
        <v>2973.6187616341545</v>
      </c>
      <c r="AB8" s="33">
        <v>1685.5984499655331</v>
      </c>
      <c r="AC8" s="33">
        <v>203.696028338568</v>
      </c>
      <c r="AD8" s="33">
        <v>2381.4468836606429</v>
      </c>
      <c r="AE8" s="33">
        <v>52.757275427085993</v>
      </c>
    </row>
    <row r="9" spans="1:31">
      <c r="A9" s="29" t="s">
        <v>133</v>
      </c>
      <c r="B9" s="29" t="s">
        <v>67</v>
      </c>
      <c r="C9" s="33">
        <v>1.5346716199999991E-4</v>
      </c>
      <c r="D9" s="33">
        <v>1.5222479199999988E-4</v>
      </c>
      <c r="E9" s="33">
        <v>1.5663149099999968E-4</v>
      </c>
      <c r="F9" s="33">
        <v>1.5431167300000001E-4</v>
      </c>
      <c r="G9" s="33">
        <v>1.5560119999999977E-4</v>
      </c>
      <c r="H9" s="33">
        <v>1.5410686199999991E-4</v>
      </c>
      <c r="I9" s="33">
        <v>1.5464091899999979E-4</v>
      </c>
      <c r="J9" s="33">
        <v>1.547635979999999E-4</v>
      </c>
      <c r="K9" s="33">
        <v>1.5393447599999991E-4</v>
      </c>
      <c r="L9" s="33">
        <v>1.5385081499999991E-4</v>
      </c>
      <c r="M9" s="33">
        <v>1.5517065599999987E-4</v>
      </c>
      <c r="N9" s="33">
        <v>601.94965591193795</v>
      </c>
      <c r="O9" s="33">
        <v>1.6009765299999991E-4</v>
      </c>
      <c r="P9" s="33">
        <v>1.6017391599999989E-4</v>
      </c>
      <c r="Q9" s="33">
        <v>81.096883893309993</v>
      </c>
      <c r="R9" s="33">
        <v>1151.276223025958</v>
      </c>
      <c r="S9" s="33">
        <v>290.42881766353798</v>
      </c>
      <c r="T9" s="33">
        <v>11.994441936324002</v>
      </c>
      <c r="U9" s="33">
        <v>3509.8609458432229</v>
      </c>
      <c r="V9" s="33">
        <v>249.55927171921297</v>
      </c>
      <c r="W9" s="33">
        <v>8372.1500507184046</v>
      </c>
      <c r="X9" s="33">
        <v>1.6468345599999991E-4</v>
      </c>
      <c r="Y9" s="33">
        <v>1031.3772892640191</v>
      </c>
      <c r="Z9" s="33">
        <v>4691.2599137192574</v>
      </c>
      <c r="AA9" s="33">
        <v>4453.3806909992572</v>
      </c>
      <c r="AB9" s="33">
        <v>2162.5108236251699</v>
      </c>
      <c r="AC9" s="33">
        <v>105.67565929286098</v>
      </c>
      <c r="AD9" s="33">
        <v>1423.3587984445321</v>
      </c>
      <c r="AE9" s="33">
        <v>1.6565095199999987E-4</v>
      </c>
    </row>
    <row r="10" spans="1:31">
      <c r="A10" s="29" t="s">
        <v>134</v>
      </c>
      <c r="B10" s="29" t="s">
        <v>67</v>
      </c>
      <c r="C10" s="33">
        <v>1.2620907600000001E-4</v>
      </c>
      <c r="D10" s="33">
        <v>1.2581395600000001E-4</v>
      </c>
      <c r="E10" s="33">
        <v>1.2672600699999969E-4</v>
      </c>
      <c r="F10" s="33">
        <v>1.2645695099999991E-4</v>
      </c>
      <c r="G10" s="33">
        <v>1.2641263400000002E-4</v>
      </c>
      <c r="H10" s="33">
        <v>1.26564933E-4</v>
      </c>
      <c r="I10" s="33">
        <v>1.2691465399999999E-4</v>
      </c>
      <c r="J10" s="33">
        <v>1.2687903999999999E-4</v>
      </c>
      <c r="K10" s="33">
        <v>1.267333009999999E-4</v>
      </c>
      <c r="L10" s="33">
        <v>1.2676254099999989E-4</v>
      </c>
      <c r="M10" s="33">
        <v>1.271020879999999E-4</v>
      </c>
      <c r="N10" s="33">
        <v>330.10320089355099</v>
      </c>
      <c r="O10" s="33">
        <v>1.2857663299999992E-4</v>
      </c>
      <c r="P10" s="33">
        <v>1.2837036899999998E-4</v>
      </c>
      <c r="Q10" s="33">
        <v>1.2847255899999991E-4</v>
      </c>
      <c r="R10" s="33">
        <v>1.2800970299999993E-4</v>
      </c>
      <c r="S10" s="33">
        <v>1.2841432E-4</v>
      </c>
      <c r="T10" s="33">
        <v>1.2855132299999987E-4</v>
      </c>
      <c r="U10" s="33">
        <v>2511.39849</v>
      </c>
      <c r="V10" s="33">
        <v>27.419058227363998</v>
      </c>
      <c r="W10" s="33">
        <v>1598.4957881490548</v>
      </c>
      <c r="X10" s="33">
        <v>1.2957587699999971E-4</v>
      </c>
      <c r="Y10" s="33">
        <v>8.8218373517069892</v>
      </c>
      <c r="Z10" s="33">
        <v>76.325804775995991</v>
      </c>
      <c r="AA10" s="33">
        <v>16.526340804069001</v>
      </c>
      <c r="AB10" s="33">
        <v>33.111608995042999</v>
      </c>
      <c r="AC10" s="33">
        <v>26.457494378618907</v>
      </c>
      <c r="AD10" s="33">
        <v>270.301724925587</v>
      </c>
      <c r="AE10" s="33">
        <v>1.29705206E-4</v>
      </c>
    </row>
    <row r="11" spans="1:31">
      <c r="A11" s="23" t="s">
        <v>40</v>
      </c>
      <c r="B11" s="23" t="s">
        <v>153</v>
      </c>
      <c r="C11" s="35">
        <v>7.3810358999999964E-4</v>
      </c>
      <c r="D11" s="35">
        <v>7.3504183899999965E-4</v>
      </c>
      <c r="E11" s="35">
        <v>8.8964998543390035</v>
      </c>
      <c r="F11" s="35">
        <v>784.15278386931709</v>
      </c>
      <c r="G11" s="35">
        <v>7.4771939499999949E-4</v>
      </c>
      <c r="H11" s="35">
        <v>7.4391448399999962E-4</v>
      </c>
      <c r="I11" s="35">
        <v>7.4524904899999939E-4</v>
      </c>
      <c r="J11" s="35">
        <v>117.092191595977</v>
      </c>
      <c r="K11" s="35">
        <v>7.4277155999999942E-4</v>
      </c>
      <c r="L11" s="35">
        <v>7.4250772199999982E-4</v>
      </c>
      <c r="M11" s="35">
        <v>7.4636990399999941E-4</v>
      </c>
      <c r="N11" s="35">
        <v>3335.960082924089</v>
      </c>
      <c r="O11" s="35">
        <v>20349.02055630125</v>
      </c>
      <c r="P11" s="35">
        <v>470.34214384345802</v>
      </c>
      <c r="Q11" s="35">
        <v>3018.7571149469682</v>
      </c>
      <c r="R11" s="35">
        <v>2991.0648989631272</v>
      </c>
      <c r="S11" s="35">
        <v>78342.740050948632</v>
      </c>
      <c r="T11" s="35">
        <v>428.59314031393092</v>
      </c>
      <c r="U11" s="35">
        <v>52532.175570659769</v>
      </c>
      <c r="V11" s="35">
        <v>6376.7676576331032</v>
      </c>
      <c r="W11" s="35">
        <v>65894.338279055577</v>
      </c>
      <c r="X11" s="35">
        <v>9283.8805517800356</v>
      </c>
      <c r="Y11" s="35">
        <v>14290.771362532641</v>
      </c>
      <c r="Z11" s="35">
        <v>46109.234820213598</v>
      </c>
      <c r="AA11" s="35">
        <v>25962.312008367939</v>
      </c>
      <c r="AB11" s="35">
        <v>72791.773920901847</v>
      </c>
      <c r="AC11" s="35">
        <v>3274.0077546254747</v>
      </c>
      <c r="AD11" s="35">
        <v>11357.017662147791</v>
      </c>
      <c r="AE11" s="35">
        <v>21918.075963812615</v>
      </c>
    </row>
  </sheetData>
  <sheetProtection algorithmName="SHA-512" hashValue="TR1zdPeSMsak/9zT9RnlwJT5JYDh+brty5rux2ZE3Np1vjhfORwemX/P2Gk+tk9nz39wz9GOtkwRSFSbTQhPTw==" saltValue="Cyy0aKb0pmyCghT6t+yNYg==" spinCount="100000" sheet="1" objects="1" scenarios="1"/>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7" tint="0.39997558519241921"/>
  </sheetPr>
  <dimension ref="A1:AE11"/>
  <sheetViews>
    <sheetView zoomScale="85" zoomScaleNormal="85" workbookViewId="0"/>
  </sheetViews>
  <sheetFormatPr defaultColWidth="9.140625" defaultRowHeight="15"/>
  <cols>
    <col min="1" max="1" width="16" style="28" customWidth="1"/>
    <col min="2" max="2" width="30.5703125" style="28" customWidth="1"/>
    <col min="3" max="31" width="9.42578125" style="28" customWidth="1"/>
    <col min="32" max="16384" width="9.140625" style="28"/>
  </cols>
  <sheetData>
    <row r="1" spans="1:31" ht="23.25" customHeight="1">
      <c r="A1" s="27" t="s">
        <v>167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75</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75</v>
      </c>
      <c r="C6" s="33">
        <v>0</v>
      </c>
      <c r="D6" s="33">
        <v>0</v>
      </c>
      <c r="E6" s="33">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row>
    <row r="7" spans="1:31">
      <c r="A7" s="29" t="s">
        <v>131</v>
      </c>
      <c r="B7" s="29" t="s">
        <v>75</v>
      </c>
      <c r="C7" s="33">
        <v>0</v>
      </c>
      <c r="D7" s="33">
        <v>0</v>
      </c>
      <c r="E7" s="33">
        <v>0</v>
      </c>
      <c r="F7" s="33">
        <v>0</v>
      </c>
      <c r="G7" s="33">
        <v>0</v>
      </c>
      <c r="H7" s="33">
        <v>0</v>
      </c>
      <c r="I7" s="33">
        <v>0</v>
      </c>
      <c r="J7" s="33">
        <v>0</v>
      </c>
      <c r="K7" s="33">
        <v>0</v>
      </c>
      <c r="L7" s="33">
        <v>0</v>
      </c>
      <c r="M7" s="33">
        <v>0</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row>
    <row r="8" spans="1:31">
      <c r="A8" s="29" t="s">
        <v>132</v>
      </c>
      <c r="B8" s="29" t="s">
        <v>75</v>
      </c>
      <c r="C8" s="33">
        <v>0</v>
      </c>
      <c r="D8" s="33">
        <v>0</v>
      </c>
      <c r="E8" s="33">
        <v>0</v>
      </c>
      <c r="F8" s="33">
        <v>4235.8882462338006</v>
      </c>
      <c r="G8" s="33">
        <v>4041.8780959421697</v>
      </c>
      <c r="H8" s="33">
        <v>3856.7539068063102</v>
      </c>
      <c r="I8" s="33">
        <v>3914.8740332594002</v>
      </c>
      <c r="J8" s="33">
        <v>3990.7026306328698</v>
      </c>
      <c r="K8" s="33">
        <v>3807.9223559581001</v>
      </c>
      <c r="L8" s="33">
        <v>3633.5136969867103</v>
      </c>
      <c r="M8" s="33">
        <v>5441.5028451438393</v>
      </c>
      <c r="N8" s="33">
        <v>5523.9365543880795</v>
      </c>
      <c r="O8" s="33">
        <v>5270.93182460771</v>
      </c>
      <c r="P8" s="33">
        <v>5029.5150978141501</v>
      </c>
      <c r="Q8" s="33">
        <v>4811.9949414276307</v>
      </c>
      <c r="R8" s="33">
        <v>4578.7587983201001</v>
      </c>
      <c r="S8" s="33">
        <v>5667.8916095614095</v>
      </c>
      <c r="T8" s="33">
        <v>5408.2935184206999</v>
      </c>
      <c r="U8" s="33">
        <v>5174.39167519482</v>
      </c>
      <c r="V8" s="33">
        <v>4923.5902566687901</v>
      </c>
      <c r="W8" s="33">
        <v>4698.0823041112599</v>
      </c>
      <c r="X8" s="33">
        <v>4482.9029601534803</v>
      </c>
      <c r="Y8" s="33">
        <v>4289.0230862503304</v>
      </c>
      <c r="Z8" s="33">
        <v>4081.1352529270098</v>
      </c>
      <c r="AA8" s="33">
        <v>3894.2130260517301</v>
      </c>
      <c r="AB8" s="33">
        <v>3715.8521226158</v>
      </c>
      <c r="AC8" s="33">
        <v>4667.6556824398094</v>
      </c>
      <c r="AD8" s="33">
        <v>4503.4972805832404</v>
      </c>
      <c r="AE8" s="33">
        <v>4297.23022945925</v>
      </c>
    </row>
    <row r="9" spans="1:31">
      <c r="A9" s="29" t="s">
        <v>133</v>
      </c>
      <c r="B9" s="29" t="s">
        <v>75</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134</v>
      </c>
      <c r="B10" s="29" t="s">
        <v>75</v>
      </c>
      <c r="C10" s="33">
        <v>1255.7349254169351</v>
      </c>
      <c r="D10" s="33">
        <v>1763.0121854270881</v>
      </c>
      <c r="E10" s="33">
        <v>1482.6076254482</v>
      </c>
      <c r="F10" s="33">
        <v>887.17532538296803</v>
      </c>
      <c r="G10" s="33">
        <v>773.78481538828009</v>
      </c>
      <c r="H10" s="33">
        <v>1053.2363853912489</v>
      </c>
      <c r="I10" s="33">
        <v>3113.4954254662762</v>
      </c>
      <c r="J10" s="33">
        <v>2604.0166253981702</v>
      </c>
      <c r="K10" s="33">
        <v>3398.4067254006009</v>
      </c>
      <c r="L10" s="33">
        <v>3415.0023413899999</v>
      </c>
      <c r="M10" s="33">
        <v>2612.9644254831501</v>
      </c>
      <c r="N10" s="33">
        <v>1908.18742</v>
      </c>
      <c r="O10" s="33">
        <v>1847.1642999999999</v>
      </c>
      <c r="P10" s="33">
        <v>1699.55655</v>
      </c>
      <c r="Q10" s="33">
        <v>1839.07249</v>
      </c>
      <c r="R10" s="33">
        <v>2127.2905900000001</v>
      </c>
      <c r="S10" s="33">
        <v>1703.8705899999998</v>
      </c>
      <c r="T10" s="33">
        <v>1764.6907400000002</v>
      </c>
      <c r="U10" s="33">
        <v>1510.5580499999999</v>
      </c>
      <c r="V10" s="33">
        <v>1327.7416899999998</v>
      </c>
      <c r="W10" s="33">
        <v>1168.5108599999999</v>
      </c>
      <c r="X10" s="33">
        <v>1078.75146</v>
      </c>
      <c r="Y10" s="33">
        <v>928.13790000000006</v>
      </c>
      <c r="Z10" s="33">
        <v>1032.35167</v>
      </c>
      <c r="AA10" s="33">
        <v>926.25768999999991</v>
      </c>
      <c r="AB10" s="33">
        <v>808.03574000000003</v>
      </c>
      <c r="AC10" s="33">
        <v>858.90751999999998</v>
      </c>
      <c r="AD10" s="33">
        <v>777.49610000000007</v>
      </c>
      <c r="AE10" s="33">
        <v>676.31484</v>
      </c>
    </row>
    <row r="11" spans="1:31">
      <c r="A11" s="23" t="s">
        <v>40</v>
      </c>
      <c r="B11" s="23" t="s">
        <v>153</v>
      </c>
      <c r="C11" s="35">
        <v>1255.7349254169351</v>
      </c>
      <c r="D11" s="35">
        <v>1763.0121854270881</v>
      </c>
      <c r="E11" s="35">
        <v>1482.6076254482</v>
      </c>
      <c r="F11" s="35">
        <v>5123.063571616769</v>
      </c>
      <c r="G11" s="35">
        <v>4815.6629113304498</v>
      </c>
      <c r="H11" s="35">
        <v>4909.990292197559</v>
      </c>
      <c r="I11" s="35">
        <v>7028.3694587256759</v>
      </c>
      <c r="J11" s="35">
        <v>6594.7192560310395</v>
      </c>
      <c r="K11" s="35">
        <v>7206.3290813587009</v>
      </c>
      <c r="L11" s="35">
        <v>7048.5160383767106</v>
      </c>
      <c r="M11" s="35">
        <v>8054.4672706269894</v>
      </c>
      <c r="N11" s="35">
        <v>7432.1239743880797</v>
      </c>
      <c r="O11" s="35">
        <v>7118.0961246077095</v>
      </c>
      <c r="P11" s="35">
        <v>6729.0716478141503</v>
      </c>
      <c r="Q11" s="35">
        <v>6651.0674314276312</v>
      </c>
      <c r="R11" s="35">
        <v>6706.0493883200998</v>
      </c>
      <c r="S11" s="35">
        <v>7371.762199561409</v>
      </c>
      <c r="T11" s="35">
        <v>7172.9842584206999</v>
      </c>
      <c r="U11" s="35">
        <v>6684.9497251948196</v>
      </c>
      <c r="V11" s="35">
        <v>6251.3319466687899</v>
      </c>
      <c r="W11" s="35">
        <v>5866.5931641112602</v>
      </c>
      <c r="X11" s="35">
        <v>5561.6544201534798</v>
      </c>
      <c r="Y11" s="35">
        <v>5217.1609862503301</v>
      </c>
      <c r="Z11" s="35">
        <v>5113.4869229270098</v>
      </c>
      <c r="AA11" s="35">
        <v>4820.4707160517301</v>
      </c>
      <c r="AB11" s="35">
        <v>4523.8878626158003</v>
      </c>
      <c r="AC11" s="35">
        <v>5526.5632024398092</v>
      </c>
      <c r="AD11" s="35">
        <v>5280.9933805832407</v>
      </c>
      <c r="AE11" s="35">
        <v>4973.54506945925</v>
      </c>
    </row>
  </sheetData>
  <sheetProtection algorithmName="SHA-512" hashValue="SVuRwvriXFRHeBRWA9eUh/IBamxv7e7fmGxkwI2fSuQ7RFhMYrDbBK2nXBuQnay5gJqr48Eq75hopntV4339IA==" saltValue="dAI9Bo573CdsSloy16CgMQ==" spinCount="100000" sheet="1" objects="1" scenarios="1"/>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7" tint="0.39997558519241921"/>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168</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79</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79</v>
      </c>
      <c r="C6" s="33">
        <v>4.49836783839614E-6</v>
      </c>
      <c r="D6" s="33">
        <v>480.01902763884578</v>
      </c>
      <c r="E6" s="33">
        <v>1580.4958114763738</v>
      </c>
      <c r="F6" s="33">
        <v>2595.4020714355756</v>
      </c>
      <c r="G6" s="33">
        <v>3498.3308832685343</v>
      </c>
      <c r="H6" s="33">
        <v>4366.3654388643554</v>
      </c>
      <c r="I6" s="33">
        <v>5161.3180293356172</v>
      </c>
      <c r="J6" s="33">
        <v>5847.2584892733248</v>
      </c>
      <c r="K6" s="33">
        <v>14448.448664819034</v>
      </c>
      <c r="L6" s="33">
        <v>13786.687651781293</v>
      </c>
      <c r="M6" s="33">
        <v>13190.430876377492</v>
      </c>
      <c r="N6" s="33">
        <v>12551.094122914501</v>
      </c>
      <c r="O6" s="33">
        <v>11976.23484534124</v>
      </c>
      <c r="P6" s="33">
        <v>11427.70500054699</v>
      </c>
      <c r="Q6" s="33">
        <v>10933.47123635402</v>
      </c>
      <c r="R6" s="33">
        <v>10403.52872979363</v>
      </c>
      <c r="S6" s="33">
        <v>10383.30008303704</v>
      </c>
      <c r="T6" s="33">
        <v>10321.729036305715</v>
      </c>
      <c r="U6" s="33">
        <v>10773.042380275234</v>
      </c>
      <c r="V6" s="33">
        <v>10250.875819620001</v>
      </c>
      <c r="W6" s="33">
        <v>11328.389978039606</v>
      </c>
      <c r="X6" s="33">
        <v>13346.415717124393</v>
      </c>
      <c r="Y6" s="33">
        <v>12769.20014514009</v>
      </c>
      <c r="Z6" s="33">
        <v>12150.280335648989</v>
      </c>
      <c r="AA6" s="33">
        <v>11653.952539564372</v>
      </c>
      <c r="AB6" s="33">
        <v>12580.324760719142</v>
      </c>
      <c r="AC6" s="33">
        <v>12503.132135012434</v>
      </c>
      <c r="AD6" s="33">
        <v>12516.031322600931</v>
      </c>
      <c r="AE6" s="33">
        <v>12434.496999508247</v>
      </c>
    </row>
    <row r="7" spans="1:31">
      <c r="A7" s="29" t="s">
        <v>131</v>
      </c>
      <c r="B7" s="29" t="s">
        <v>79</v>
      </c>
      <c r="C7" s="33">
        <v>1.801546147959466E-5</v>
      </c>
      <c r="D7" s="33">
        <v>1.8074527904837181E-5</v>
      </c>
      <c r="E7" s="33">
        <v>1.7769667610188718E-5</v>
      </c>
      <c r="F7" s="33">
        <v>254.50669674585598</v>
      </c>
      <c r="G7" s="33">
        <v>1202.0844538962176</v>
      </c>
      <c r="H7" s="33">
        <v>1147.0271502076653</v>
      </c>
      <c r="I7" s="33">
        <v>1280.322974174328</v>
      </c>
      <c r="J7" s="33">
        <v>1350.7946788491008</v>
      </c>
      <c r="K7" s="33">
        <v>2164.3028098982613</v>
      </c>
      <c r="L7" s="33">
        <v>2065.1744361036276</v>
      </c>
      <c r="M7" s="33">
        <v>1975.858257988981</v>
      </c>
      <c r="N7" s="33">
        <v>1880.088922350086</v>
      </c>
      <c r="O7" s="33">
        <v>1793.9779815451889</v>
      </c>
      <c r="P7" s="33">
        <v>1711.8110506660412</v>
      </c>
      <c r="Q7" s="33">
        <v>1783.9797065668758</v>
      </c>
      <c r="R7" s="33">
        <v>1697.5106757518506</v>
      </c>
      <c r="S7" s="33">
        <v>2852.4693982160329</v>
      </c>
      <c r="T7" s="33">
        <v>2721.8219437790117</v>
      </c>
      <c r="U7" s="33">
        <v>2604.1065928251178</v>
      </c>
      <c r="V7" s="33">
        <v>2483.8596716324414</v>
      </c>
      <c r="W7" s="33">
        <v>2774.3765302747415</v>
      </c>
      <c r="X7" s="33">
        <v>4926.8093928601447</v>
      </c>
      <c r="Y7" s="33">
        <v>4713.7311288597375</v>
      </c>
      <c r="Z7" s="33">
        <v>4960.5196163028113</v>
      </c>
      <c r="AA7" s="33">
        <v>5073.6596382293046</v>
      </c>
      <c r="AB7" s="33">
        <v>6242.6152221875391</v>
      </c>
      <c r="AC7" s="33">
        <v>5972.6300222263508</v>
      </c>
      <c r="AD7" s="33">
        <v>5683.1381986586894</v>
      </c>
      <c r="AE7" s="33">
        <v>6752.4078956435187</v>
      </c>
    </row>
    <row r="8" spans="1:31">
      <c r="A8" s="29" t="s">
        <v>132</v>
      </c>
      <c r="B8" s="29" t="s">
        <v>79</v>
      </c>
      <c r="C8" s="33">
        <v>6.6405374499072096E-6</v>
      </c>
      <c r="D8" s="33">
        <v>6.6206421174711197E-6</v>
      </c>
      <c r="E8" s="33">
        <v>6.6629302458507604E-6</v>
      </c>
      <c r="F8" s="33">
        <v>8.8845842760547181E-6</v>
      </c>
      <c r="G8" s="33">
        <v>8.4776567485854569E-6</v>
      </c>
      <c r="H8" s="33">
        <v>8.0893671232922783E-6</v>
      </c>
      <c r="I8" s="33">
        <v>8.7027340382878274E-6</v>
      </c>
      <c r="J8" s="33">
        <v>9.5160005958859369E-6</v>
      </c>
      <c r="K8" s="33">
        <v>9.0801532367341498E-6</v>
      </c>
      <c r="L8" s="33">
        <v>9.1822602238903447E-6</v>
      </c>
      <c r="M8" s="33">
        <v>9.6493638628633933E-6</v>
      </c>
      <c r="N8" s="33">
        <v>3.3817063330225048E-5</v>
      </c>
      <c r="O8" s="33">
        <v>392.12872263037036</v>
      </c>
      <c r="P8" s="33">
        <v>374.16863285083605</v>
      </c>
      <c r="Q8" s="33">
        <v>555.67596062181451</v>
      </c>
      <c r="R8" s="33">
        <v>837.02868939382688</v>
      </c>
      <c r="S8" s="33">
        <v>2161.7875992546537</v>
      </c>
      <c r="T8" s="33">
        <v>2443.6619495480154</v>
      </c>
      <c r="U8" s="33">
        <v>2337.9766668030056</v>
      </c>
      <c r="V8" s="33">
        <v>2224.655579647073</v>
      </c>
      <c r="W8" s="33">
        <v>2468.8363673299077</v>
      </c>
      <c r="X8" s="33">
        <v>2724.649515982599</v>
      </c>
      <c r="Y8" s="33">
        <v>3446.6332583772205</v>
      </c>
      <c r="Z8" s="33">
        <v>3279.5758408871807</v>
      </c>
      <c r="AA8" s="33">
        <v>4022.8165408445252</v>
      </c>
      <c r="AB8" s="33">
        <v>4471.476744322611</v>
      </c>
      <c r="AC8" s="33">
        <v>5113.4655778416491</v>
      </c>
      <c r="AD8" s="33">
        <v>6319.5696413875476</v>
      </c>
      <c r="AE8" s="33">
        <v>6030.1237260531634</v>
      </c>
    </row>
    <row r="9" spans="1:31">
      <c r="A9" s="29" t="s">
        <v>133</v>
      </c>
      <c r="B9" s="29" t="s">
        <v>79</v>
      </c>
      <c r="C9" s="33">
        <v>1.3674418948079929E-5</v>
      </c>
      <c r="D9" s="33">
        <v>1.3048109678087612E-5</v>
      </c>
      <c r="E9" s="33">
        <v>1.5458021321074304E-5</v>
      </c>
      <c r="F9" s="33">
        <v>1.4708775048605938E-5</v>
      </c>
      <c r="G9" s="33">
        <v>1.4035090689646971E-5</v>
      </c>
      <c r="H9" s="33">
        <v>1.3392262103110003E-5</v>
      </c>
      <c r="I9" s="33">
        <v>1.3372037158367905E-5</v>
      </c>
      <c r="J9" s="33">
        <v>1.5268765149828408E-5</v>
      </c>
      <c r="K9" s="33">
        <v>1.4569432389074012E-5</v>
      </c>
      <c r="L9" s="33">
        <v>1.4707720011150929E-5</v>
      </c>
      <c r="M9" s="33">
        <v>1.5404710731302713E-5</v>
      </c>
      <c r="N9" s="33">
        <v>693.99014687180284</v>
      </c>
      <c r="O9" s="33">
        <v>662.20433958328613</v>
      </c>
      <c r="P9" s="33">
        <v>631.87436957981561</v>
      </c>
      <c r="Q9" s="33">
        <v>1256.6654877400576</v>
      </c>
      <c r="R9" s="33">
        <v>1554.4818755423289</v>
      </c>
      <c r="S9" s="33">
        <v>2281.9755295816894</v>
      </c>
      <c r="T9" s="33">
        <v>2741.6232767149309</v>
      </c>
      <c r="U9" s="33">
        <v>2859.3090556837224</v>
      </c>
      <c r="V9" s="33">
        <v>2720.7190896673005</v>
      </c>
      <c r="W9" s="33">
        <v>2596.1060006596495</v>
      </c>
      <c r="X9" s="33">
        <v>2799.1280490401973</v>
      </c>
      <c r="Y9" s="33">
        <v>2700.9571987919803</v>
      </c>
      <c r="Z9" s="33">
        <v>2570.0425060267717</v>
      </c>
      <c r="AA9" s="33">
        <v>2779.0438382739699</v>
      </c>
      <c r="AB9" s="33">
        <v>2935.1715219424427</v>
      </c>
      <c r="AC9" s="33">
        <v>2875.7536696631792</v>
      </c>
      <c r="AD9" s="33">
        <v>3005.1853134117528</v>
      </c>
      <c r="AE9" s="33">
        <v>2867.5432425668505</v>
      </c>
    </row>
    <row r="10" spans="1:31">
      <c r="A10" s="29" t="s">
        <v>134</v>
      </c>
      <c r="B10" s="29" t="s">
        <v>79</v>
      </c>
      <c r="C10" s="33">
        <v>6.5115379953218506E-6</v>
      </c>
      <c r="D10" s="33">
        <v>6.2132996113830696E-6</v>
      </c>
      <c r="E10" s="33">
        <v>8.2892689001986892E-6</v>
      </c>
      <c r="F10" s="33">
        <v>7.8874901928233417E-6</v>
      </c>
      <c r="G10" s="33">
        <v>7.5262310970259096E-6</v>
      </c>
      <c r="H10" s="33">
        <v>7.1815182194938396E-6</v>
      </c>
      <c r="I10" s="33">
        <v>6.8709266543395993E-6</v>
      </c>
      <c r="J10" s="33">
        <v>7.3253342359806699E-6</v>
      </c>
      <c r="K10" s="33">
        <v>6.9898227414735505E-6</v>
      </c>
      <c r="L10" s="33">
        <v>6.6696781857736103E-6</v>
      </c>
      <c r="M10" s="33">
        <v>6.8541181451310294E-6</v>
      </c>
      <c r="N10" s="33">
        <v>1013.5127218146099</v>
      </c>
      <c r="O10" s="33">
        <v>967.09229142281208</v>
      </c>
      <c r="P10" s="33">
        <v>922.79798818808911</v>
      </c>
      <c r="Q10" s="33">
        <v>918.29252655927598</v>
      </c>
      <c r="R10" s="33">
        <v>1271.2124366149289</v>
      </c>
      <c r="S10" s="33">
        <v>1776.2655183773418</v>
      </c>
      <c r="T10" s="33">
        <v>1758.56165697709</v>
      </c>
      <c r="U10" s="33">
        <v>1682.506093130143</v>
      </c>
      <c r="V10" s="33">
        <v>1600.955460571801</v>
      </c>
      <c r="W10" s="33">
        <v>1658.2291946900812</v>
      </c>
      <c r="X10" s="33">
        <v>1582.2797652957081</v>
      </c>
      <c r="Y10" s="33">
        <v>1513.8481699429201</v>
      </c>
      <c r="Z10" s="33">
        <v>1440.472342930284</v>
      </c>
      <c r="AA10" s="33">
        <v>1374.4965098824418</v>
      </c>
      <c r="AB10" s="33">
        <v>1311.5424718217741</v>
      </c>
      <c r="AC10" s="33">
        <v>1346.7278804671698</v>
      </c>
      <c r="AD10" s="33">
        <v>1409.645384829088</v>
      </c>
      <c r="AE10" s="33">
        <v>1345.081473800082</v>
      </c>
    </row>
    <row r="11" spans="1:31">
      <c r="A11" s="23" t="s">
        <v>40</v>
      </c>
      <c r="B11" s="23" t="s">
        <v>153</v>
      </c>
      <c r="C11" s="35">
        <v>4.9340323711299782E-5</v>
      </c>
      <c r="D11" s="35">
        <v>480.01907159542515</v>
      </c>
      <c r="E11" s="35">
        <v>1580.4958596562619</v>
      </c>
      <c r="F11" s="35">
        <v>2849.9087996622807</v>
      </c>
      <c r="G11" s="35">
        <v>4700.4153672037301</v>
      </c>
      <c r="H11" s="35">
        <v>5513.3926177351677</v>
      </c>
      <c r="I11" s="35">
        <v>6441.6410324556427</v>
      </c>
      <c r="J11" s="35">
        <v>7198.0532002325253</v>
      </c>
      <c r="K11" s="35">
        <v>16612.751505356708</v>
      </c>
      <c r="L11" s="35">
        <v>15851.862118444578</v>
      </c>
      <c r="M11" s="35">
        <v>15166.289166274664</v>
      </c>
      <c r="N11" s="35">
        <v>16138.685947768063</v>
      </c>
      <c r="O11" s="35">
        <v>15791.638180522898</v>
      </c>
      <c r="P11" s="35">
        <v>15068.357041831772</v>
      </c>
      <c r="Q11" s="35">
        <v>15448.084917842045</v>
      </c>
      <c r="R11" s="35">
        <v>15763.762407096567</v>
      </c>
      <c r="S11" s="35">
        <v>19455.798128466758</v>
      </c>
      <c r="T11" s="35">
        <v>19987.397863324764</v>
      </c>
      <c r="U11" s="35">
        <v>20256.94078871722</v>
      </c>
      <c r="V11" s="35">
        <v>19281.065621138616</v>
      </c>
      <c r="W11" s="35">
        <v>20825.938070993983</v>
      </c>
      <c r="X11" s="35">
        <v>25379.282440303046</v>
      </c>
      <c r="Y11" s="35">
        <v>25144.36990111195</v>
      </c>
      <c r="Z11" s="35">
        <v>24400.890641796039</v>
      </c>
      <c r="AA11" s="35">
        <v>24903.969066794616</v>
      </c>
      <c r="AB11" s="35">
        <v>27541.130720993511</v>
      </c>
      <c r="AC11" s="35">
        <v>27811.709285210785</v>
      </c>
      <c r="AD11" s="35">
        <v>28933.569860888008</v>
      </c>
      <c r="AE11" s="35">
        <v>29429.653337571861</v>
      </c>
    </row>
  </sheetData>
  <sheetProtection algorithmName="SHA-512" hashValue="EKUpn47r5TX03+U9lG+f369qfxjoQ7fkEXoUA69SdoICEQ0ZVRU9X5S64iCDsSO624bjAE96Hwp0nkS33geKtg==" saltValue="1AoCNtxJ/8MrFfe8RSoEl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E600"/>
  </sheetPr>
  <dimension ref="A1:C32"/>
  <sheetViews>
    <sheetView showGridLines="0" zoomScale="85" zoomScaleNormal="85" workbookViewId="0"/>
  </sheetViews>
  <sheetFormatPr defaultRowHeight="15"/>
  <cols>
    <col min="1" max="1" width="11.5703125" bestFit="1" customWidth="1"/>
    <col min="2" max="2" width="3.7109375" bestFit="1" customWidth="1"/>
    <col min="3" max="3" width="37.5703125" customWidth="1"/>
    <col min="4" max="24" width="9.42578125" customWidth="1"/>
  </cols>
  <sheetData>
    <row r="1" spans="1:3">
      <c r="A1" s="2" t="s">
        <v>15</v>
      </c>
    </row>
    <row r="3" spans="1:3">
      <c r="A3" s="7">
        <v>44369</v>
      </c>
      <c r="B3" s="6">
        <v>1</v>
      </c>
      <c r="C3" t="s">
        <v>16</v>
      </c>
    </row>
    <row r="4" spans="1:3">
      <c r="A4" s="3"/>
      <c r="B4" s="6"/>
    </row>
    <row r="5" spans="1:3">
      <c r="A5" s="3"/>
      <c r="B5" s="6"/>
    </row>
    <row r="6" spans="1:3">
      <c r="A6" s="3"/>
      <c r="B6" s="6"/>
    </row>
    <row r="7" spans="1:3">
      <c r="A7" s="3"/>
      <c r="B7" s="6"/>
    </row>
    <row r="8" spans="1:3">
      <c r="A8" s="3"/>
      <c r="B8" s="6"/>
    </row>
    <row r="9" spans="1:3">
      <c r="A9" s="3"/>
      <c r="B9" s="6"/>
    </row>
    <row r="10" spans="1:3">
      <c r="A10" s="3"/>
      <c r="B10" s="6"/>
    </row>
    <row r="11" spans="1:3">
      <c r="A11" s="3"/>
      <c r="B11" s="6"/>
    </row>
    <row r="12" spans="1:3">
      <c r="A12" s="3"/>
      <c r="B12" s="3"/>
      <c r="C12" s="3"/>
    </row>
    <row r="13" spans="1:3">
      <c r="A13" s="3"/>
      <c r="B13" s="3"/>
      <c r="C13" s="3"/>
    </row>
    <row r="14" spans="1:3">
      <c r="A14" s="3"/>
      <c r="B14" s="3"/>
      <c r="C14" s="3"/>
    </row>
    <row r="15" spans="1:3">
      <c r="A15" s="3"/>
      <c r="B15" s="3"/>
      <c r="C15" s="3"/>
    </row>
    <row r="16" spans="1:3">
      <c r="A16" s="3"/>
      <c r="B16" s="3"/>
      <c r="C16" s="3"/>
    </row>
    <row r="17" spans="1:3">
      <c r="A17" s="3"/>
      <c r="B17" s="3"/>
      <c r="C17" s="3"/>
    </row>
    <row r="18" spans="1:3">
      <c r="A18" s="3"/>
      <c r="B18" s="3"/>
      <c r="C18" s="3"/>
    </row>
    <row r="19" spans="1:3">
      <c r="A19" s="3"/>
      <c r="B19" s="3"/>
      <c r="C19" s="3"/>
    </row>
    <row r="20" spans="1:3">
      <c r="A20" s="3"/>
      <c r="B20" s="3"/>
      <c r="C20" s="3"/>
    </row>
    <row r="21" spans="1:3">
      <c r="A21" s="3"/>
      <c r="B21" s="3"/>
      <c r="C21" s="3"/>
    </row>
    <row r="22" spans="1:3">
      <c r="A22" s="3"/>
      <c r="B22" s="3"/>
      <c r="C22" s="3"/>
    </row>
    <row r="23" spans="1:3">
      <c r="A23" s="3"/>
      <c r="B23" s="3"/>
      <c r="C23" s="3"/>
    </row>
    <row r="24" spans="1:3">
      <c r="A24" s="3"/>
      <c r="B24" s="3"/>
      <c r="C24" s="3"/>
    </row>
    <row r="25" spans="1:3">
      <c r="A25" s="3"/>
      <c r="B25" s="3"/>
      <c r="C25" s="3"/>
    </row>
    <row r="26" spans="1:3">
      <c r="A26" s="3"/>
      <c r="B26" s="3"/>
      <c r="C26" s="3"/>
    </row>
    <row r="27" spans="1:3">
      <c r="A27" s="3"/>
      <c r="B27" s="3"/>
      <c r="C27" s="3"/>
    </row>
    <row r="28" spans="1:3">
      <c r="A28" s="3"/>
      <c r="B28" s="3"/>
      <c r="C28" s="3"/>
    </row>
    <row r="29" spans="1:3">
      <c r="A29" s="3"/>
      <c r="B29" s="3"/>
      <c r="C29" s="3"/>
    </row>
    <row r="30" spans="1:3">
      <c r="A30" s="3"/>
      <c r="B30" s="3"/>
      <c r="C30" s="3"/>
    </row>
    <row r="31" spans="1:3">
      <c r="A31" s="3"/>
      <c r="B31" s="3"/>
      <c r="C31" s="3"/>
    </row>
    <row r="32" spans="1:3">
      <c r="A32" s="3"/>
      <c r="B32" s="3"/>
      <c r="C32" s="3"/>
    </row>
  </sheetData>
  <sheetProtection algorithmName="SHA-512" hashValue="EomISDztie2KJ2FPY+XF0flLsqIrMuUY5UVgTRjqwmDMiOu5O13Yx9ssg+aoOVQD2pRzFn4fy1r+W8rldLXWXg==" saltValue="N2pa4iG18i6gvcXbgUfKmg==" spinCount="100000" sheet="1" objects="1" scenarios="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E600"/>
  </sheetPr>
  <dimension ref="A1:B30"/>
  <sheetViews>
    <sheetView showGridLines="0" zoomScale="85" zoomScaleNormal="85" workbookViewId="0"/>
  </sheetViews>
  <sheetFormatPr defaultRowHeight="15"/>
  <cols>
    <col min="1" max="1" width="13.7109375" customWidth="1"/>
    <col min="2" max="2" width="20.140625" customWidth="1"/>
    <col min="3" max="3" width="37.5703125" customWidth="1"/>
    <col min="4" max="24" width="9.42578125" customWidth="1"/>
  </cols>
  <sheetData>
    <row r="1" spans="1:2">
      <c r="A1" s="2" t="s">
        <v>17</v>
      </c>
    </row>
    <row r="3" spans="1:2">
      <c r="A3" t="s">
        <v>18</v>
      </c>
      <c r="B3" s="6" t="s">
        <v>19</v>
      </c>
    </row>
    <row r="4" spans="1:2">
      <c r="A4" t="s">
        <v>20</v>
      </c>
      <c r="B4" s="6" t="s">
        <v>21</v>
      </c>
    </row>
    <row r="5" spans="1:2">
      <c r="A5" s="3" t="s">
        <v>22</v>
      </c>
      <c r="B5" t="s">
        <v>23</v>
      </c>
    </row>
    <row r="6" spans="1:2">
      <c r="A6" t="s">
        <v>24</v>
      </c>
      <c r="B6" s="6" t="s">
        <v>25</v>
      </c>
    </row>
    <row r="7" spans="1:2">
      <c r="A7" t="s">
        <v>26</v>
      </c>
      <c r="B7" s="6" t="s">
        <v>27</v>
      </c>
    </row>
    <row r="8" spans="1:2">
      <c r="A8" t="s">
        <v>28</v>
      </c>
      <c r="B8" s="6" t="s">
        <v>29</v>
      </c>
    </row>
    <row r="9" spans="1:2">
      <c r="A9" t="s">
        <v>30</v>
      </c>
      <c r="B9" s="6" t="s">
        <v>31</v>
      </c>
    </row>
    <row r="10" spans="1:2">
      <c r="A10" t="s">
        <v>32</v>
      </c>
      <c r="B10" t="s">
        <v>33</v>
      </c>
    </row>
    <row r="11" spans="1:2">
      <c r="A11" t="s">
        <v>34</v>
      </c>
      <c r="B11" s="6" t="s">
        <v>35</v>
      </c>
    </row>
    <row r="12" spans="1:2">
      <c r="A12" t="s">
        <v>36</v>
      </c>
      <c r="B12" s="6" t="s">
        <v>37</v>
      </c>
    </row>
    <row r="13" spans="1:2">
      <c r="A13" t="s">
        <v>38</v>
      </c>
      <c r="B13" s="6" t="s">
        <v>39</v>
      </c>
    </row>
    <row r="14" spans="1:2">
      <c r="A14" t="s">
        <v>40</v>
      </c>
      <c r="B14" s="6" t="s">
        <v>41</v>
      </c>
    </row>
    <row r="15" spans="1:2">
      <c r="A15" t="s">
        <v>42</v>
      </c>
      <c r="B15" s="6" t="s">
        <v>43</v>
      </c>
    </row>
    <row r="16" spans="1:2">
      <c r="A16" t="s">
        <v>44</v>
      </c>
      <c r="B16" s="6" t="s">
        <v>45</v>
      </c>
    </row>
    <row r="17" spans="1:2">
      <c r="A17" t="s">
        <v>46</v>
      </c>
      <c r="B17" s="6" t="s">
        <v>47</v>
      </c>
    </row>
    <row r="18" spans="1:2">
      <c r="A18" t="s">
        <v>48</v>
      </c>
      <c r="B18" s="6" t="s">
        <v>49</v>
      </c>
    </row>
    <row r="19" spans="1:2">
      <c r="A19" t="s">
        <v>50</v>
      </c>
      <c r="B19" s="6" t="s">
        <v>51</v>
      </c>
    </row>
    <row r="20" spans="1:2">
      <c r="A20" t="s">
        <v>52</v>
      </c>
      <c r="B20" s="6" t="s">
        <v>53</v>
      </c>
    </row>
    <row r="21" spans="1:2">
      <c r="A21" t="s">
        <v>54</v>
      </c>
      <c r="B21" s="6" t="s">
        <v>55</v>
      </c>
    </row>
    <row r="22" spans="1:2">
      <c r="A22" t="s">
        <v>56</v>
      </c>
      <c r="B22" s="6" t="s">
        <v>57</v>
      </c>
    </row>
    <row r="24" spans="1:2">
      <c r="A24" s="2" t="s">
        <v>58</v>
      </c>
    </row>
    <row r="26" spans="1:2">
      <c r="A26" t="s">
        <v>59</v>
      </c>
    </row>
    <row r="27" spans="1:2">
      <c r="A27" t="s">
        <v>60</v>
      </c>
    </row>
    <row r="28" spans="1:2">
      <c r="A28" t="s">
        <v>61</v>
      </c>
    </row>
    <row r="29" spans="1:2">
      <c r="A29" t="s">
        <v>62</v>
      </c>
    </row>
    <row r="30" spans="1:2">
      <c r="A30" s="8" t="s">
        <v>63</v>
      </c>
    </row>
  </sheetData>
  <sheetProtection algorithmName="SHA-512" hashValue="WD8Fc4ea0WUt4362ukKhFDiddDmXAXHVIj1KYTzlpIxAdnPWhVINmWr+1ksMcVsS4eJs8KIsUrZ53gaka1/wpg==" saltValue="D9wn8O4sRf1kYGeyA5FOjg==" spinCount="100000" sheet="1" objects="1" scenarios="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rgb="FFFF6D00"/>
  </sheetPr>
  <dimension ref="A1:AK63"/>
  <sheetViews>
    <sheetView zoomScale="90" zoomScaleNormal="90" workbookViewId="0"/>
  </sheetViews>
  <sheetFormatPr defaultColWidth="9.140625" defaultRowHeight="15"/>
  <cols>
    <col min="1" max="1" width="12.5703125" style="13" bestFit="1" customWidth="1"/>
    <col min="2" max="2" width="9.140625" style="13"/>
    <col min="3" max="3" width="22.28515625" style="13" customWidth="1"/>
    <col min="4" max="4" width="7.7109375" style="13" customWidth="1"/>
    <col min="5" max="5" width="22.28515625" style="13" customWidth="1"/>
    <col min="6" max="6" width="8.42578125" style="13" customWidth="1"/>
    <col min="7" max="7" width="9.140625" style="13"/>
    <col min="8" max="8" width="46.7109375" style="13" customWidth="1"/>
    <col min="9" max="9" width="9.28515625" style="13" customWidth="1"/>
    <col min="10" max="19" width="9.28515625" style="13" bestFit="1" customWidth="1"/>
    <col min="20" max="21" width="9.5703125" style="13" bestFit="1" customWidth="1"/>
    <col min="22" max="22" width="9.28515625" style="13" bestFit="1" customWidth="1"/>
    <col min="23" max="29" width="9.5703125" style="13" bestFit="1" customWidth="1"/>
    <col min="30" max="37" width="9.5703125" style="13" customWidth="1"/>
    <col min="38" max="16384" width="9.140625" style="13"/>
  </cols>
  <sheetData>
    <row r="1" spans="1:37" ht="23.25">
      <c r="A1" s="10" t="s">
        <v>83</v>
      </c>
      <c r="B1" s="11"/>
      <c r="C1" s="12" t="s">
        <v>84</v>
      </c>
      <c r="D1" s="10" t="s">
        <v>85</v>
      </c>
      <c r="E1" s="12" t="s">
        <v>86</v>
      </c>
      <c r="I1" s="14">
        <v>0</v>
      </c>
      <c r="J1" s="14">
        <f>I1+1</f>
        <v>1</v>
      </c>
      <c r="K1" s="14">
        <f t="shared" ref="K1:AK1" si="0">J1+1</f>
        <v>2</v>
      </c>
      <c r="L1" s="14">
        <f t="shared" si="0"/>
        <v>3</v>
      </c>
      <c r="M1" s="14">
        <f t="shared" si="0"/>
        <v>4</v>
      </c>
      <c r="N1" s="14">
        <f t="shared" si="0"/>
        <v>5</v>
      </c>
      <c r="O1" s="14">
        <f t="shared" si="0"/>
        <v>6</v>
      </c>
      <c r="P1" s="14">
        <f t="shared" si="0"/>
        <v>7</v>
      </c>
      <c r="Q1" s="14">
        <f t="shared" si="0"/>
        <v>8</v>
      </c>
      <c r="R1" s="14">
        <f t="shared" si="0"/>
        <v>9</v>
      </c>
      <c r="S1" s="14">
        <f t="shared" si="0"/>
        <v>10</v>
      </c>
      <c r="T1" s="14">
        <f t="shared" si="0"/>
        <v>11</v>
      </c>
      <c r="U1" s="14">
        <f t="shared" si="0"/>
        <v>12</v>
      </c>
      <c r="V1" s="14">
        <f t="shared" si="0"/>
        <v>13</v>
      </c>
      <c r="W1" s="14">
        <f t="shared" si="0"/>
        <v>14</v>
      </c>
      <c r="X1" s="14">
        <f t="shared" si="0"/>
        <v>15</v>
      </c>
      <c r="Y1" s="14">
        <f t="shared" si="0"/>
        <v>16</v>
      </c>
      <c r="Z1" s="14">
        <f t="shared" si="0"/>
        <v>17</v>
      </c>
      <c r="AA1" s="14">
        <f t="shared" si="0"/>
        <v>18</v>
      </c>
      <c r="AB1" s="14">
        <f t="shared" si="0"/>
        <v>19</v>
      </c>
      <c r="AC1" s="14">
        <f t="shared" si="0"/>
        <v>20</v>
      </c>
      <c r="AD1" s="14">
        <f t="shared" si="0"/>
        <v>21</v>
      </c>
      <c r="AE1" s="14">
        <f t="shared" si="0"/>
        <v>22</v>
      </c>
      <c r="AF1" s="14">
        <f t="shared" si="0"/>
        <v>23</v>
      </c>
      <c r="AG1" s="14">
        <f t="shared" si="0"/>
        <v>24</v>
      </c>
      <c r="AH1" s="14">
        <f t="shared" si="0"/>
        <v>25</v>
      </c>
      <c r="AI1" s="14">
        <f t="shared" si="0"/>
        <v>26</v>
      </c>
      <c r="AJ1" s="14">
        <f t="shared" si="0"/>
        <v>27</v>
      </c>
      <c r="AK1" s="14">
        <f t="shared" si="0"/>
        <v>28</v>
      </c>
    </row>
    <row r="3" spans="1:37" ht="23.25">
      <c r="A3" s="15" t="str">
        <f xml:space="preserve"> B4&amp; " discounted market benefits by year"</f>
        <v>NEM discounted market benefits by year</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row>
    <row r="4" spans="1:37">
      <c r="A4" s="17" t="s">
        <v>87</v>
      </c>
      <c r="B4" s="9" t="s">
        <v>40</v>
      </c>
    </row>
    <row r="6" spans="1:37">
      <c r="H6" s="18" t="s">
        <v>88</v>
      </c>
      <c r="I6" s="19" t="s">
        <v>80</v>
      </c>
      <c r="J6" s="19" t="s">
        <v>89</v>
      </c>
      <c r="K6" s="19" t="s">
        <v>90</v>
      </c>
      <c r="L6" s="19" t="s">
        <v>91</v>
      </c>
      <c r="M6" s="19" t="s">
        <v>92</v>
      </c>
      <c r="N6" s="19" t="s">
        <v>93</v>
      </c>
      <c r="O6" s="19" t="s">
        <v>94</v>
      </c>
      <c r="P6" s="19" t="s">
        <v>95</v>
      </c>
      <c r="Q6" s="19" t="s">
        <v>96</v>
      </c>
      <c r="R6" s="19" t="s">
        <v>97</v>
      </c>
      <c r="S6" s="19" t="s">
        <v>98</v>
      </c>
      <c r="T6" s="19" t="s">
        <v>99</v>
      </c>
      <c r="U6" s="19" t="s">
        <v>100</v>
      </c>
      <c r="V6" s="19" t="s">
        <v>101</v>
      </c>
      <c r="W6" s="19" t="s">
        <v>102</v>
      </c>
      <c r="X6" s="19" t="s">
        <v>103</v>
      </c>
      <c r="Y6" s="19" t="s">
        <v>104</v>
      </c>
      <c r="Z6" s="19" t="s">
        <v>105</v>
      </c>
      <c r="AA6" s="19" t="s">
        <v>106</v>
      </c>
      <c r="AB6" s="19" t="s">
        <v>107</v>
      </c>
      <c r="AC6" s="19" t="s">
        <v>108</v>
      </c>
      <c r="AD6" s="19" t="s">
        <v>109</v>
      </c>
      <c r="AE6" s="19" t="s">
        <v>110</v>
      </c>
      <c r="AF6" s="19" t="s">
        <v>111</v>
      </c>
      <c r="AG6" s="19" t="s">
        <v>112</v>
      </c>
      <c r="AH6" s="19" t="s">
        <v>113</v>
      </c>
      <c r="AI6" s="19" t="s">
        <v>114</v>
      </c>
      <c r="AJ6" s="19" t="s">
        <v>115</v>
      </c>
      <c r="AK6" s="19" t="s">
        <v>116</v>
      </c>
    </row>
    <row r="7" spans="1:37">
      <c r="E7" s="20" t="s">
        <v>117</v>
      </c>
      <c r="H7" s="21" t="s">
        <v>118</v>
      </c>
      <c r="I7" s="22">
        <f t="shared" ref="I7:X15" ca="1" si="1">(SUMIFS(OFFSET(INDIRECT("'"&amp;$E$1 &amp; "_"&amp;$E7 &amp; " Cost'!C:C"), 0, I$1), INDIRECT("'"&amp;$E$1 &amp; "_"&amp;$E7 &amp; " Cost'!A:A"), $B$4)-SUMIFS(OFFSET(INDIRECT("'"&amp;$C$1 &amp; "_"&amp;$E7 &amp; " Cost'!C:C"), 0, I$1), INDIRECT("'"&amp;$C$1 &amp; "_"&amp;$E7 &amp; " Cost'!A:A"), $B$4))/1000</f>
        <v>5.0719772530333728E-4</v>
      </c>
      <c r="J7" s="22">
        <f t="shared" ca="1" si="1"/>
        <v>4.4740640361851547E-4</v>
      </c>
      <c r="K7" s="22">
        <f t="shared" ca="1" si="1"/>
        <v>5.7466846361057828E-4</v>
      </c>
      <c r="L7" s="22">
        <f t="shared" ca="1" si="1"/>
        <v>14.535666323102284</v>
      </c>
      <c r="M7" s="22">
        <f t="shared" ca="1" si="1"/>
        <v>-3.8570849966992391</v>
      </c>
      <c r="N7" s="22">
        <f t="shared" ca="1" si="1"/>
        <v>-1.443091802326846</v>
      </c>
      <c r="O7" s="22">
        <f t="shared" ca="1" si="1"/>
        <v>5.2325918925993609</v>
      </c>
      <c r="P7" s="22">
        <f t="shared" ca="1" si="1"/>
        <v>4.989525665553403</v>
      </c>
      <c r="Q7" s="22">
        <f t="shared" ca="1" si="1"/>
        <v>9.6680134548705539</v>
      </c>
      <c r="R7" s="22">
        <f t="shared" ca="1" si="1"/>
        <v>9.2252230565326752</v>
      </c>
      <c r="S7" s="22">
        <f t="shared" ca="1" si="1"/>
        <v>8.8262622564714395</v>
      </c>
      <c r="T7" s="22">
        <f t="shared" ca="1" si="1"/>
        <v>-50.164429462423314</v>
      </c>
      <c r="U7" s="22">
        <f t="shared" ca="1" si="1"/>
        <v>-38.565034973622069</v>
      </c>
      <c r="V7" s="22">
        <f t="shared" ca="1" si="1"/>
        <v>-36.798434736707478</v>
      </c>
      <c r="W7" s="22">
        <f t="shared" ca="1" si="1"/>
        <v>-1.7193770192693918</v>
      </c>
      <c r="X7" s="22">
        <f t="shared" ca="1" si="1"/>
        <v>3.4506785633219406</v>
      </c>
      <c r="Y7" s="22">
        <f t="shared" ref="Y7:AK15" ca="1" si="2">(SUMIFS(OFFSET(INDIRECT("'"&amp;$E$1 &amp; "_"&amp;$E7 &amp; " Cost'!C:C"), 0, Y$1), INDIRECT("'"&amp;$E$1 &amp; "_"&amp;$E7 &amp; " Cost'!A:A"), $B$4)-SUMIFS(OFFSET(INDIRECT("'"&amp;$C$1 &amp; "_"&amp;$E7 &amp; " Cost'!C:C"), 0, Y$1), INDIRECT("'"&amp;$C$1 &amp; "_"&amp;$E7 &amp; " Cost'!A:A"), $B$4))/1000</f>
        <v>30.213627724055666</v>
      </c>
      <c r="Z7" s="22">
        <f t="shared" ca="1" si="2"/>
        <v>13.684054616587236</v>
      </c>
      <c r="AA7" s="22">
        <f t="shared" ca="1" si="2"/>
        <v>25.362031473008685</v>
      </c>
      <c r="AB7" s="22">
        <f t="shared" ca="1" si="2"/>
        <v>38.794077055114784</v>
      </c>
      <c r="AC7" s="22">
        <f t="shared" ca="1" si="2"/>
        <v>39.358206633617634</v>
      </c>
      <c r="AD7" s="22">
        <f t="shared" ca="1" si="2"/>
        <v>25.40253473318182</v>
      </c>
      <c r="AE7" s="22">
        <f t="shared" ca="1" si="2"/>
        <v>21.724224210208281</v>
      </c>
      <c r="AF7" s="22">
        <f t="shared" ca="1" si="2"/>
        <v>39.328293908356692</v>
      </c>
      <c r="AG7" s="22">
        <f t="shared" ca="1" si="2"/>
        <v>47.796867552463198</v>
      </c>
      <c r="AH7" s="22">
        <f t="shared" ca="1" si="2"/>
        <v>49.846026017675406</v>
      </c>
      <c r="AI7" s="22">
        <f t="shared" ca="1" si="2"/>
        <v>29.391827766242205</v>
      </c>
      <c r="AJ7" s="22">
        <f t="shared" ca="1" si="2"/>
        <v>0.19450490135606377</v>
      </c>
      <c r="AK7" s="22">
        <f t="shared" ca="1" si="2"/>
        <v>11.293943256248721</v>
      </c>
    </row>
    <row r="8" spans="1:37">
      <c r="E8" s="20" t="str">
        <f>H8</f>
        <v>FOM</v>
      </c>
      <c r="H8" s="21" t="s">
        <v>30</v>
      </c>
      <c r="I8" s="22">
        <f t="shared" ca="1" si="1"/>
        <v>9.226922834086471E-5</v>
      </c>
      <c r="J8" s="22">
        <f t="shared" ca="1" si="1"/>
        <v>7.9764842972508628E-5</v>
      </c>
      <c r="K8" s="22">
        <f t="shared" ca="1" si="1"/>
        <v>9.566040128993336E-5</v>
      </c>
      <c r="L8" s="22">
        <f t="shared" ca="1" si="1"/>
        <v>-6.5626645003645683</v>
      </c>
      <c r="M8" s="22">
        <f t="shared" ca="1" si="1"/>
        <v>95.350923221822143</v>
      </c>
      <c r="N8" s="22">
        <f t="shared" ca="1" si="1"/>
        <v>5.4487564270838194</v>
      </c>
      <c r="O8" s="22">
        <f t="shared" ca="1" si="1"/>
        <v>17.720302199340541</v>
      </c>
      <c r="P8" s="22">
        <f t="shared" ca="1" si="1"/>
        <v>16.863619042655102</v>
      </c>
      <c r="Q8" s="22">
        <f t="shared" ca="1" si="1"/>
        <v>14.071606163988248</v>
      </c>
      <c r="R8" s="22">
        <f t="shared" ca="1" si="1"/>
        <v>12.06409708225164</v>
      </c>
      <c r="S8" s="22">
        <f t="shared" ca="1" si="1"/>
        <v>5.9753482978380639</v>
      </c>
      <c r="T8" s="22">
        <f t="shared" ca="1" si="1"/>
        <v>-2.4733734343642135</v>
      </c>
      <c r="U8" s="22">
        <f t="shared" ca="1" si="1"/>
        <v>-0.42051887045864716</v>
      </c>
      <c r="V8" s="22">
        <f t="shared" ca="1" si="1"/>
        <v>-0.4012010588849953</v>
      </c>
      <c r="W8" s="22">
        <f t="shared" ca="1" si="1"/>
        <v>-0.71683606548391976</v>
      </c>
      <c r="X8" s="22">
        <f t="shared" ca="1" si="1"/>
        <v>0.71314185377932149</v>
      </c>
      <c r="Y8" s="22">
        <f t="shared" ca="1" si="2"/>
        <v>7.3750460653722989</v>
      </c>
      <c r="Z8" s="22">
        <f t="shared" ca="1" si="2"/>
        <v>3.5592389540568692</v>
      </c>
      <c r="AA8" s="22">
        <f t="shared" ca="1" si="2"/>
        <v>5.4331319553853827</v>
      </c>
      <c r="AB8" s="22">
        <f t="shared" ca="1" si="2"/>
        <v>8.8472664155049134</v>
      </c>
      <c r="AC8" s="22">
        <f t="shared" ca="1" si="2"/>
        <v>8.7351400175971214</v>
      </c>
      <c r="AD8" s="22">
        <f t="shared" ca="1" si="2"/>
        <v>4.048221851082868</v>
      </c>
      <c r="AE8" s="22">
        <f t="shared" ca="1" si="2"/>
        <v>3.1995055685424596</v>
      </c>
      <c r="AF8" s="22">
        <f t="shared" ca="1" si="2"/>
        <v>3.7353999024864168</v>
      </c>
      <c r="AG8" s="22">
        <f t="shared" ca="1" si="2"/>
        <v>6.6384855247139933</v>
      </c>
      <c r="AH8" s="22">
        <f t="shared" ca="1" si="2"/>
        <v>7.1528105135519873</v>
      </c>
      <c r="AI8" s="22">
        <f t="shared" ca="1" si="2"/>
        <v>3.141056886837061</v>
      </c>
      <c r="AJ8" s="22">
        <f t="shared" ca="1" si="2"/>
        <v>-1.7399230610611267</v>
      </c>
      <c r="AK8" s="22">
        <f t="shared" ca="1" si="2"/>
        <v>2.1245721709911014</v>
      </c>
    </row>
    <row r="9" spans="1:37">
      <c r="E9" s="20" t="str">
        <f>H9</f>
        <v>Fuel</v>
      </c>
      <c r="H9" s="21" t="s">
        <v>81</v>
      </c>
      <c r="I9" s="22">
        <f t="shared" ca="1" si="1"/>
        <v>3.875255596266594</v>
      </c>
      <c r="J9" s="22">
        <f t="shared" ca="1" si="1"/>
        <v>1.2339691101298667</v>
      </c>
      <c r="K9" s="22">
        <f t="shared" ca="1" si="1"/>
        <v>4.9878230570140296</v>
      </c>
      <c r="L9" s="22">
        <f t="shared" ca="1" si="1"/>
        <v>-9.2832944415379313</v>
      </c>
      <c r="M9" s="22">
        <f t="shared" ca="1" si="1"/>
        <v>-9.0016463829802813</v>
      </c>
      <c r="N9" s="22">
        <f t="shared" ca="1" si="1"/>
        <v>-13.572592532575131</v>
      </c>
      <c r="O9" s="22">
        <f t="shared" ca="1" si="1"/>
        <v>11.091987444711616</v>
      </c>
      <c r="P9" s="22">
        <f t="shared" ca="1" si="1"/>
        <v>29.268555940459017</v>
      </c>
      <c r="Q9" s="22">
        <f t="shared" ca="1" si="1"/>
        <v>11.278152958485064</v>
      </c>
      <c r="R9" s="22">
        <f t="shared" ca="1" si="1"/>
        <v>6.9655497033684517</v>
      </c>
      <c r="S9" s="22">
        <f t="shared" ca="1" si="1"/>
        <v>7.3880781606527748</v>
      </c>
      <c r="T9" s="22">
        <f t="shared" ca="1" si="1"/>
        <v>86.790613451773538</v>
      </c>
      <c r="U9" s="22">
        <f t="shared" ca="1" si="1"/>
        <v>64.396683038926341</v>
      </c>
      <c r="V9" s="22">
        <f t="shared" ca="1" si="1"/>
        <v>70.415512682105529</v>
      </c>
      <c r="W9" s="22">
        <f t="shared" ca="1" si="1"/>
        <v>43.191187893515568</v>
      </c>
      <c r="X9" s="22">
        <f t="shared" ca="1" si="1"/>
        <v>40.751270923890409</v>
      </c>
      <c r="Y9" s="22">
        <f t="shared" ca="1" si="2"/>
        <v>44.026941939471754</v>
      </c>
      <c r="Z9" s="22">
        <f t="shared" ca="1" si="2"/>
        <v>56.866142845372323</v>
      </c>
      <c r="AA9" s="22">
        <f t="shared" ca="1" si="2"/>
        <v>68.918341902287096</v>
      </c>
      <c r="AB9" s="22">
        <f t="shared" ca="1" si="2"/>
        <v>58.783801868054901</v>
      </c>
      <c r="AC9" s="22">
        <f t="shared" ca="1" si="2"/>
        <v>48.654018612440616</v>
      </c>
      <c r="AD9" s="22">
        <f t="shared" ca="1" si="2"/>
        <v>83.082226270320646</v>
      </c>
      <c r="AE9" s="22">
        <f t="shared" ca="1" si="2"/>
        <v>83.067385464248829</v>
      </c>
      <c r="AF9" s="22">
        <f t="shared" ca="1" si="2"/>
        <v>48.41690744189755</v>
      </c>
      <c r="AG9" s="22">
        <f t="shared" ca="1" si="2"/>
        <v>53.200096693407509</v>
      </c>
      <c r="AH9" s="22">
        <f t="shared" ca="1" si="2"/>
        <v>43.741230476753906</v>
      </c>
      <c r="AI9" s="22">
        <f t="shared" ca="1" si="2"/>
        <v>72.829839530742674</v>
      </c>
      <c r="AJ9" s="22">
        <f t="shared" ca="1" si="2"/>
        <v>99.587787043664079</v>
      </c>
      <c r="AK9" s="22">
        <f t="shared" ca="1" si="2"/>
        <v>71.026714145374655</v>
      </c>
    </row>
    <row r="10" spans="1:37">
      <c r="E10" s="20" t="str">
        <f>H10</f>
        <v>VOM</v>
      </c>
      <c r="H10" s="21" t="s">
        <v>54</v>
      </c>
      <c r="I10" s="22">
        <f t="shared" ca="1" si="1"/>
        <v>-0.51477664777310561</v>
      </c>
      <c r="J10" s="22">
        <f t="shared" ca="1" si="1"/>
        <v>-0.15542932668828871</v>
      </c>
      <c r="K10" s="22">
        <f t="shared" ca="1" si="1"/>
        <v>-0.52571931334398692</v>
      </c>
      <c r="L10" s="22">
        <f t="shared" ca="1" si="1"/>
        <v>-0.8858646567573305</v>
      </c>
      <c r="M10" s="22">
        <f t="shared" ca="1" si="1"/>
        <v>-1.7685904057249426</v>
      </c>
      <c r="N10" s="22">
        <f t="shared" ca="1" si="1"/>
        <v>-0.19720391125971218</v>
      </c>
      <c r="O10" s="22">
        <f t="shared" ca="1" si="1"/>
        <v>0.44415578409907175</v>
      </c>
      <c r="P10" s="22">
        <f t="shared" ca="1" si="1"/>
        <v>0.23772569394210585</v>
      </c>
      <c r="Q10" s="22">
        <f t="shared" ca="1" si="1"/>
        <v>2.4151269454293653</v>
      </c>
      <c r="R10" s="22">
        <f t="shared" ca="1" si="1"/>
        <v>2.7852799186732735</v>
      </c>
      <c r="S10" s="22">
        <f t="shared" ca="1" si="1"/>
        <v>2.0084780416328578</v>
      </c>
      <c r="T10" s="22">
        <f t="shared" ca="1" si="1"/>
        <v>13.048957045228454</v>
      </c>
      <c r="U10" s="22">
        <f t="shared" ca="1" si="1"/>
        <v>10.18982916989812</v>
      </c>
      <c r="V10" s="22">
        <f t="shared" ca="1" si="1"/>
        <v>9.1038380798226566</v>
      </c>
      <c r="W10" s="22">
        <f t="shared" ca="1" si="1"/>
        <v>5.0922496958278938</v>
      </c>
      <c r="X10" s="22">
        <f t="shared" ca="1" si="1"/>
        <v>4.1354890477481527</v>
      </c>
      <c r="Y10" s="22">
        <f t="shared" ca="1" si="2"/>
        <v>3.1135336278799222</v>
      </c>
      <c r="Z10" s="22">
        <f t="shared" ca="1" si="2"/>
        <v>4.4808365370581162</v>
      </c>
      <c r="AA10" s="22">
        <f t="shared" ca="1" si="2"/>
        <v>4.9416139245233204</v>
      </c>
      <c r="AB10" s="22">
        <f t="shared" ca="1" si="2"/>
        <v>1.7383521133225295</v>
      </c>
      <c r="AC10" s="22">
        <f t="shared" ca="1" si="2"/>
        <v>5.2616534226650842</v>
      </c>
      <c r="AD10" s="22">
        <f t="shared" ca="1" si="2"/>
        <v>6.4328744689921153</v>
      </c>
      <c r="AE10" s="22">
        <f t="shared" ca="1" si="2"/>
        <v>4.6447595252280296</v>
      </c>
      <c r="AF10" s="22">
        <f t="shared" ca="1" si="2"/>
        <v>3.2862206519600878</v>
      </c>
      <c r="AG10" s="22">
        <f t="shared" ca="1" si="2"/>
        <v>2.5812951232923806</v>
      </c>
      <c r="AH10" s="22">
        <f t="shared" ca="1" si="2"/>
        <v>0.98896210522216277</v>
      </c>
      <c r="AI10" s="22">
        <f t="shared" ca="1" si="2"/>
        <v>2.4253109039041885</v>
      </c>
      <c r="AJ10" s="22">
        <f t="shared" ca="1" si="2"/>
        <v>3.9542611713509905</v>
      </c>
      <c r="AK10" s="22">
        <f t="shared" ca="1" si="2"/>
        <v>2.370080060628279</v>
      </c>
    </row>
    <row r="11" spans="1:37">
      <c r="E11" s="20" t="str">
        <f>H11</f>
        <v>REHAB</v>
      </c>
      <c r="H11" s="21" t="s">
        <v>82</v>
      </c>
      <c r="I11" s="22">
        <f t="shared" ca="1" si="1"/>
        <v>0</v>
      </c>
      <c r="J11" s="22">
        <f t="shared" ca="1" si="1"/>
        <v>0</v>
      </c>
      <c r="K11" s="22">
        <f t="shared" ca="1" si="1"/>
        <v>0</v>
      </c>
      <c r="L11" s="22">
        <f t="shared" ca="1" si="1"/>
        <v>8.6973050282123143</v>
      </c>
      <c r="M11" s="22">
        <f t="shared" ca="1" si="1"/>
        <v>-14.810215167205126</v>
      </c>
      <c r="N11" s="22">
        <f t="shared" ca="1" si="1"/>
        <v>0.42323238200553898</v>
      </c>
      <c r="O11" s="22">
        <f t="shared" ca="1" si="1"/>
        <v>-5.4598756472545302</v>
      </c>
      <c r="P11" s="22">
        <f t="shared" ca="1" si="1"/>
        <v>3.4596160117610004E-9</v>
      </c>
      <c r="Q11" s="22">
        <f t="shared" ca="1" si="1"/>
        <v>1.1511413352589916</v>
      </c>
      <c r="R11" s="22">
        <f t="shared" ca="1" si="1"/>
        <v>0.38523632402059999</v>
      </c>
      <c r="S11" s="22">
        <f t="shared" ca="1" si="1"/>
        <v>2.7337813346500298E-5</v>
      </c>
      <c r="T11" s="22">
        <f t="shared" ca="1" si="1"/>
        <v>0</v>
      </c>
      <c r="U11" s="22">
        <f t="shared" ca="1" si="1"/>
        <v>0</v>
      </c>
      <c r="V11" s="22">
        <f t="shared" ca="1" si="1"/>
        <v>0</v>
      </c>
      <c r="W11" s="22">
        <f t="shared" ca="1" si="1"/>
        <v>0</v>
      </c>
      <c r="X11" s="22">
        <f t="shared" ca="1" si="1"/>
        <v>0</v>
      </c>
      <c r="Y11" s="22">
        <f t="shared" ca="1" si="2"/>
        <v>0</v>
      </c>
      <c r="Z11" s="22">
        <f t="shared" ca="1" si="2"/>
        <v>0</v>
      </c>
      <c r="AA11" s="22">
        <f t="shared" ca="1" si="2"/>
        <v>0</v>
      </c>
      <c r="AB11" s="22">
        <f t="shared" ca="1" si="2"/>
        <v>0</v>
      </c>
      <c r="AC11" s="22">
        <f t="shared" ca="1" si="2"/>
        <v>0</v>
      </c>
      <c r="AD11" s="22">
        <f t="shared" ca="1" si="2"/>
        <v>0</v>
      </c>
      <c r="AE11" s="22">
        <f t="shared" ca="1" si="2"/>
        <v>0</v>
      </c>
      <c r="AF11" s="22">
        <f t="shared" ca="1" si="2"/>
        <v>0</v>
      </c>
      <c r="AG11" s="22">
        <f t="shared" ca="1" si="2"/>
        <v>0</v>
      </c>
      <c r="AH11" s="22">
        <f t="shared" ca="1" si="2"/>
        <v>0</v>
      </c>
      <c r="AI11" s="22">
        <f t="shared" ca="1" si="2"/>
        <v>0</v>
      </c>
      <c r="AJ11" s="22">
        <f t="shared" ca="1" si="2"/>
        <v>0</v>
      </c>
      <c r="AK11" s="22">
        <f t="shared" ca="1" si="2"/>
        <v>0</v>
      </c>
    </row>
    <row r="12" spans="1:37">
      <c r="E12" s="20" t="s">
        <v>119</v>
      </c>
      <c r="H12" s="21" t="s">
        <v>120</v>
      </c>
      <c r="I12" s="22">
        <f t="shared" ca="1" si="1"/>
        <v>1.9379946620316908E-5</v>
      </c>
      <c r="J12" s="22">
        <f t="shared" ca="1" si="1"/>
        <v>2.3235838684740885E-5</v>
      </c>
      <c r="K12" s="22">
        <f t="shared" ca="1" si="1"/>
        <v>2.4454947682897909E-5</v>
      </c>
      <c r="L12" s="22">
        <f t="shared" ca="1" si="1"/>
        <v>2.3819359801564133E-5</v>
      </c>
      <c r="M12" s="22">
        <f t="shared" ca="1" si="1"/>
        <v>2.4056954498519189E-5</v>
      </c>
      <c r="N12" s="22">
        <f t="shared" ca="1" si="1"/>
        <v>2.3540720423625315E-5</v>
      </c>
      <c r="O12" s="22">
        <f t="shared" ca="1" si="1"/>
        <v>2.9133849675417878E-5</v>
      </c>
      <c r="P12" s="22">
        <f t="shared" ca="1" si="1"/>
        <v>3.7610548512020615E-5</v>
      </c>
      <c r="Q12" s="22">
        <f t="shared" ca="1" si="1"/>
        <v>-0.16437281391181749</v>
      </c>
      <c r="R12" s="22">
        <f t="shared" ca="1" si="1"/>
        <v>-0.15684389221708989</v>
      </c>
      <c r="S12" s="22">
        <f t="shared" ca="1" si="1"/>
        <v>-0.1500602389691485</v>
      </c>
      <c r="T12" s="22">
        <f t="shared" ca="1" si="1"/>
        <v>-0.57444604690957934</v>
      </c>
      <c r="U12" s="22">
        <f t="shared" ca="1" si="1"/>
        <v>-0.54813452378740479</v>
      </c>
      <c r="V12" s="22">
        <f t="shared" ca="1" si="1"/>
        <v>-0.5230103775150492</v>
      </c>
      <c r="W12" s="22">
        <f t="shared" ca="1" si="1"/>
        <v>2.1870271705337654</v>
      </c>
      <c r="X12" s="22">
        <f t="shared" ca="1" si="1"/>
        <v>3.4123750187494735</v>
      </c>
      <c r="Y12" s="22">
        <f t="shared" ca="1" si="2"/>
        <v>9.685400767526124</v>
      </c>
      <c r="Z12" s="22">
        <f t="shared" ca="1" si="2"/>
        <v>7.7502782396240804</v>
      </c>
      <c r="AA12" s="22">
        <f t="shared" ca="1" si="2"/>
        <v>8.0613705466392123</v>
      </c>
      <c r="AB12" s="22">
        <f t="shared" ca="1" si="2"/>
        <v>9.5339833736272848</v>
      </c>
      <c r="AC12" s="22">
        <f t="shared" ca="1" si="2"/>
        <v>5.4672377538588917</v>
      </c>
      <c r="AD12" s="22">
        <f t="shared" ca="1" si="2"/>
        <v>2.8109732082907866</v>
      </c>
      <c r="AE12" s="22">
        <f t="shared" ca="1" si="2"/>
        <v>2.7400074429335364</v>
      </c>
      <c r="AF12" s="22">
        <f t="shared" ca="1" si="2"/>
        <v>4.9729166150152739</v>
      </c>
      <c r="AG12" s="22">
        <f t="shared" ca="1" si="2"/>
        <v>2.1253908440473315</v>
      </c>
      <c r="AH12" s="22">
        <f t="shared" ca="1" si="2"/>
        <v>8.1427237515322926</v>
      </c>
      <c r="AI12" s="22">
        <f t="shared" ca="1" si="2"/>
        <v>6.2811279609386403</v>
      </c>
      <c r="AJ12" s="22">
        <f t="shared" ca="1" si="2"/>
        <v>14.44755794713946</v>
      </c>
      <c r="AK12" s="22">
        <f t="shared" ca="1" si="2"/>
        <v>16.368421812614486</v>
      </c>
    </row>
    <row r="13" spans="1:37">
      <c r="E13" s="20" t="str">
        <f>H13</f>
        <v>USE+DSP</v>
      </c>
      <c r="H13" s="21" t="s">
        <v>121</v>
      </c>
      <c r="I13" s="22">
        <f t="shared" ca="1" si="1"/>
        <v>7.0712717909999945E-5</v>
      </c>
      <c r="J13" s="22">
        <f t="shared" ca="1" si="1"/>
        <v>7.0413413560999972E-5</v>
      </c>
      <c r="K13" s="22">
        <f t="shared" ca="1" si="1"/>
        <v>7.1185660160997703E-5</v>
      </c>
      <c r="L13" s="22">
        <f t="shared" ca="1" si="1"/>
        <v>0.13640562871678288</v>
      </c>
      <c r="M13" s="22">
        <f t="shared" ca="1" si="1"/>
        <v>7.1494307404999978E-5</v>
      </c>
      <c r="N13" s="22">
        <f t="shared" ca="1" si="1"/>
        <v>7.1216817215999939E-5</v>
      </c>
      <c r="O13" s="22">
        <f t="shared" ca="1" si="1"/>
        <v>7.1371250750999952E-5</v>
      </c>
      <c r="P13" s="22">
        <f t="shared" ca="1" si="1"/>
        <v>-2.2050675064977085E-2</v>
      </c>
      <c r="Q13" s="22">
        <f t="shared" ca="1" si="1"/>
        <v>7.1174649539999972E-5</v>
      </c>
      <c r="R13" s="22">
        <f t="shared" ca="1" si="1"/>
        <v>7.113667397799992E-5</v>
      </c>
      <c r="S13" s="22">
        <f t="shared" ca="1" si="1"/>
        <v>7.1420175695999948E-5</v>
      </c>
      <c r="T13" s="22">
        <f t="shared" ca="1" si="1"/>
        <v>12.54376185857601</v>
      </c>
      <c r="U13" s="22">
        <f t="shared" ca="1" si="1"/>
        <v>0.38119800907305762</v>
      </c>
      <c r="V13" s="22">
        <f t="shared" ca="1" si="1"/>
        <v>-4.4365467429581147E-3</v>
      </c>
      <c r="W13" s="22">
        <f t="shared" ca="1" si="1"/>
        <v>2.9514810466359318</v>
      </c>
      <c r="X13" s="22">
        <f t="shared" ca="1" si="1"/>
        <v>-0.43720356236212726</v>
      </c>
      <c r="Y13" s="22">
        <f t="shared" ca="1" si="2"/>
        <v>24.617702862434673</v>
      </c>
      <c r="Z13" s="22">
        <f t="shared" ca="1" si="2"/>
        <v>0.2682827911544689</v>
      </c>
      <c r="AA13" s="22">
        <f t="shared" ca="1" si="2"/>
        <v>-10.885839013399965</v>
      </c>
      <c r="AB13" s="22">
        <f t="shared" ca="1" si="2"/>
        <v>3.7066981158809957</v>
      </c>
      <c r="AC13" s="22">
        <f t="shared" ca="1" si="2"/>
        <v>-8.2396045101577684</v>
      </c>
      <c r="AD13" s="22">
        <f t="shared" ca="1" si="2"/>
        <v>-2.5397902573735337E-2</v>
      </c>
      <c r="AE13" s="22">
        <f t="shared" ca="1" si="2"/>
        <v>-0.47430479072954224</v>
      </c>
      <c r="AF13" s="22">
        <f t="shared" ca="1" si="2"/>
        <v>-0.20044548600040435</v>
      </c>
      <c r="AG13" s="22">
        <f t="shared" ca="1" si="2"/>
        <v>-4.6217306235450417</v>
      </c>
      <c r="AH13" s="22">
        <f t="shared" ca="1" si="2"/>
        <v>-9.5919147320935733E-2</v>
      </c>
      <c r="AI13" s="22">
        <f t="shared" ca="1" si="2"/>
        <v>-9.7996683621274311E-2</v>
      </c>
      <c r="AJ13" s="22">
        <f t="shared" ca="1" si="2"/>
        <v>-1.6623990200433909</v>
      </c>
      <c r="AK13" s="22">
        <f t="shared" ca="1" si="2"/>
        <v>0.71518185858708239</v>
      </c>
    </row>
    <row r="14" spans="1:37">
      <c r="E14" s="20" t="str">
        <f>H14</f>
        <v>SyncCon</v>
      </c>
      <c r="H14" s="21" t="s">
        <v>75</v>
      </c>
      <c r="I14" s="22">
        <f ca="1">(SUMIFS(OFFSET(INDIRECT("'"&amp;$E$1 &amp; "_"&amp;$E14 &amp; " Cost'!C:C"), 0, I$1), INDIRECT("'"&amp;$E$1 &amp; "_"&amp;$E14 &amp; " Cost'!A:A"), $B$4)-SUMIFS(OFFSET(INDIRECT("'"&amp;$C$1 &amp; "_"&amp;$E14 &amp; " Cost'!C:C"), 0, I$1), INDIRECT("'"&amp;$C$1 &amp; "_"&amp;$E14 &amp; " Cost'!A:A"), $B$4))/1000</f>
        <v>6.5919251070364906E-2</v>
      </c>
      <c r="J14" s="22">
        <f t="shared" ca="1" si="1"/>
        <v>4.610657511901195E-2</v>
      </c>
      <c r="K14" s="22">
        <f t="shared" ca="1" si="1"/>
        <v>9.7319306934356517E-2</v>
      </c>
      <c r="L14" s="22">
        <f t="shared" ca="1" si="1"/>
        <v>5.6919003648915348E-2</v>
      </c>
      <c r="M14" s="22">
        <f t="shared" ca="1" si="1"/>
        <v>4.0252930661065875E-2</v>
      </c>
      <c r="N14" s="22">
        <f t="shared" ca="1" si="1"/>
        <v>5.6978772446820584E-2</v>
      </c>
      <c r="O14" s="22">
        <f t="shared" ca="1" si="1"/>
        <v>-2.2758146955364462</v>
      </c>
      <c r="P14" s="22">
        <f t="shared" ca="1" si="1"/>
        <v>-1.7958252570946343</v>
      </c>
      <c r="Q14" s="22">
        <f t="shared" ca="1" si="1"/>
        <v>-2.4685955698471789</v>
      </c>
      <c r="R14" s="22">
        <f t="shared" ca="1" si="1"/>
        <v>-2.2788614369952067</v>
      </c>
      <c r="S14" s="22">
        <f t="shared" ca="1" si="1"/>
        <v>-1.8038833323356112</v>
      </c>
      <c r="T14" s="22">
        <f t="shared" ca="1" si="1"/>
        <v>-1.3888531637148236</v>
      </c>
      <c r="U14" s="22">
        <f t="shared" ca="1" si="1"/>
        <v>-1.3775843956655536</v>
      </c>
      <c r="V14" s="22">
        <f t="shared" ca="1" si="1"/>
        <v>-1.2067678956639192</v>
      </c>
      <c r="W14" s="22">
        <f t="shared" ca="1" si="1"/>
        <v>-1.0099530190946315</v>
      </c>
      <c r="X14" s="22">
        <f t="shared" ca="1" si="1"/>
        <v>-1.1976196998365649</v>
      </c>
      <c r="Y14" s="22">
        <f t="shared" ca="1" si="2"/>
        <v>-2.1465648174576244</v>
      </c>
      <c r="Z14" s="22">
        <f t="shared" ca="1" si="2"/>
        <v>-2.1614015195411413</v>
      </c>
      <c r="AA14" s="22">
        <f t="shared" ca="1" si="2"/>
        <v>-1.7518924223339201</v>
      </c>
      <c r="AB14" s="22">
        <f t="shared" ca="1" si="2"/>
        <v>-1.6395190081169349</v>
      </c>
      <c r="AC14" s="22">
        <f t="shared" ca="1" si="2"/>
        <v>-1.3294148301644164</v>
      </c>
      <c r="AD14" s="22">
        <f t="shared" ca="1" si="2"/>
        <v>-1.4746055693681857</v>
      </c>
      <c r="AE14" s="22">
        <f t="shared" ca="1" si="2"/>
        <v>-1.2296579179578098</v>
      </c>
      <c r="AF14" s="22">
        <f t="shared" ca="1" si="2"/>
        <v>-1.2358622252163831</v>
      </c>
      <c r="AG14" s="22">
        <f t="shared" ca="1" si="2"/>
        <v>-1.1962597133458244</v>
      </c>
      <c r="AH14" s="22">
        <f t="shared" ca="1" si="2"/>
        <v>-1.0227093596868257</v>
      </c>
      <c r="AI14" s="22">
        <f t="shared" ca="1" si="2"/>
        <v>-2.2010888037911269</v>
      </c>
      <c r="AJ14" s="22">
        <f t="shared" ca="1" si="2"/>
        <v>-1.5689780561806665</v>
      </c>
      <c r="AK14" s="22">
        <f t="shared" ca="1" si="2"/>
        <v>-1.4349421411652803</v>
      </c>
    </row>
    <row r="15" spans="1:37">
      <c r="E15" s="20" t="str">
        <f>H15</f>
        <v>System Strength</v>
      </c>
      <c r="H15" s="21" t="s">
        <v>79</v>
      </c>
      <c r="I15" s="22">
        <f t="shared" ca="1" si="1"/>
        <v>4.7693423500525668E-6</v>
      </c>
      <c r="J15" s="22">
        <f t="shared" ca="1" si="1"/>
        <v>5.1359264205643738E-6</v>
      </c>
      <c r="K15" s="22">
        <f t="shared" ca="1" si="1"/>
        <v>5.6331765872528194E-6</v>
      </c>
      <c r="L15" s="22">
        <f t="shared" ca="1" si="1"/>
        <v>0.29470899152593166</v>
      </c>
      <c r="M15" s="22">
        <f t="shared" ca="1" si="1"/>
        <v>-8.0307715160479354E-2</v>
      </c>
      <c r="N15" s="22">
        <f t="shared" ca="1" si="1"/>
        <v>-3.0758844270417286E-2</v>
      </c>
      <c r="O15" s="22">
        <f t="shared" ca="1" si="1"/>
        <v>7.0528173537240948E-6</v>
      </c>
      <c r="P15" s="22">
        <f t="shared" ca="1" si="1"/>
        <v>1.1014419319255467E-2</v>
      </c>
      <c r="Q15" s="22">
        <f t="shared" ca="1" si="1"/>
        <v>-2.5498859547900793E-2</v>
      </c>
      <c r="R15" s="22">
        <f t="shared" ca="1" si="1"/>
        <v>-2.433077930143554E-2</v>
      </c>
      <c r="S15" s="22">
        <f t="shared" ca="1" si="1"/>
        <v>-2.3278281114424319E-2</v>
      </c>
      <c r="T15" s="22">
        <f t="shared" ca="1" si="1"/>
        <v>-0.57075890846504085</v>
      </c>
      <c r="U15" s="22">
        <f t="shared" ca="1" si="1"/>
        <v>-0.34466220558193528</v>
      </c>
      <c r="V15" s="22">
        <f t="shared" ca="1" si="1"/>
        <v>-0.32887148155443174</v>
      </c>
      <c r="W15" s="22">
        <f t="shared" ca="1" si="1"/>
        <v>0.24739249535780983</v>
      </c>
      <c r="X15" s="22">
        <f t="shared" ca="1" si="1"/>
        <v>0.23154253415472886</v>
      </c>
      <c r="Y15" s="22">
        <f t="shared" ca="1" si="2"/>
        <v>1.0019315344357491</v>
      </c>
      <c r="Z15" s="22">
        <f t="shared" ca="1" si="2"/>
        <v>0.67477766196776789</v>
      </c>
      <c r="AA15" s="22">
        <f t="shared" ca="1" si="2"/>
        <v>0.62789542083984629</v>
      </c>
      <c r="AB15" s="22">
        <f t="shared" ca="1" si="2"/>
        <v>0.81807319433455994</v>
      </c>
      <c r="AC15" s="22">
        <f t="shared" ca="1" si="2"/>
        <v>0.95647955879593061</v>
      </c>
      <c r="AD15" s="22">
        <f t="shared" ca="1" si="2"/>
        <v>0.19353900369116672</v>
      </c>
      <c r="AE15" s="22">
        <f t="shared" ca="1" si="2"/>
        <v>0.28786596914240725</v>
      </c>
      <c r="AF15" s="22">
        <f t="shared" ca="1" si="2"/>
        <v>0.33506634392246998</v>
      </c>
      <c r="AG15" s="22">
        <f t="shared" ca="1" si="2"/>
        <v>0.11460372492599709</v>
      </c>
      <c r="AH15" s="22">
        <f t="shared" ca="1" si="2"/>
        <v>0.28865323686432021</v>
      </c>
      <c r="AI15" s="22">
        <f t="shared" ca="1" si="2"/>
        <v>0.27155920105673792</v>
      </c>
      <c r="AJ15" s="22">
        <f t="shared" ca="1" si="2"/>
        <v>-0.13019278043103258</v>
      </c>
      <c r="AK15" s="22">
        <f t="shared" ca="1" si="2"/>
        <v>0.31082648315263939</v>
      </c>
    </row>
    <row r="16" spans="1:37">
      <c r="H16" s="23" t="s">
        <v>122</v>
      </c>
      <c r="I16" s="24">
        <f ca="1">SUM(I7:I15)</f>
        <v>3.4270925285243776</v>
      </c>
      <c r="J16" s="24">
        <f ca="1">SUM(J7:J15)+I16</f>
        <v>4.5523648435102251</v>
      </c>
      <c r="K16" s="24">
        <f t="shared" ref="K16:AC16" ca="1" si="3">SUM(K7:K15)+J16</f>
        <v>9.1125594967639572</v>
      </c>
      <c r="L16" s="24">
        <f t="shared" ca="1" si="3"/>
        <v>16.101764692670159</v>
      </c>
      <c r="M16" s="24">
        <f t="shared" ca="1" si="3"/>
        <v>81.975191728645214</v>
      </c>
      <c r="N16" s="24">
        <f t="shared" ca="1" si="3"/>
        <v>72.660606977286932</v>
      </c>
      <c r="O16" s="24">
        <f t="shared" ca="1" si="3"/>
        <v>99.414061513164327</v>
      </c>
      <c r="P16" s="24">
        <f t="shared" ca="1" si="3"/>
        <v>148.96666395694172</v>
      </c>
      <c r="Q16" s="24">
        <f t="shared" ca="1" si="3"/>
        <v>184.89230874631659</v>
      </c>
      <c r="R16" s="24">
        <f t="shared" ca="1" si="3"/>
        <v>213.85772985932346</v>
      </c>
      <c r="S16" s="24">
        <f t="shared" ca="1" si="3"/>
        <v>236.07877352148844</v>
      </c>
      <c r="T16" s="24">
        <f t="shared" ca="1" si="3"/>
        <v>293.29024486118948</v>
      </c>
      <c r="U16" s="24">
        <f t="shared" ca="1" si="3"/>
        <v>327.0020201099714</v>
      </c>
      <c r="V16" s="24">
        <f t="shared" ca="1" si="3"/>
        <v>367.25864877483076</v>
      </c>
      <c r="W16" s="24">
        <f t="shared" ca="1" si="3"/>
        <v>417.48182097285377</v>
      </c>
      <c r="X16" s="24">
        <f t="shared" ca="1" si="3"/>
        <v>468.54149565229909</v>
      </c>
      <c r="Y16" s="24">
        <f t="shared" ca="1" si="3"/>
        <v>586.42911535601763</v>
      </c>
      <c r="Z16" s="24">
        <f t="shared" ca="1" si="3"/>
        <v>671.55132548229733</v>
      </c>
      <c r="AA16" s="24">
        <f t="shared" ca="1" si="3"/>
        <v>772.25797926924702</v>
      </c>
      <c r="AB16" s="24">
        <f t="shared" ca="1" si="3"/>
        <v>892.84071239697005</v>
      </c>
      <c r="AC16" s="24">
        <f t="shared" ca="1" si="3"/>
        <v>991.70442905562322</v>
      </c>
      <c r="AD16" s="24">
        <f t="shared" ref="AD16" ca="1" si="4">SUM(AD7:AD15)+AC16</f>
        <v>1112.1747951192408</v>
      </c>
      <c r="AE16" s="24">
        <f t="shared" ref="AE16:AK16" ca="1" si="5">SUM(AE7:AE15)+AD16</f>
        <v>1226.134580590857</v>
      </c>
      <c r="AF16" s="24">
        <f t="shared" ca="1" si="5"/>
        <v>1324.7730777432787</v>
      </c>
      <c r="AG16" s="24">
        <f t="shared" ca="1" si="5"/>
        <v>1431.4118268692382</v>
      </c>
      <c r="AH16" s="24">
        <f t="shared" ca="1" si="5"/>
        <v>1540.4536044638305</v>
      </c>
      <c r="AI16" s="24">
        <f t="shared" ca="1" si="5"/>
        <v>1652.4952412261396</v>
      </c>
      <c r="AJ16" s="24">
        <f t="shared" ca="1" si="5"/>
        <v>1765.577859371934</v>
      </c>
      <c r="AK16" s="24">
        <f t="shared" ca="1" si="5"/>
        <v>1868.3526570183658</v>
      </c>
    </row>
    <row r="22" spans="1:37" ht="23.25">
      <c r="A22" s="15" t="str">
        <f>B23&amp;" capacity difference by year"</f>
        <v>NEM capacity difference by year</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row>
    <row r="23" spans="1:37">
      <c r="A23" s="17" t="s">
        <v>87</v>
      </c>
      <c r="B23" s="9" t="s">
        <v>40</v>
      </c>
    </row>
    <row r="25" spans="1:37">
      <c r="H25" t="s">
        <v>123</v>
      </c>
      <c r="I25" s="19" t="str">
        <f>I6</f>
        <v>2021-22</v>
      </c>
      <c r="J25" s="19" t="str">
        <f t="shared" ref="J25:AK25" si="6">J6</f>
        <v>2022-23</v>
      </c>
      <c r="K25" s="19" t="str">
        <f t="shared" si="6"/>
        <v>2023-24</v>
      </c>
      <c r="L25" s="19" t="str">
        <f t="shared" si="6"/>
        <v>2024-25</v>
      </c>
      <c r="M25" s="19" t="str">
        <f t="shared" si="6"/>
        <v>2025-26</v>
      </c>
      <c r="N25" s="19" t="str">
        <f t="shared" si="6"/>
        <v>2026-27</v>
      </c>
      <c r="O25" s="19" t="str">
        <f t="shared" si="6"/>
        <v>2027-28</v>
      </c>
      <c r="P25" s="19" t="str">
        <f t="shared" si="6"/>
        <v>2028-29</v>
      </c>
      <c r="Q25" s="19" t="str">
        <f t="shared" si="6"/>
        <v>2029-30</v>
      </c>
      <c r="R25" s="19" t="str">
        <f t="shared" si="6"/>
        <v>2030-31</v>
      </c>
      <c r="S25" s="19" t="str">
        <f t="shared" si="6"/>
        <v>2031-32</v>
      </c>
      <c r="T25" s="19" t="str">
        <f t="shared" si="6"/>
        <v>2032-33</v>
      </c>
      <c r="U25" s="19" t="str">
        <f t="shared" si="6"/>
        <v>2033-34</v>
      </c>
      <c r="V25" s="19" t="str">
        <f t="shared" si="6"/>
        <v>2034-35</v>
      </c>
      <c r="W25" s="19" t="str">
        <f t="shared" si="6"/>
        <v>2035-36</v>
      </c>
      <c r="X25" s="19" t="str">
        <f t="shared" si="6"/>
        <v>2036-37</v>
      </c>
      <c r="Y25" s="19" t="str">
        <f t="shared" si="6"/>
        <v>2037-38</v>
      </c>
      <c r="Z25" s="19" t="str">
        <f t="shared" si="6"/>
        <v>2038-39</v>
      </c>
      <c r="AA25" s="19" t="str">
        <f t="shared" si="6"/>
        <v>2039-40</v>
      </c>
      <c r="AB25" s="19" t="str">
        <f t="shared" si="6"/>
        <v>2040-41</v>
      </c>
      <c r="AC25" s="19" t="str">
        <f t="shared" si="6"/>
        <v>2041-42</v>
      </c>
      <c r="AD25" s="19" t="str">
        <f t="shared" si="6"/>
        <v>2042-43</v>
      </c>
      <c r="AE25" s="19" t="str">
        <f t="shared" si="6"/>
        <v>2043-44</v>
      </c>
      <c r="AF25" s="19" t="str">
        <f t="shared" si="6"/>
        <v>2044-45</v>
      </c>
      <c r="AG25" s="19" t="str">
        <f t="shared" si="6"/>
        <v>2045-46</v>
      </c>
      <c r="AH25" s="19" t="str">
        <f t="shared" si="6"/>
        <v>2046-47</v>
      </c>
      <c r="AI25" s="19" t="str">
        <f t="shared" si="6"/>
        <v>2047-48</v>
      </c>
      <c r="AJ25" s="19" t="str">
        <f t="shared" si="6"/>
        <v>2048-49</v>
      </c>
      <c r="AK25" s="19" t="str">
        <f t="shared" si="6"/>
        <v>2049-50</v>
      </c>
    </row>
    <row r="26" spans="1:37">
      <c r="H26" s="21" t="s">
        <v>64</v>
      </c>
      <c r="I26" s="25">
        <f t="shared" ref="I26:X36" ca="1" si="7">-SUMIFS(OFFSET(INDIRECT("'"&amp;$E$1 &amp; "_Capacity'!C:C"), 0, I$1), INDIRECT("'"&amp;$E$1 &amp; "_Capacity'!B:B"),$H26, INDIRECT("'"&amp;$E$1 &amp; "_Capacity'!A:A"),$B$23) +SUMIFS(OFFSET(INDIRECT("'"&amp;$C$1 &amp; "_Capacity'!C:C"), 0, I$1), INDIRECT("'"&amp;$C$1 &amp; "_Capacity'!B:B"),$H26, INDIRECT("'"&amp;$C$1 &amp; "_Capacity'!A:A"),$B$23)</f>
        <v>0</v>
      </c>
      <c r="J26" s="25">
        <f t="shared" ca="1" si="7"/>
        <v>0</v>
      </c>
      <c r="K26" s="25">
        <f t="shared" ca="1" si="7"/>
        <v>0</v>
      </c>
      <c r="L26" s="25">
        <f t="shared" ca="1" si="7"/>
        <v>220.67221029731081</v>
      </c>
      <c r="M26" s="25">
        <f t="shared" ca="1" si="7"/>
        <v>-88.061823656880733</v>
      </c>
      <c r="N26" s="25">
        <f t="shared" ca="1" si="7"/>
        <v>-6.7924584531410801</v>
      </c>
      <c r="O26" s="25">
        <f t="shared" ca="1" si="7"/>
        <v>-273.97066715508117</v>
      </c>
      <c r="P26" s="25">
        <f t="shared" ca="1" si="7"/>
        <v>-273.9708277831196</v>
      </c>
      <c r="Q26" s="25">
        <f t="shared" ca="1" si="7"/>
        <v>-191.4191402214019</v>
      </c>
      <c r="R26" s="25">
        <f t="shared" ca="1" si="7"/>
        <v>-148.99927126956754</v>
      </c>
      <c r="S26" s="25">
        <f t="shared" ca="1" si="7"/>
        <v>-148.99309939913837</v>
      </c>
      <c r="T26" s="25">
        <f t="shared" ca="1" si="7"/>
        <v>-303.42162007781917</v>
      </c>
      <c r="U26" s="25">
        <f t="shared" ca="1" si="7"/>
        <v>-303.4216196451589</v>
      </c>
      <c r="V26" s="25">
        <f t="shared" ca="1" si="7"/>
        <v>-303.421619479529</v>
      </c>
      <c r="W26" s="25">
        <f t="shared" ca="1" si="7"/>
        <v>5.3191500000002634</v>
      </c>
      <c r="X26" s="25">
        <f t="shared" ca="1" si="7"/>
        <v>3.8000000040483428E-4</v>
      </c>
      <c r="Y26" s="25">
        <f t="shared" ref="Y26:AK36" ca="1" si="8">-SUMIFS(OFFSET(INDIRECT("'"&amp;$E$1 &amp; "_Capacity'!C:C"), 0, Y$1), INDIRECT("'"&amp;$E$1 &amp; "_Capacity'!B:B"),$H26, INDIRECT("'"&amp;$E$1 &amp; "_Capacity'!A:A"),$B$23) +SUMIFS(OFFSET(INDIRECT("'"&amp;$C$1 &amp; "_Capacity'!C:C"), 0, Y$1), INDIRECT("'"&amp;$C$1 &amp; "_Capacity'!B:B"),$H26, INDIRECT("'"&amp;$C$1 &amp; "_Capacity'!A:A"),$B$23)</f>
        <v>0</v>
      </c>
      <c r="Z26" s="25">
        <f t="shared" ca="1" si="8"/>
        <v>0</v>
      </c>
      <c r="AA26" s="25">
        <f t="shared" ca="1" si="8"/>
        <v>0</v>
      </c>
      <c r="AB26" s="25">
        <f t="shared" ca="1" si="8"/>
        <v>0</v>
      </c>
      <c r="AC26" s="25">
        <f t="shared" ca="1" si="8"/>
        <v>0</v>
      </c>
      <c r="AD26" s="25">
        <f t="shared" ca="1" si="8"/>
        <v>0</v>
      </c>
      <c r="AE26" s="25">
        <f t="shared" ca="1" si="8"/>
        <v>0</v>
      </c>
      <c r="AF26" s="25">
        <f t="shared" ca="1" si="8"/>
        <v>0</v>
      </c>
      <c r="AG26" s="25">
        <f t="shared" ca="1" si="8"/>
        <v>0</v>
      </c>
      <c r="AH26" s="25">
        <f t="shared" ca="1" si="8"/>
        <v>0</v>
      </c>
      <c r="AI26" s="25">
        <f t="shared" ca="1" si="8"/>
        <v>0</v>
      </c>
      <c r="AJ26" s="25">
        <f t="shared" ca="1" si="8"/>
        <v>0</v>
      </c>
      <c r="AK26" s="25">
        <f t="shared" ca="1" si="8"/>
        <v>0</v>
      </c>
    </row>
    <row r="27" spans="1:37">
      <c r="H27" s="21" t="s">
        <v>71</v>
      </c>
      <c r="I27" s="25">
        <f t="shared" ca="1" si="7"/>
        <v>0</v>
      </c>
      <c r="J27" s="25">
        <f t="shared" ca="1" si="7"/>
        <v>0</v>
      </c>
      <c r="K27" s="25">
        <f t="shared" ca="1" si="7"/>
        <v>0</v>
      </c>
      <c r="L27" s="25">
        <f t="shared" ca="1" si="7"/>
        <v>1.0902477446011289</v>
      </c>
      <c r="M27" s="25">
        <f t="shared" ca="1" si="7"/>
        <v>1.0902490364710502</v>
      </c>
      <c r="N27" s="25">
        <f t="shared" ca="1" si="7"/>
        <v>-63.664968554338884</v>
      </c>
      <c r="O27" s="25">
        <f t="shared" ca="1" si="7"/>
        <v>-63.66496873036931</v>
      </c>
      <c r="P27" s="25">
        <f t="shared" ca="1" si="7"/>
        <v>-63.664968682798644</v>
      </c>
      <c r="Q27" s="25">
        <f t="shared" ca="1" si="7"/>
        <v>-63.660020872259338</v>
      </c>
      <c r="R27" s="25">
        <f t="shared" ca="1" si="7"/>
        <v>-63.668320791899987</v>
      </c>
      <c r="S27" s="25">
        <f t="shared" ca="1" si="7"/>
        <v>-8.7552390004930203E-4</v>
      </c>
      <c r="T27" s="25">
        <f t="shared" ca="1" si="7"/>
        <v>5.9999999848514562E-5</v>
      </c>
      <c r="U27" s="25">
        <f t="shared" ca="1" si="7"/>
        <v>5.9999999848514562E-5</v>
      </c>
      <c r="V27" s="25">
        <f t="shared" ca="1" si="7"/>
        <v>5.9999999848514562E-5</v>
      </c>
      <c r="W27" s="25">
        <f t="shared" ca="1" si="7"/>
        <v>5.9999999848514562E-5</v>
      </c>
      <c r="X27" s="25">
        <f t="shared" ca="1" si="7"/>
        <v>5.9999999848514562E-5</v>
      </c>
      <c r="Y27" s="25">
        <f t="shared" ca="1" si="8"/>
        <v>5.9999999848514562E-5</v>
      </c>
      <c r="Z27" s="25">
        <f t="shared" ca="1" si="8"/>
        <v>5.9999999848514562E-5</v>
      </c>
      <c r="AA27" s="25">
        <f t="shared" ca="1" si="8"/>
        <v>5.9999999848514562E-5</v>
      </c>
      <c r="AB27" s="25">
        <f t="shared" ca="1" si="8"/>
        <v>5.9999999848514562E-5</v>
      </c>
      <c r="AC27" s="25">
        <f t="shared" ca="1" si="8"/>
        <v>5.9999999848514562E-5</v>
      </c>
      <c r="AD27" s="25">
        <f t="shared" ca="1" si="8"/>
        <v>5.9999999848514562E-5</v>
      </c>
      <c r="AE27" s="25">
        <f t="shared" ca="1" si="8"/>
        <v>5.9999999848514562E-5</v>
      </c>
      <c r="AF27" s="25">
        <f t="shared" ca="1" si="8"/>
        <v>5.9999999848514562E-5</v>
      </c>
      <c r="AG27" s="25">
        <f t="shared" ca="1" si="8"/>
        <v>5.9999999848514562E-5</v>
      </c>
      <c r="AH27" s="25">
        <f t="shared" ca="1" si="8"/>
        <v>5.9999999848514562E-5</v>
      </c>
      <c r="AI27" s="25">
        <f t="shared" ca="1" si="8"/>
        <v>5.9999999848514562E-5</v>
      </c>
      <c r="AJ27" s="25">
        <f t="shared" ca="1" si="8"/>
        <v>0</v>
      </c>
      <c r="AK27" s="25">
        <f t="shared" ca="1" si="8"/>
        <v>0</v>
      </c>
    </row>
    <row r="28" spans="1:37">
      <c r="H28" s="21" t="s">
        <v>20</v>
      </c>
      <c r="I28" s="25">
        <f t="shared" ca="1" si="7"/>
        <v>0</v>
      </c>
      <c r="J28" s="25">
        <f t="shared" ca="1" si="7"/>
        <v>0</v>
      </c>
      <c r="K28" s="25">
        <f t="shared" ca="1" si="7"/>
        <v>0</v>
      </c>
      <c r="L28" s="25">
        <f t="shared" ca="1" si="7"/>
        <v>0</v>
      </c>
      <c r="M28" s="25">
        <f t="shared" ca="1" si="7"/>
        <v>0</v>
      </c>
      <c r="N28" s="25">
        <f t="shared" ca="1" si="7"/>
        <v>0</v>
      </c>
      <c r="O28" s="25">
        <f t="shared" ca="1" si="7"/>
        <v>0</v>
      </c>
      <c r="P28" s="25">
        <f t="shared" ca="1" si="7"/>
        <v>0</v>
      </c>
      <c r="Q28" s="25">
        <f t="shared" ca="1" si="7"/>
        <v>0</v>
      </c>
      <c r="R28" s="25">
        <f t="shared" ca="1" si="7"/>
        <v>0</v>
      </c>
      <c r="S28" s="25">
        <f t="shared" ca="1" si="7"/>
        <v>0</v>
      </c>
      <c r="T28" s="25">
        <f t="shared" ca="1" si="7"/>
        <v>0</v>
      </c>
      <c r="U28" s="25">
        <f t="shared" ca="1" si="7"/>
        <v>0</v>
      </c>
      <c r="V28" s="25">
        <f t="shared" ca="1" si="7"/>
        <v>0</v>
      </c>
      <c r="W28" s="25">
        <f t="shared" ca="1" si="7"/>
        <v>0</v>
      </c>
      <c r="X28" s="25">
        <f t="shared" ca="1" si="7"/>
        <v>0</v>
      </c>
      <c r="Y28" s="25">
        <f t="shared" ca="1" si="8"/>
        <v>-1.3146511992090382E-4</v>
      </c>
      <c r="Z28" s="25">
        <f t="shared" ca="1" si="8"/>
        <v>-1.3178385006540339E-4</v>
      </c>
      <c r="AA28" s="25">
        <f t="shared" ca="1" si="8"/>
        <v>-2.6953397991746897E-4</v>
      </c>
      <c r="AB28" s="25">
        <f t="shared" ca="1" si="8"/>
        <v>-2.6970487988364766E-4</v>
      </c>
      <c r="AC28" s="25">
        <f t="shared" ca="1" si="8"/>
        <v>-4.9500114005240903E-4</v>
      </c>
      <c r="AD28" s="25">
        <f t="shared" ca="1" si="8"/>
        <v>-5.2197007994436717E-4</v>
      </c>
      <c r="AE28" s="25">
        <f t="shared" ca="1" si="8"/>
        <v>-5.2723162980328198E-4</v>
      </c>
      <c r="AF28" s="25">
        <f t="shared" ca="1" si="8"/>
        <v>-5.2738572003363515E-4</v>
      </c>
      <c r="AG28" s="25">
        <f t="shared" ca="1" si="8"/>
        <v>-6.7314852003619308E-4</v>
      </c>
      <c r="AH28" s="25">
        <f t="shared" ca="1" si="8"/>
        <v>-7.7601168993624015E-4</v>
      </c>
      <c r="AI28" s="25">
        <f t="shared" ca="1" si="8"/>
        <v>-7.7753650998602097E-4</v>
      </c>
      <c r="AJ28" s="25">
        <f t="shared" ca="1" si="8"/>
        <v>-1.1792177999723208E-3</v>
      </c>
      <c r="AK28" s="25">
        <f t="shared" ca="1" si="8"/>
        <v>-1.1797781399991436E-3</v>
      </c>
    </row>
    <row r="29" spans="1:37">
      <c r="H29" s="21" t="s">
        <v>32</v>
      </c>
      <c r="I29" s="25">
        <f t="shared" ca="1" si="7"/>
        <v>0</v>
      </c>
      <c r="J29" s="25">
        <f t="shared" ca="1" si="7"/>
        <v>0</v>
      </c>
      <c r="K29" s="25">
        <f t="shared" ca="1" si="7"/>
        <v>0</v>
      </c>
      <c r="L29" s="25">
        <f t="shared" ca="1" si="7"/>
        <v>0</v>
      </c>
      <c r="M29" s="25">
        <f t="shared" ca="1" si="7"/>
        <v>0</v>
      </c>
      <c r="N29" s="25">
        <f t="shared" ca="1" si="7"/>
        <v>0</v>
      </c>
      <c r="O29" s="25">
        <f t="shared" ca="1" si="7"/>
        <v>0</v>
      </c>
      <c r="P29" s="25">
        <f t="shared" ca="1" si="7"/>
        <v>0</v>
      </c>
      <c r="Q29" s="25">
        <f t="shared" ca="1" si="7"/>
        <v>0</v>
      </c>
      <c r="R29" s="25">
        <f t="shared" ca="1" si="7"/>
        <v>0</v>
      </c>
      <c r="S29" s="25">
        <f t="shared" ca="1" si="7"/>
        <v>0</v>
      </c>
      <c r="T29" s="25">
        <f t="shared" ca="1" si="7"/>
        <v>0</v>
      </c>
      <c r="U29" s="25">
        <f t="shared" ca="1" si="7"/>
        <v>0</v>
      </c>
      <c r="V29" s="25">
        <f t="shared" ca="1" si="7"/>
        <v>0</v>
      </c>
      <c r="W29" s="25">
        <f t="shared" ca="1" si="7"/>
        <v>0</v>
      </c>
      <c r="X29" s="25">
        <f t="shared" ca="1" si="7"/>
        <v>0</v>
      </c>
      <c r="Y29" s="25">
        <f t="shared" ca="1" si="8"/>
        <v>0</v>
      </c>
      <c r="Z29" s="25">
        <f t="shared" ca="1" si="8"/>
        <v>0</v>
      </c>
      <c r="AA29" s="25">
        <f t="shared" ca="1" si="8"/>
        <v>0</v>
      </c>
      <c r="AB29" s="25">
        <f t="shared" ca="1" si="8"/>
        <v>0</v>
      </c>
      <c r="AC29" s="25">
        <f t="shared" ca="1" si="8"/>
        <v>0</v>
      </c>
      <c r="AD29" s="25">
        <f t="shared" ca="1" si="8"/>
        <v>0</v>
      </c>
      <c r="AE29" s="25">
        <f t="shared" ca="1" si="8"/>
        <v>0</v>
      </c>
      <c r="AF29" s="25">
        <f t="shared" ca="1" si="8"/>
        <v>0</v>
      </c>
      <c r="AG29" s="25">
        <f t="shared" ca="1" si="8"/>
        <v>0</v>
      </c>
      <c r="AH29" s="25">
        <f t="shared" ca="1" si="8"/>
        <v>0</v>
      </c>
      <c r="AI29" s="25">
        <f t="shared" ca="1" si="8"/>
        <v>0</v>
      </c>
      <c r="AJ29" s="25">
        <f t="shared" ca="1" si="8"/>
        <v>0</v>
      </c>
      <c r="AK29" s="25">
        <f t="shared" ca="1" si="8"/>
        <v>0</v>
      </c>
    </row>
    <row r="30" spans="1:37">
      <c r="H30" s="21" t="s">
        <v>66</v>
      </c>
      <c r="I30" s="25">
        <f t="shared" ca="1" si="7"/>
        <v>0</v>
      </c>
      <c r="J30" s="25">
        <f t="shared" ca="1" si="7"/>
        <v>0</v>
      </c>
      <c r="K30" s="25">
        <f t="shared" ca="1" si="7"/>
        <v>0</v>
      </c>
      <c r="L30" s="25">
        <f t="shared" ca="1" si="7"/>
        <v>0</v>
      </c>
      <c r="M30" s="25">
        <f t="shared" ca="1" si="7"/>
        <v>0</v>
      </c>
      <c r="N30" s="25">
        <f t="shared" ca="1" si="7"/>
        <v>0</v>
      </c>
      <c r="O30" s="25">
        <f t="shared" ca="1" si="7"/>
        <v>0</v>
      </c>
      <c r="P30" s="25">
        <f t="shared" ca="1" si="7"/>
        <v>0</v>
      </c>
      <c r="Q30" s="25">
        <f t="shared" ca="1" si="7"/>
        <v>0</v>
      </c>
      <c r="R30" s="25">
        <f t="shared" ca="1" si="7"/>
        <v>0</v>
      </c>
      <c r="S30" s="25">
        <f t="shared" ca="1" si="7"/>
        <v>0</v>
      </c>
      <c r="T30" s="25">
        <f t="shared" ca="1" si="7"/>
        <v>0</v>
      </c>
      <c r="U30" s="25">
        <f t="shared" ca="1" si="7"/>
        <v>0</v>
      </c>
      <c r="V30" s="25">
        <f t="shared" ca="1" si="7"/>
        <v>0</v>
      </c>
      <c r="W30" s="25">
        <f t="shared" ca="1" si="7"/>
        <v>0</v>
      </c>
      <c r="X30" s="25">
        <f t="shared" ca="1" si="7"/>
        <v>0</v>
      </c>
      <c r="Y30" s="25">
        <f t="shared" ca="1" si="8"/>
        <v>-1.66432098558289E-3</v>
      </c>
      <c r="Z30" s="25">
        <f t="shared" ca="1" si="8"/>
        <v>-1.6657411097185104E-3</v>
      </c>
      <c r="AA30" s="25">
        <f t="shared" ca="1" si="8"/>
        <v>-223.42105040848037</v>
      </c>
      <c r="AB30" s="25">
        <f t="shared" ca="1" si="8"/>
        <v>-223.42115254917553</v>
      </c>
      <c r="AC30" s="25">
        <f t="shared" ca="1" si="8"/>
        <v>-309.42010478663997</v>
      </c>
      <c r="AD30" s="25">
        <f t="shared" ca="1" si="8"/>
        <v>-309.42052147186041</v>
      </c>
      <c r="AE30" s="25">
        <f t="shared" ca="1" si="8"/>
        <v>-388.27366071359029</v>
      </c>
      <c r="AF30" s="25">
        <f t="shared" ca="1" si="8"/>
        <v>-500.77999549063043</v>
      </c>
      <c r="AG30" s="25">
        <f t="shared" ca="1" si="8"/>
        <v>-493.1566766791484</v>
      </c>
      <c r="AH30" s="25">
        <f t="shared" ca="1" si="8"/>
        <v>-512.55980366749918</v>
      </c>
      <c r="AI30" s="25">
        <f t="shared" ca="1" si="8"/>
        <v>-512.55980988052852</v>
      </c>
      <c r="AJ30" s="25">
        <f t="shared" ca="1" si="8"/>
        <v>-585.37165045522124</v>
      </c>
      <c r="AK30" s="25">
        <f t="shared" ca="1" si="8"/>
        <v>-645.0672727095498</v>
      </c>
    </row>
    <row r="31" spans="1:37">
      <c r="H31" s="21" t="s">
        <v>65</v>
      </c>
      <c r="I31" s="25">
        <f t="shared" ca="1" si="7"/>
        <v>0</v>
      </c>
      <c r="J31" s="25">
        <f t="shared" ca="1" si="7"/>
        <v>0</v>
      </c>
      <c r="K31" s="25">
        <f t="shared" ca="1" si="7"/>
        <v>0</v>
      </c>
      <c r="L31" s="25">
        <f t="shared" ca="1" si="7"/>
        <v>0</v>
      </c>
      <c r="M31" s="25">
        <f t="shared" ca="1" si="7"/>
        <v>0</v>
      </c>
      <c r="N31" s="25">
        <f t="shared" ca="1" si="7"/>
        <v>0</v>
      </c>
      <c r="O31" s="25">
        <f t="shared" ca="1" si="7"/>
        <v>250</v>
      </c>
      <c r="P31" s="25">
        <f t="shared" ca="1" si="7"/>
        <v>250</v>
      </c>
      <c r="Q31" s="25">
        <f t="shared" ca="1" si="7"/>
        <v>250</v>
      </c>
      <c r="R31" s="25">
        <f t="shared" ca="1" si="7"/>
        <v>250</v>
      </c>
      <c r="S31" s="25">
        <f t="shared" ca="1" si="7"/>
        <v>250</v>
      </c>
      <c r="T31" s="25">
        <f t="shared" ca="1" si="7"/>
        <v>250</v>
      </c>
      <c r="U31" s="25">
        <f t="shared" ca="1" si="7"/>
        <v>250</v>
      </c>
      <c r="V31" s="25">
        <f t="shared" ca="1" si="7"/>
        <v>250</v>
      </c>
      <c r="W31" s="25">
        <f t="shared" ca="1" si="7"/>
        <v>250</v>
      </c>
      <c r="X31" s="25">
        <f t="shared" ca="1" si="7"/>
        <v>250</v>
      </c>
      <c r="Y31" s="25">
        <f t="shared" ca="1" si="8"/>
        <v>250</v>
      </c>
      <c r="Z31" s="25">
        <f t="shared" ca="1" si="8"/>
        <v>250</v>
      </c>
      <c r="AA31" s="25">
        <f t="shared" ca="1" si="8"/>
        <v>250</v>
      </c>
      <c r="AB31" s="25">
        <f t="shared" ca="1" si="8"/>
        <v>250</v>
      </c>
      <c r="AC31" s="25">
        <f t="shared" ca="1" si="8"/>
        <v>250</v>
      </c>
      <c r="AD31" s="25">
        <f t="shared" ca="1" si="8"/>
        <v>250</v>
      </c>
      <c r="AE31" s="25">
        <f t="shared" ca="1" si="8"/>
        <v>250</v>
      </c>
      <c r="AF31" s="25">
        <f t="shared" ca="1" si="8"/>
        <v>250</v>
      </c>
      <c r="AG31" s="25">
        <f t="shared" ca="1" si="8"/>
        <v>250</v>
      </c>
      <c r="AH31" s="25">
        <f t="shared" ca="1" si="8"/>
        <v>250</v>
      </c>
      <c r="AI31" s="25">
        <f t="shared" ca="1" si="8"/>
        <v>250</v>
      </c>
      <c r="AJ31" s="25">
        <f t="shared" ca="1" si="8"/>
        <v>250</v>
      </c>
      <c r="AK31" s="25">
        <f t="shared" ca="1" si="8"/>
        <v>250</v>
      </c>
    </row>
    <row r="32" spans="1:37">
      <c r="H32" s="21" t="s">
        <v>69</v>
      </c>
      <c r="I32" s="25">
        <f t="shared" ca="1" si="7"/>
        <v>-4.5573719035019167E-4</v>
      </c>
      <c r="J32" s="25">
        <f t="shared" ca="1" si="7"/>
        <v>-2.4879023840185255E-4</v>
      </c>
      <c r="K32" s="25">
        <f t="shared" ca="1" si="7"/>
        <v>-3.8943766776355915E-4</v>
      </c>
      <c r="L32" s="25">
        <f t="shared" ca="1" si="7"/>
        <v>-140.35910323542521</v>
      </c>
      <c r="M32" s="25">
        <f t="shared" ca="1" si="7"/>
        <v>40.08720929489391</v>
      </c>
      <c r="N32" s="25">
        <f t="shared" ca="1" si="7"/>
        <v>16.092843963031555</v>
      </c>
      <c r="O32" s="25">
        <f t="shared" ca="1" si="7"/>
        <v>-169.15459224433289</v>
      </c>
      <c r="P32" s="25">
        <f t="shared" ca="1" si="7"/>
        <v>-169.27960879301827</v>
      </c>
      <c r="Q32" s="25">
        <f t="shared" ca="1" si="7"/>
        <v>-313.82628838011806</v>
      </c>
      <c r="R32" s="25">
        <f t="shared" ca="1" si="7"/>
        <v>-313.82636068315696</v>
      </c>
      <c r="S32" s="25">
        <f t="shared" ca="1" si="7"/>
        <v>-313.82652557739857</v>
      </c>
      <c r="T32" s="25">
        <f t="shared" ca="1" si="7"/>
        <v>534.82384182386158</v>
      </c>
      <c r="U32" s="25">
        <f t="shared" ca="1" si="7"/>
        <v>389.56238111558196</v>
      </c>
      <c r="V32" s="25">
        <f t="shared" ca="1" si="7"/>
        <v>389.55812967924794</v>
      </c>
      <c r="W32" s="25">
        <f t="shared" ca="1" si="7"/>
        <v>-174.46007973943779</v>
      </c>
      <c r="X32" s="25">
        <f t="shared" ca="1" si="7"/>
        <v>-284.09694757823672</v>
      </c>
      <c r="Y32" s="25">
        <f t="shared" ca="1" si="8"/>
        <v>-657.67257998454079</v>
      </c>
      <c r="Z32" s="25">
        <f t="shared" ca="1" si="8"/>
        <v>-366.78669094851648</v>
      </c>
      <c r="AA32" s="25">
        <f t="shared" ca="1" si="8"/>
        <v>-282.54064988601021</v>
      </c>
      <c r="AB32" s="25">
        <f t="shared" ca="1" si="8"/>
        <v>-553.46657301362211</v>
      </c>
      <c r="AC32" s="25">
        <f t="shared" ca="1" si="8"/>
        <v>160.29978238520562</v>
      </c>
      <c r="AD32" s="25">
        <f t="shared" ca="1" si="8"/>
        <v>387.15914842057828</v>
      </c>
      <c r="AE32" s="25">
        <f t="shared" ca="1" si="8"/>
        <v>368.61886094420333</v>
      </c>
      <c r="AF32" s="25">
        <f t="shared" ca="1" si="8"/>
        <v>294.18375365676911</v>
      </c>
      <c r="AG32" s="25">
        <f t="shared" ca="1" si="8"/>
        <v>144.3129544760086</v>
      </c>
      <c r="AH32" s="25">
        <f t="shared" ca="1" si="8"/>
        <v>-295.42384531037533</v>
      </c>
      <c r="AI32" s="25">
        <f t="shared" ca="1" si="8"/>
        <v>499.96679444736947</v>
      </c>
      <c r="AJ32" s="25">
        <f t="shared" ca="1" si="8"/>
        <v>723.46831385913538</v>
      </c>
      <c r="AK32" s="25">
        <f t="shared" ca="1" si="8"/>
        <v>280.16090472973883</v>
      </c>
    </row>
    <row r="33" spans="1:37">
      <c r="H33" s="21" t="s">
        <v>68</v>
      </c>
      <c r="I33" s="25">
        <f t="shared" ca="1" si="7"/>
        <v>0</v>
      </c>
      <c r="J33" s="25">
        <f t="shared" ca="1" si="7"/>
        <v>0</v>
      </c>
      <c r="K33" s="25">
        <f t="shared" ca="1" si="7"/>
        <v>0</v>
      </c>
      <c r="L33" s="25">
        <f t="shared" ca="1" si="7"/>
        <v>0</v>
      </c>
      <c r="M33" s="25">
        <f t="shared" ca="1" si="7"/>
        <v>-2.3286433861358091E-4</v>
      </c>
      <c r="N33" s="25">
        <f t="shared" ca="1" si="7"/>
        <v>-4.0480849020241294E-4</v>
      </c>
      <c r="O33" s="25">
        <f t="shared" ca="1" si="7"/>
        <v>190.23096049575361</v>
      </c>
      <c r="P33" s="25">
        <f t="shared" ca="1" si="7"/>
        <v>190.23034059009842</v>
      </c>
      <c r="Q33" s="25">
        <f t="shared" ca="1" si="7"/>
        <v>346.19774475583654</v>
      </c>
      <c r="R33" s="25">
        <f t="shared" ca="1" si="7"/>
        <v>346.19774368677099</v>
      </c>
      <c r="S33" s="25">
        <f t="shared" ca="1" si="7"/>
        <v>346.19774174078157</v>
      </c>
      <c r="T33" s="25">
        <f t="shared" ca="1" si="7"/>
        <v>346.19651162173432</v>
      </c>
      <c r="U33" s="25">
        <f t="shared" ca="1" si="7"/>
        <v>346.19644624223838</v>
      </c>
      <c r="V33" s="25">
        <f t="shared" ca="1" si="7"/>
        <v>346.19627735382528</v>
      </c>
      <c r="W33" s="25">
        <f t="shared" ca="1" si="7"/>
        <v>346.19623946966385</v>
      </c>
      <c r="X33" s="25">
        <f t="shared" ca="1" si="7"/>
        <v>346.19506141198508</v>
      </c>
      <c r="Y33" s="25">
        <f t="shared" ca="1" si="8"/>
        <v>-32.136637792587862</v>
      </c>
      <c r="Z33" s="25">
        <f t="shared" ca="1" si="8"/>
        <v>-32.136780758557506</v>
      </c>
      <c r="AA33" s="25">
        <f t="shared" ca="1" si="8"/>
        <v>-32.136821657619294</v>
      </c>
      <c r="AB33" s="25">
        <f t="shared" ca="1" si="8"/>
        <v>-129.80602568363793</v>
      </c>
      <c r="AC33" s="25">
        <f t="shared" ca="1" si="8"/>
        <v>-948.36984056825895</v>
      </c>
      <c r="AD33" s="25">
        <f t="shared" ca="1" si="8"/>
        <v>-575.97835797467997</v>
      </c>
      <c r="AE33" s="25">
        <f t="shared" ca="1" si="8"/>
        <v>-676.38171327409873</v>
      </c>
      <c r="AF33" s="25">
        <f t="shared" ca="1" si="8"/>
        <v>-676.38185073234854</v>
      </c>
      <c r="AG33" s="25">
        <f t="shared" ca="1" si="8"/>
        <v>-1097.0123377358577</v>
      </c>
      <c r="AH33" s="25">
        <f t="shared" ca="1" si="8"/>
        <v>-835.3256188375708</v>
      </c>
      <c r="AI33" s="25">
        <f t="shared" ca="1" si="8"/>
        <v>-1154.8464976955838</v>
      </c>
      <c r="AJ33" s="25">
        <f t="shared" ca="1" si="8"/>
        <v>-159.80325760279084</v>
      </c>
      <c r="AK33" s="25">
        <f t="shared" ca="1" si="8"/>
        <v>-343.36775628014584</v>
      </c>
    </row>
    <row r="34" spans="1:37">
      <c r="H34" s="21" t="s">
        <v>36</v>
      </c>
      <c r="I34" s="25">
        <f t="shared" ca="1" si="7"/>
        <v>0</v>
      </c>
      <c r="J34" s="25">
        <f t="shared" ca="1" si="7"/>
        <v>0</v>
      </c>
      <c r="K34" s="25">
        <f t="shared" ca="1" si="7"/>
        <v>0</v>
      </c>
      <c r="L34" s="25">
        <f t="shared" ca="1" si="7"/>
        <v>0</v>
      </c>
      <c r="M34" s="25">
        <f t="shared" ca="1" si="7"/>
        <v>0</v>
      </c>
      <c r="N34" s="25">
        <f t="shared" ca="1" si="7"/>
        <v>0</v>
      </c>
      <c r="O34" s="25">
        <f t="shared" ca="1" si="7"/>
        <v>0</v>
      </c>
      <c r="P34" s="25">
        <f t="shared" ca="1" si="7"/>
        <v>-2.2464540597866289E-4</v>
      </c>
      <c r="Q34" s="25">
        <f t="shared" ca="1" si="7"/>
        <v>-1.1355297799582331E-3</v>
      </c>
      <c r="R34" s="25">
        <f t="shared" ca="1" si="7"/>
        <v>-1.1687407300087216E-3</v>
      </c>
      <c r="S34" s="25">
        <f t="shared" ca="1" si="7"/>
        <v>-1.1920196199071142E-3</v>
      </c>
      <c r="T34" s="25">
        <f t="shared" ca="1" si="7"/>
        <v>-1.8555909199449161E-3</v>
      </c>
      <c r="U34" s="25">
        <f t="shared" ca="1" si="7"/>
        <v>-2.5969866300101785E-3</v>
      </c>
      <c r="V34" s="25">
        <f t="shared" ca="1" si="7"/>
        <v>-2.6211077999960253E-3</v>
      </c>
      <c r="W34" s="25">
        <f t="shared" ca="1" si="7"/>
        <v>-3.0865500600043561E-3</v>
      </c>
      <c r="X34" s="25">
        <f t="shared" ca="1" si="7"/>
        <v>-3.4211889299626819E-3</v>
      </c>
      <c r="Y34" s="25">
        <f t="shared" ca="1" si="8"/>
        <v>-37.18159452968996</v>
      </c>
      <c r="Z34" s="25">
        <f t="shared" ca="1" si="8"/>
        <v>-37.181606310519896</v>
      </c>
      <c r="AA34" s="25">
        <f t="shared" ca="1" si="8"/>
        <v>-354.94231762829008</v>
      </c>
      <c r="AB34" s="25">
        <f t="shared" ca="1" si="8"/>
        <v>-354.94232350125003</v>
      </c>
      <c r="AC34" s="25">
        <f t="shared" ca="1" si="8"/>
        <v>-705.29577595167939</v>
      </c>
      <c r="AD34" s="25">
        <f t="shared" ca="1" si="8"/>
        <v>-705.29587843369882</v>
      </c>
      <c r="AE34" s="25">
        <f t="shared" ca="1" si="8"/>
        <v>-467.01009082461951</v>
      </c>
      <c r="AF34" s="25">
        <f t="shared" ca="1" si="8"/>
        <v>-83.389250057649861</v>
      </c>
      <c r="AG34" s="25">
        <f t="shared" ca="1" si="8"/>
        <v>11.897808296949279</v>
      </c>
      <c r="AH34" s="25">
        <f t="shared" ca="1" si="8"/>
        <v>118.16315964375008</v>
      </c>
      <c r="AI34" s="25">
        <f t="shared" ca="1" si="8"/>
        <v>118.16315151228991</v>
      </c>
      <c r="AJ34" s="25">
        <f t="shared" ca="1" si="8"/>
        <v>-246.04088268026953</v>
      </c>
      <c r="AK34" s="25">
        <f t="shared" ca="1" si="8"/>
        <v>-246.04048820159824</v>
      </c>
    </row>
    <row r="35" spans="1:37">
      <c r="H35" s="21" t="s">
        <v>73</v>
      </c>
      <c r="I35" s="25">
        <f t="shared" ca="1" si="7"/>
        <v>0</v>
      </c>
      <c r="J35" s="25">
        <f t="shared" ca="1" si="7"/>
        <v>0</v>
      </c>
      <c r="K35" s="25">
        <f t="shared" ca="1" si="7"/>
        <v>-1.0360394003328111E-4</v>
      </c>
      <c r="L35" s="25">
        <f t="shared" ca="1" si="7"/>
        <v>-4.1895573497185978E-4</v>
      </c>
      <c r="M35" s="25">
        <f t="shared" ca="1" si="7"/>
        <v>-4.3581457794061862E-4</v>
      </c>
      <c r="N35" s="25">
        <f t="shared" ca="1" si="7"/>
        <v>-5.5358895042445511E-4</v>
      </c>
      <c r="O35" s="25">
        <f t="shared" ca="1" si="7"/>
        <v>-5.7272439744338044E-4</v>
      </c>
      <c r="P35" s="25">
        <f t="shared" ca="1" si="7"/>
        <v>-7.2011030442808988E-4</v>
      </c>
      <c r="Q35" s="25">
        <f t="shared" ca="1" si="7"/>
        <v>-2.3236831020767568E-4</v>
      </c>
      <c r="R35" s="25">
        <f t="shared" ca="1" si="7"/>
        <v>-2.7285242049401859E-4</v>
      </c>
      <c r="S35" s="25">
        <f t="shared" ca="1" si="7"/>
        <v>-3.1427554949914338E-4</v>
      </c>
      <c r="T35" s="25">
        <f t="shared" ca="1" si="7"/>
        <v>-8.8328839046880603E-4</v>
      </c>
      <c r="U35" s="25">
        <f t="shared" ca="1" si="7"/>
        <v>-1.4393499304787838E-3</v>
      </c>
      <c r="V35" s="25">
        <f t="shared" ca="1" si="7"/>
        <v>-1.4627569398726337E-3</v>
      </c>
      <c r="W35" s="25">
        <f t="shared" ca="1" si="7"/>
        <v>-1.6220272600548924E-3</v>
      </c>
      <c r="X35" s="25">
        <f t="shared" ca="1" si="7"/>
        <v>-1.6894042291824007E-3</v>
      </c>
      <c r="Y35" s="25">
        <f t="shared" ca="1" si="8"/>
        <v>80.736440877879431</v>
      </c>
      <c r="Z35" s="25">
        <f t="shared" ca="1" si="8"/>
        <v>89.512691236690443</v>
      </c>
      <c r="AA35" s="25">
        <f t="shared" ca="1" si="8"/>
        <v>139.92171317346038</v>
      </c>
      <c r="AB35" s="25">
        <f t="shared" ca="1" si="8"/>
        <v>139.91780897028093</v>
      </c>
      <c r="AC35" s="25">
        <f t="shared" ca="1" si="8"/>
        <v>152.71026225829064</v>
      </c>
      <c r="AD35" s="25">
        <f t="shared" ca="1" si="8"/>
        <v>80.385825716740328</v>
      </c>
      <c r="AE35" s="25">
        <f t="shared" ca="1" si="8"/>
        <v>80.385818543610185</v>
      </c>
      <c r="AF35" s="25">
        <f t="shared" ca="1" si="8"/>
        <v>-345.72335037839002</v>
      </c>
      <c r="AG35" s="25">
        <f t="shared" ca="1" si="8"/>
        <v>-345.72280795966981</v>
      </c>
      <c r="AH35" s="25">
        <f t="shared" ca="1" si="8"/>
        <v>-274.7074347239095</v>
      </c>
      <c r="AI35" s="25">
        <f t="shared" ca="1" si="8"/>
        <v>-274.70744815090893</v>
      </c>
      <c r="AJ35" s="25">
        <f t="shared" ca="1" si="8"/>
        <v>150.67628614365822</v>
      </c>
      <c r="AK35" s="25">
        <f t="shared" ca="1" si="8"/>
        <v>150.67627371629897</v>
      </c>
    </row>
    <row r="36" spans="1:37">
      <c r="H36" s="21" t="s">
        <v>56</v>
      </c>
      <c r="I36" s="25">
        <f t="shared" ca="1" si="7"/>
        <v>0</v>
      </c>
      <c r="J36" s="25">
        <f t="shared" ca="1" si="7"/>
        <v>0</v>
      </c>
      <c r="K36" s="25">
        <f t="shared" ca="1" si="7"/>
        <v>0</v>
      </c>
      <c r="L36" s="25">
        <f t="shared" ca="1" si="7"/>
        <v>0</v>
      </c>
      <c r="M36" s="25">
        <f t="shared" ca="1" si="7"/>
        <v>0</v>
      </c>
      <c r="N36" s="25">
        <f t="shared" ca="1" si="7"/>
        <v>0</v>
      </c>
      <c r="O36" s="25">
        <f t="shared" ca="1" si="7"/>
        <v>0</v>
      </c>
      <c r="P36" s="25">
        <f t="shared" ca="1" si="7"/>
        <v>0</v>
      </c>
      <c r="Q36" s="25">
        <f t="shared" ca="1" si="7"/>
        <v>0</v>
      </c>
      <c r="R36" s="25">
        <f t="shared" ca="1" si="7"/>
        <v>0</v>
      </c>
      <c r="S36" s="25">
        <f t="shared" ca="1" si="7"/>
        <v>0</v>
      </c>
      <c r="T36" s="25">
        <f t="shared" ca="1" si="7"/>
        <v>0</v>
      </c>
      <c r="U36" s="25">
        <f t="shared" ca="1" si="7"/>
        <v>0</v>
      </c>
      <c r="V36" s="25">
        <f t="shared" ca="1" si="7"/>
        <v>0</v>
      </c>
      <c r="W36" s="25">
        <f t="shared" ca="1" si="7"/>
        <v>0</v>
      </c>
      <c r="X36" s="25">
        <f t="shared" ca="1" si="7"/>
        <v>0</v>
      </c>
      <c r="Y36" s="25">
        <f t="shared" ca="1" si="8"/>
        <v>0</v>
      </c>
      <c r="Z36" s="25">
        <f t="shared" ca="1" si="8"/>
        <v>0</v>
      </c>
      <c r="AA36" s="25">
        <f t="shared" ca="1" si="8"/>
        <v>0</v>
      </c>
      <c r="AB36" s="25">
        <f t="shared" ca="1" si="8"/>
        <v>0</v>
      </c>
      <c r="AC36" s="25">
        <f t="shared" ca="1" si="8"/>
        <v>0</v>
      </c>
      <c r="AD36" s="25">
        <f t="shared" ca="1" si="8"/>
        <v>0</v>
      </c>
      <c r="AE36" s="25">
        <f t="shared" ca="1" si="8"/>
        <v>0</v>
      </c>
      <c r="AF36" s="25">
        <f t="shared" ca="1" si="8"/>
        <v>0</v>
      </c>
      <c r="AG36" s="25">
        <f t="shared" ca="1" si="8"/>
        <v>0</v>
      </c>
      <c r="AH36" s="25">
        <f t="shared" ca="1" si="8"/>
        <v>0</v>
      </c>
      <c r="AI36" s="25">
        <f t="shared" ca="1" si="8"/>
        <v>0</v>
      </c>
      <c r="AJ36" s="25">
        <f t="shared" ca="1" si="8"/>
        <v>0</v>
      </c>
      <c r="AK36" s="25">
        <f t="shared" ca="1" si="8"/>
        <v>0</v>
      </c>
    </row>
    <row r="38" spans="1:37">
      <c r="H38" s="21" t="s">
        <v>70</v>
      </c>
      <c r="I38" s="25">
        <f t="shared" ref="I38:X40" ca="1" si="9">-SUMIFS(OFFSET(INDIRECT("'"&amp;$E$1 &amp; "_Capacity'!C:C"), 0, I$1), INDIRECT("'"&amp;$E$1 &amp; "_Capacity'!B:B"),$H38, INDIRECT("'"&amp;$E$1 &amp; "_Capacity'!A:A"),$B$23) +SUMIFS(OFFSET(INDIRECT("'"&amp;$C$1 &amp; "_Capacity'!C:C"), 0, I$1), INDIRECT("'"&amp;$C$1 &amp; "_Capacity'!B:B"),$H38, INDIRECT("'"&amp;$C$1 &amp; "_Capacity'!A:A"),$B$23)</f>
        <v>0</v>
      </c>
      <c r="J38" s="25">
        <f t="shared" ca="1" si="9"/>
        <v>0</v>
      </c>
      <c r="K38" s="25">
        <f t="shared" ca="1" si="9"/>
        <v>0</v>
      </c>
      <c r="L38" s="25">
        <f t="shared" ca="1" si="9"/>
        <v>0</v>
      </c>
      <c r="M38" s="25">
        <f t="shared" ca="1" si="9"/>
        <v>0</v>
      </c>
      <c r="N38" s="25">
        <f t="shared" ca="1" si="9"/>
        <v>0</v>
      </c>
      <c r="O38" s="25">
        <f t="shared" ca="1" si="9"/>
        <v>0</v>
      </c>
      <c r="P38" s="25">
        <f t="shared" ca="1" si="9"/>
        <v>-2.2464540597866289E-4</v>
      </c>
      <c r="Q38" s="25">
        <f t="shared" ca="1" si="9"/>
        <v>-1.1355297799582331E-3</v>
      </c>
      <c r="R38" s="25">
        <f t="shared" ca="1" si="9"/>
        <v>-1.1687407300087216E-3</v>
      </c>
      <c r="S38" s="25">
        <f t="shared" ca="1" si="9"/>
        <v>-1.1920196199071142E-3</v>
      </c>
      <c r="T38" s="25">
        <f t="shared" ca="1" si="9"/>
        <v>-1.8555909199449161E-3</v>
      </c>
      <c r="U38" s="25">
        <f t="shared" ca="1" si="9"/>
        <v>-2.5969866300101785E-3</v>
      </c>
      <c r="V38" s="25">
        <f t="shared" ca="1" si="9"/>
        <v>-2.6211077999960253E-3</v>
      </c>
      <c r="W38" s="25">
        <f t="shared" ca="1" si="9"/>
        <v>-3.0865500600043561E-3</v>
      </c>
      <c r="X38" s="25">
        <f t="shared" ca="1" si="9"/>
        <v>-3.4211889299626819E-3</v>
      </c>
      <c r="Y38" s="25">
        <f t="shared" ref="Y38:AK40" ca="1" si="10">-SUMIFS(OFFSET(INDIRECT("'"&amp;$E$1 &amp; "_Capacity'!C:C"), 0, Y$1), INDIRECT("'"&amp;$E$1 &amp; "_Capacity'!B:B"),$H38, INDIRECT("'"&amp;$E$1 &amp; "_Capacity'!A:A"),$B$23) +SUMIFS(OFFSET(INDIRECT("'"&amp;$C$1 &amp; "_Capacity'!C:C"), 0, Y$1), INDIRECT("'"&amp;$C$1 &amp; "_Capacity'!B:B"),$H38, INDIRECT("'"&amp;$C$1 &amp; "_Capacity'!A:A"),$B$23)</f>
        <v>-37.18159452968996</v>
      </c>
      <c r="Z38" s="25">
        <f t="shared" ca="1" si="10"/>
        <v>-37.181606310519896</v>
      </c>
      <c r="AA38" s="25">
        <f t="shared" ca="1" si="10"/>
        <v>-354.94231762829008</v>
      </c>
      <c r="AB38" s="25">
        <f t="shared" ca="1" si="10"/>
        <v>-354.94232350125003</v>
      </c>
      <c r="AC38" s="25">
        <f t="shared" ca="1" si="10"/>
        <v>-705.29577595167939</v>
      </c>
      <c r="AD38" s="25">
        <f t="shared" ca="1" si="10"/>
        <v>-705.29587843369882</v>
      </c>
      <c r="AE38" s="25">
        <f t="shared" ca="1" si="10"/>
        <v>-467.01009082461951</v>
      </c>
      <c r="AF38" s="25">
        <f t="shared" ca="1" si="10"/>
        <v>-83.389250057649861</v>
      </c>
      <c r="AG38" s="25">
        <f t="shared" ca="1" si="10"/>
        <v>11.897808296949279</v>
      </c>
      <c r="AH38" s="25">
        <f t="shared" ca="1" si="10"/>
        <v>118.16315964375008</v>
      </c>
      <c r="AI38" s="25">
        <f t="shared" ca="1" si="10"/>
        <v>118.16315151228991</v>
      </c>
      <c r="AJ38" s="25">
        <f t="shared" ca="1" si="10"/>
        <v>-246.04088268026953</v>
      </c>
      <c r="AK38" s="25">
        <f t="shared" ca="1" si="10"/>
        <v>-246.04048820159824</v>
      </c>
    </row>
    <row r="39" spans="1:37">
      <c r="H39" s="21" t="s">
        <v>72</v>
      </c>
      <c r="I39" s="25">
        <f t="shared" ca="1" si="9"/>
        <v>0</v>
      </c>
      <c r="J39" s="25">
        <f t="shared" ca="1" si="9"/>
        <v>0</v>
      </c>
      <c r="K39" s="25">
        <f t="shared" ca="1" si="9"/>
        <v>-1.0360394003328111E-4</v>
      </c>
      <c r="L39" s="25">
        <f t="shared" ca="1" si="9"/>
        <v>-4.1895573485817295E-4</v>
      </c>
      <c r="M39" s="25">
        <f t="shared" ca="1" si="9"/>
        <v>-4.3581457794061862E-4</v>
      </c>
      <c r="N39" s="25">
        <f t="shared" ca="1" si="9"/>
        <v>-5.5358894996970776E-4</v>
      </c>
      <c r="O39" s="25">
        <f t="shared" ca="1" si="9"/>
        <v>-5.7272439744338044E-4</v>
      </c>
      <c r="P39" s="25">
        <f t="shared" ca="1" si="9"/>
        <v>-7.2011030442808988E-4</v>
      </c>
      <c r="Q39" s="25">
        <f t="shared" ca="1" si="9"/>
        <v>-2.3236831020767568E-4</v>
      </c>
      <c r="R39" s="25">
        <f t="shared" ca="1" si="9"/>
        <v>-2.7285242049401859E-4</v>
      </c>
      <c r="S39" s="25">
        <f t="shared" ca="1" si="9"/>
        <v>-3.1427554949914338E-4</v>
      </c>
      <c r="T39" s="25">
        <f t="shared" ca="1" si="9"/>
        <v>-8.8328839046880603E-4</v>
      </c>
      <c r="U39" s="25">
        <f t="shared" ca="1" si="9"/>
        <v>-1.4393499304787838E-3</v>
      </c>
      <c r="V39" s="25">
        <f t="shared" ca="1" si="9"/>
        <v>-1.4627569398726337E-3</v>
      </c>
      <c r="W39" s="25">
        <f t="shared" ca="1" si="9"/>
        <v>-1.6220272600548924E-3</v>
      </c>
      <c r="X39" s="25">
        <f t="shared" ca="1" si="9"/>
        <v>-1.6894042291824007E-3</v>
      </c>
      <c r="Y39" s="25">
        <f t="shared" ca="1" si="10"/>
        <v>80.736440877879431</v>
      </c>
      <c r="Z39" s="25">
        <f t="shared" ca="1" si="10"/>
        <v>89.512691236690443</v>
      </c>
      <c r="AA39" s="25">
        <f t="shared" ca="1" si="10"/>
        <v>139.92171317346038</v>
      </c>
      <c r="AB39" s="25">
        <f t="shared" ca="1" si="10"/>
        <v>139.91780897028093</v>
      </c>
      <c r="AC39" s="25">
        <f t="shared" ca="1" si="10"/>
        <v>152.71026225828973</v>
      </c>
      <c r="AD39" s="25">
        <f t="shared" ca="1" si="10"/>
        <v>80.385825716740328</v>
      </c>
      <c r="AE39" s="25">
        <f t="shared" ca="1" si="10"/>
        <v>80.385818543610185</v>
      </c>
      <c r="AF39" s="25">
        <f t="shared" ca="1" si="10"/>
        <v>-345.72335037838911</v>
      </c>
      <c r="AG39" s="25">
        <f t="shared" ca="1" si="10"/>
        <v>-345.72280795966981</v>
      </c>
      <c r="AH39" s="25">
        <f t="shared" ca="1" si="10"/>
        <v>-274.70743472391041</v>
      </c>
      <c r="AI39" s="25">
        <f t="shared" ca="1" si="10"/>
        <v>-274.70744815090802</v>
      </c>
      <c r="AJ39" s="25">
        <f t="shared" ca="1" si="10"/>
        <v>150.67628614365822</v>
      </c>
      <c r="AK39" s="25">
        <f t="shared" ca="1" si="10"/>
        <v>150.67627371629897</v>
      </c>
    </row>
    <row r="40" spans="1:37">
      <c r="H40" s="21" t="s">
        <v>76</v>
      </c>
      <c r="I40" s="25">
        <f t="shared" ca="1" si="9"/>
        <v>0</v>
      </c>
      <c r="J40" s="25">
        <f t="shared" ca="1" si="9"/>
        <v>0</v>
      </c>
      <c r="K40" s="25">
        <f t="shared" ca="1" si="9"/>
        <v>0</v>
      </c>
      <c r="L40" s="25">
        <f t="shared" ca="1" si="9"/>
        <v>0</v>
      </c>
      <c r="M40" s="25">
        <f t="shared" ca="1" si="9"/>
        <v>0</v>
      </c>
      <c r="N40" s="25">
        <f t="shared" ca="1" si="9"/>
        <v>0</v>
      </c>
      <c r="O40" s="25">
        <f t="shared" ca="1" si="9"/>
        <v>0</v>
      </c>
      <c r="P40" s="25">
        <f t="shared" ca="1" si="9"/>
        <v>0</v>
      </c>
      <c r="Q40" s="25">
        <f t="shared" ca="1" si="9"/>
        <v>0</v>
      </c>
      <c r="R40" s="25">
        <f t="shared" ca="1" si="9"/>
        <v>0</v>
      </c>
      <c r="S40" s="25">
        <f t="shared" ca="1" si="9"/>
        <v>0</v>
      </c>
      <c r="T40" s="25">
        <f t="shared" ca="1" si="9"/>
        <v>0</v>
      </c>
      <c r="U40" s="25">
        <f t="shared" ca="1" si="9"/>
        <v>0</v>
      </c>
      <c r="V40" s="25">
        <f t="shared" ca="1" si="9"/>
        <v>0</v>
      </c>
      <c r="W40" s="25">
        <f t="shared" ca="1" si="9"/>
        <v>0</v>
      </c>
      <c r="X40" s="25">
        <f t="shared" ca="1" si="9"/>
        <v>0</v>
      </c>
      <c r="Y40" s="25">
        <f t="shared" ca="1" si="10"/>
        <v>0</v>
      </c>
      <c r="Z40" s="25">
        <f t="shared" ca="1" si="10"/>
        <v>0</v>
      </c>
      <c r="AA40" s="25">
        <f t="shared" ca="1" si="10"/>
        <v>0</v>
      </c>
      <c r="AB40" s="25">
        <f t="shared" ca="1" si="10"/>
        <v>0</v>
      </c>
      <c r="AC40" s="25">
        <f t="shared" ca="1" si="10"/>
        <v>0</v>
      </c>
      <c r="AD40" s="25">
        <f t="shared" ca="1" si="10"/>
        <v>0</v>
      </c>
      <c r="AE40" s="25">
        <f t="shared" ca="1" si="10"/>
        <v>0</v>
      </c>
      <c r="AF40" s="25">
        <f t="shared" ca="1" si="10"/>
        <v>0</v>
      </c>
      <c r="AG40" s="25">
        <f t="shared" ca="1" si="10"/>
        <v>0</v>
      </c>
      <c r="AH40" s="25">
        <f t="shared" ca="1" si="10"/>
        <v>0</v>
      </c>
      <c r="AI40" s="25">
        <f t="shared" ca="1" si="10"/>
        <v>0</v>
      </c>
      <c r="AJ40" s="25">
        <f t="shared" ca="1" si="10"/>
        <v>0</v>
      </c>
      <c r="AK40" s="25">
        <f t="shared" ca="1" si="10"/>
        <v>0</v>
      </c>
    </row>
    <row r="43" spans="1:37" ht="23.25">
      <c r="A43" s="15" t="str">
        <f>B44&amp;" generation difference by year"</f>
        <v>NEM generation difference by year</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row>
    <row r="44" spans="1:37">
      <c r="A44" s="17" t="s">
        <v>87</v>
      </c>
      <c r="B44" s="9" t="s">
        <v>40</v>
      </c>
    </row>
    <row r="46" spans="1:37">
      <c r="H46" t="s">
        <v>124</v>
      </c>
      <c r="I46" s="19" t="str">
        <f>I6</f>
        <v>2021-22</v>
      </c>
      <c r="J46" s="19" t="str">
        <f t="shared" ref="J46:AK46" si="11">J6</f>
        <v>2022-23</v>
      </c>
      <c r="K46" s="19" t="str">
        <f t="shared" si="11"/>
        <v>2023-24</v>
      </c>
      <c r="L46" s="19" t="str">
        <f t="shared" si="11"/>
        <v>2024-25</v>
      </c>
      <c r="M46" s="19" t="str">
        <f t="shared" si="11"/>
        <v>2025-26</v>
      </c>
      <c r="N46" s="19" t="str">
        <f t="shared" si="11"/>
        <v>2026-27</v>
      </c>
      <c r="O46" s="19" t="str">
        <f t="shared" si="11"/>
        <v>2027-28</v>
      </c>
      <c r="P46" s="19" t="str">
        <f t="shared" si="11"/>
        <v>2028-29</v>
      </c>
      <c r="Q46" s="19" t="str">
        <f t="shared" si="11"/>
        <v>2029-30</v>
      </c>
      <c r="R46" s="19" t="str">
        <f t="shared" si="11"/>
        <v>2030-31</v>
      </c>
      <c r="S46" s="19" t="str">
        <f t="shared" si="11"/>
        <v>2031-32</v>
      </c>
      <c r="T46" s="19" t="str">
        <f t="shared" si="11"/>
        <v>2032-33</v>
      </c>
      <c r="U46" s="19" t="str">
        <f t="shared" si="11"/>
        <v>2033-34</v>
      </c>
      <c r="V46" s="19" t="str">
        <f t="shared" si="11"/>
        <v>2034-35</v>
      </c>
      <c r="W46" s="19" t="str">
        <f t="shared" si="11"/>
        <v>2035-36</v>
      </c>
      <c r="X46" s="19" t="str">
        <f t="shared" si="11"/>
        <v>2036-37</v>
      </c>
      <c r="Y46" s="19" t="str">
        <f t="shared" si="11"/>
        <v>2037-38</v>
      </c>
      <c r="Z46" s="19" t="str">
        <f t="shared" si="11"/>
        <v>2038-39</v>
      </c>
      <c r="AA46" s="19" t="str">
        <f t="shared" si="11"/>
        <v>2039-40</v>
      </c>
      <c r="AB46" s="19" t="str">
        <f t="shared" si="11"/>
        <v>2040-41</v>
      </c>
      <c r="AC46" s="19" t="str">
        <f t="shared" si="11"/>
        <v>2041-42</v>
      </c>
      <c r="AD46" s="19" t="str">
        <f t="shared" si="11"/>
        <v>2042-43</v>
      </c>
      <c r="AE46" s="19" t="str">
        <f t="shared" si="11"/>
        <v>2043-44</v>
      </c>
      <c r="AF46" s="19" t="str">
        <f t="shared" si="11"/>
        <v>2044-45</v>
      </c>
      <c r="AG46" s="19" t="str">
        <f t="shared" si="11"/>
        <v>2045-46</v>
      </c>
      <c r="AH46" s="19" t="str">
        <f t="shared" si="11"/>
        <v>2046-47</v>
      </c>
      <c r="AI46" s="19" t="str">
        <f t="shared" si="11"/>
        <v>2047-48</v>
      </c>
      <c r="AJ46" s="19" t="str">
        <f t="shared" si="11"/>
        <v>2048-49</v>
      </c>
      <c r="AK46" s="19" t="str">
        <f t="shared" si="11"/>
        <v>2049-50</v>
      </c>
    </row>
    <row r="47" spans="1:37">
      <c r="H47" s="21" t="s">
        <v>64</v>
      </c>
      <c r="I47" s="25">
        <f ca="1">-SUMIFS(OFFSET(INDIRECT("'"&amp;$E$1 &amp; "_Generation'!C:C"), 0, I$1), INDIRECT("'"&amp;$E$1 &amp; "_Generation'!B:B"),$H47, INDIRECT("'"&amp;$E$1 &amp; "_Generation'!A:A"),$B$44) + SUMIFS(OFFSET(INDIRECT("'"&amp;$C$1 &amp; "_Generation'!C:C"), 0, I$1), INDIRECT("'"&amp;$C$1 &amp; "_Generation'!B:B"),$H47, INDIRECT("'"&amp;$C$1 &amp; "_Generation'!A:A"),$B$44)</f>
        <v>-169.89996999996947</v>
      </c>
      <c r="J47" s="25">
        <f t="shared" ref="J47:Y57" ca="1" si="12">-SUMIFS(OFFSET(INDIRECT("'"&amp;$E$1 &amp; "_Generation'!C:C"), 0, J$1), INDIRECT("'"&amp;$E$1 &amp; "_Generation'!B:B"),$H47, INDIRECT("'"&amp;$E$1 &amp; "_Generation'!A:A"),$B$44) + SUMIFS(OFFSET(INDIRECT("'"&amp;$C$1 &amp; "_Generation'!C:C"), 0, J$1), INDIRECT("'"&amp;$C$1 &amp; "_Generation'!B:B"),$H47, INDIRECT("'"&amp;$C$1 &amp; "_Generation'!A:A"),$B$44)</f>
        <v>-56.226129999995464</v>
      </c>
      <c r="K47" s="25">
        <f t="shared" ca="1" si="12"/>
        <v>-231.6148600000015</v>
      </c>
      <c r="L47" s="25">
        <f t="shared" ca="1" si="12"/>
        <v>443.55683363381831</v>
      </c>
      <c r="M47" s="25">
        <f t="shared" ca="1" si="12"/>
        <v>-284.17143733055855</v>
      </c>
      <c r="N47" s="25">
        <f t="shared" ca="1" si="12"/>
        <v>171.35890976362862</v>
      </c>
      <c r="O47" s="25">
        <f t="shared" ca="1" si="12"/>
        <v>-549.43139220737794</v>
      </c>
      <c r="P47" s="25">
        <f t="shared" ca="1" si="12"/>
        <v>-1115.6901190167846</v>
      </c>
      <c r="Q47" s="25">
        <f t="shared" ca="1" si="12"/>
        <v>-190.52235307366209</v>
      </c>
      <c r="R47" s="25">
        <f t="shared" ca="1" si="12"/>
        <v>95.016357891945518</v>
      </c>
      <c r="S47" s="25">
        <f t="shared" ca="1" si="12"/>
        <v>-89.130036671143898</v>
      </c>
      <c r="T47" s="25">
        <f t="shared" ca="1" si="12"/>
        <v>-1820.358408088985</v>
      </c>
      <c r="U47" s="25">
        <f t="shared" ca="1" si="12"/>
        <v>-1576.4902722844272</v>
      </c>
      <c r="V47" s="25">
        <f t="shared" ca="1" si="12"/>
        <v>-1686.8743293514999</v>
      </c>
      <c r="W47" s="25">
        <f t="shared" ca="1" si="12"/>
        <v>96.282900000005611</v>
      </c>
      <c r="X47" s="25">
        <f t="shared" ca="1" si="12"/>
        <v>379.05489999997371</v>
      </c>
      <c r="Y47" s="25">
        <f t="shared" ca="1" si="12"/>
        <v>209.30129999997735</v>
      </c>
      <c r="Z47" s="25">
        <f t="shared" ref="Z47:AK57" ca="1" si="13">-SUMIFS(OFFSET(INDIRECT("'"&amp;$E$1 &amp; "_Generation'!C:C"), 0, Z$1), INDIRECT("'"&amp;$E$1 &amp; "_Generation'!B:B"),$H47, INDIRECT("'"&amp;$E$1 &amp; "_Generation'!A:A"),$B$44) + SUMIFS(OFFSET(INDIRECT("'"&amp;$C$1 &amp; "_Generation'!C:C"), 0, Z$1), INDIRECT("'"&amp;$C$1 &amp; "_Generation'!B:B"),$H47, INDIRECT("'"&amp;$C$1 &amp; "_Generation'!A:A"),$B$44)</f>
        <v>481.40109999999549</v>
      </c>
      <c r="AA47" s="25">
        <f t="shared" ca="1" si="13"/>
        <v>461.90670000000682</v>
      </c>
      <c r="AB47" s="25">
        <f t="shared" ca="1" si="13"/>
        <v>134.71680000000924</v>
      </c>
      <c r="AC47" s="25">
        <f t="shared" ca="1" si="13"/>
        <v>224.15769999999975</v>
      </c>
      <c r="AD47" s="25">
        <f t="shared" ca="1" si="13"/>
        <v>-7.027700000006007</v>
      </c>
      <c r="AE47" s="25">
        <f t="shared" ca="1" si="13"/>
        <v>-127.08159999999953</v>
      </c>
      <c r="AF47" s="25">
        <f t="shared" ca="1" si="13"/>
        <v>18.811299999999392</v>
      </c>
      <c r="AG47" s="25">
        <f t="shared" ca="1" si="13"/>
        <v>189.81789999999819</v>
      </c>
      <c r="AH47" s="25">
        <f t="shared" ca="1" si="13"/>
        <v>24.816100000000006</v>
      </c>
      <c r="AI47" s="25">
        <f t="shared" ca="1" si="13"/>
        <v>86.584999999997308</v>
      </c>
      <c r="AJ47" s="25">
        <f t="shared" ca="1" si="13"/>
        <v>116.30969999999797</v>
      </c>
      <c r="AK47" s="25">
        <f t="shared" ca="1" si="13"/>
        <v>7.5180000000000291</v>
      </c>
    </row>
    <row r="48" spans="1:37">
      <c r="H48" s="21" t="s">
        <v>71</v>
      </c>
      <c r="I48" s="25">
        <f t="shared" ref="I48:R58" ca="1" si="14">-SUMIFS(OFFSET(INDIRECT("'"&amp;$E$1 &amp; "_Generation'!C:C"), 0, I$1), INDIRECT("'"&amp;$E$1 &amp; "_Generation'!B:B"),$H48, INDIRECT("'"&amp;$E$1 &amp; "_Generation'!A:A"),$B$44) + SUMIFS(OFFSET(INDIRECT("'"&amp;$C$1 &amp; "_Generation'!C:C"), 0, I$1), INDIRECT("'"&amp;$C$1 &amp; "_Generation'!B:B"),$H48, INDIRECT("'"&amp;$C$1 &amp; "_Generation'!A:A"),$B$44)</f>
        <v>-0.27200000001175795</v>
      </c>
      <c r="J48" s="25">
        <f t="shared" ca="1" si="14"/>
        <v>-3.9999999717110768E-4</v>
      </c>
      <c r="K48" s="25">
        <f t="shared" ca="1" si="14"/>
        <v>-4.9404999999751453</v>
      </c>
      <c r="L48" s="25">
        <f t="shared" ca="1" si="14"/>
        <v>-18.82082380184147</v>
      </c>
      <c r="M48" s="25">
        <f t="shared" ca="1" si="14"/>
        <v>14.362177000119118</v>
      </c>
      <c r="N48" s="25">
        <f t="shared" ca="1" si="14"/>
        <v>-376.96458845358575</v>
      </c>
      <c r="O48" s="25">
        <f t="shared" ca="1" si="14"/>
        <v>-280.66255705112053</v>
      </c>
      <c r="P48" s="25">
        <f t="shared" ca="1" si="14"/>
        <v>-266.80250668979352</v>
      </c>
      <c r="Q48" s="25">
        <f t="shared" ca="1" si="14"/>
        <v>-289.34221311404326</v>
      </c>
      <c r="R48" s="25">
        <f t="shared" ca="1" si="14"/>
        <v>-291.93784941533158</v>
      </c>
      <c r="S48" s="25">
        <f t="shared" ca="1" si="12"/>
        <v>96.370417606867704</v>
      </c>
      <c r="T48" s="25">
        <f t="shared" ca="1" si="12"/>
        <v>-95.296900000001187</v>
      </c>
      <c r="U48" s="25">
        <f t="shared" ca="1" si="12"/>
        <v>-57.57640000000174</v>
      </c>
      <c r="V48" s="25">
        <f t="shared" ca="1" si="12"/>
        <v>-179.18470000000161</v>
      </c>
      <c r="W48" s="25">
        <f t="shared" ca="1" si="12"/>
        <v>-49.245599999994738</v>
      </c>
      <c r="X48" s="25">
        <f t="shared" ca="1" si="12"/>
        <v>-63.220600000004197</v>
      </c>
      <c r="Y48" s="25">
        <f t="shared" ca="1" si="12"/>
        <v>271.50250000000233</v>
      </c>
      <c r="Z48" s="25">
        <f t="shared" ca="1" si="13"/>
        <v>187.20340000000942</v>
      </c>
      <c r="AA48" s="25">
        <f t="shared" ca="1" si="13"/>
        <v>130.44540000000052</v>
      </c>
      <c r="AB48" s="25">
        <f t="shared" ca="1" si="13"/>
        <v>113.02759999999762</v>
      </c>
      <c r="AC48" s="25">
        <f t="shared" ca="1" si="13"/>
        <v>197.77459999999701</v>
      </c>
      <c r="AD48" s="25">
        <f t="shared" ca="1" si="13"/>
        <v>150.8762999999999</v>
      </c>
      <c r="AE48" s="25">
        <f t="shared" ca="1" si="13"/>
        <v>77.949900000006892</v>
      </c>
      <c r="AF48" s="25">
        <f t="shared" ca="1" si="13"/>
        <v>93.138000000002648</v>
      </c>
      <c r="AG48" s="25">
        <f t="shared" ca="1" si="13"/>
        <v>301.13630000000194</v>
      </c>
      <c r="AH48" s="25">
        <f t="shared" ca="1" si="13"/>
        <v>134.65160000001197</v>
      </c>
      <c r="AI48" s="25">
        <f t="shared" ca="1" si="13"/>
        <v>199.30699999999888</v>
      </c>
      <c r="AJ48" s="25">
        <f t="shared" ca="1" si="13"/>
        <v>0</v>
      </c>
      <c r="AK48" s="25">
        <f t="shared" ca="1" si="13"/>
        <v>0</v>
      </c>
    </row>
    <row r="49" spans="8:37">
      <c r="H49" s="21" t="s">
        <v>20</v>
      </c>
      <c r="I49" s="25">
        <f t="shared" ca="1" si="14"/>
        <v>-5.1123171488143271E-4</v>
      </c>
      <c r="J49" s="25">
        <f t="shared" ca="1" si="14"/>
        <v>-5.1682420462384471E-4</v>
      </c>
      <c r="K49" s="25">
        <f t="shared" ca="1" si="14"/>
        <v>-1.6384871332775219E-4</v>
      </c>
      <c r="L49" s="25">
        <f t="shared" ca="1" si="14"/>
        <v>-13.032394690683304</v>
      </c>
      <c r="M49" s="25">
        <f t="shared" ca="1" si="14"/>
        <v>18.689606149912379</v>
      </c>
      <c r="N49" s="25">
        <f t="shared" ca="1" si="14"/>
        <v>1.0600506299622339</v>
      </c>
      <c r="O49" s="25">
        <f t="shared" ca="1" si="14"/>
        <v>-4.7050329760065779</v>
      </c>
      <c r="P49" s="25">
        <f t="shared" ca="1" si="14"/>
        <v>-26.434758601106523</v>
      </c>
      <c r="Q49" s="25">
        <f t="shared" ca="1" si="14"/>
        <v>-3.0370334074564198</v>
      </c>
      <c r="R49" s="25">
        <f t="shared" ca="1" si="14"/>
        <v>-4.3020419513941306</v>
      </c>
      <c r="S49" s="25">
        <f t="shared" ca="1" si="12"/>
        <v>-8.452747398378051</v>
      </c>
      <c r="T49" s="25">
        <f t="shared" ca="1" si="12"/>
        <v>-1015.0350145162902</v>
      </c>
      <c r="U49" s="25">
        <f t="shared" ca="1" si="12"/>
        <v>-739.3983634573151</v>
      </c>
      <c r="V49" s="25">
        <f t="shared" ca="1" si="12"/>
        <v>-643.14814038696022</v>
      </c>
      <c r="W49" s="25">
        <f t="shared" ca="1" si="12"/>
        <v>-925.49446128335694</v>
      </c>
      <c r="X49" s="25">
        <f t="shared" ca="1" si="12"/>
        <v>-886.36985624298131</v>
      </c>
      <c r="Y49" s="25">
        <f t="shared" ca="1" si="12"/>
        <v>-435.99369982033841</v>
      </c>
      <c r="Z49" s="25">
        <f t="shared" ca="1" si="13"/>
        <v>-347.67691944071612</v>
      </c>
      <c r="AA49" s="25">
        <f t="shared" ca="1" si="13"/>
        <v>-104.15263910329941</v>
      </c>
      <c r="AB49" s="25">
        <f t="shared" ca="1" si="13"/>
        <v>47.019744057033677</v>
      </c>
      <c r="AC49" s="25">
        <f t="shared" ca="1" si="13"/>
        <v>-162.20411647849869</v>
      </c>
      <c r="AD49" s="25">
        <f t="shared" ca="1" si="13"/>
        <v>38.449507709274258</v>
      </c>
      <c r="AE49" s="25">
        <f t="shared" ca="1" si="13"/>
        <v>-35.520653046281041</v>
      </c>
      <c r="AF49" s="25">
        <f t="shared" ca="1" si="13"/>
        <v>-75.654538158796186</v>
      </c>
      <c r="AG49" s="25">
        <f t="shared" ca="1" si="13"/>
        <v>-31.837592736093484</v>
      </c>
      <c r="AH49" s="25">
        <f t="shared" ca="1" si="13"/>
        <v>-4.818475342972306E-3</v>
      </c>
      <c r="AI49" s="25">
        <f t="shared" ca="1" si="13"/>
        <v>-4.8661683922546217E-3</v>
      </c>
      <c r="AJ49" s="25">
        <f t="shared" ca="1" si="13"/>
        <v>-7.3011417074440033E-3</v>
      </c>
      <c r="AK49" s="25">
        <f t="shared" ca="1" si="13"/>
        <v>-7.1286987121084167E-3</v>
      </c>
    </row>
    <row r="50" spans="8:37">
      <c r="H50" s="21" t="s">
        <v>32</v>
      </c>
      <c r="I50" s="25">
        <f t="shared" ca="1" si="14"/>
        <v>-3.0000000037944119E-5</v>
      </c>
      <c r="J50" s="25">
        <f t="shared" ca="1" si="14"/>
        <v>-4.3299999902046693E-5</v>
      </c>
      <c r="K50" s="25">
        <f t="shared" ca="1" si="14"/>
        <v>-7.0999999024934368E-5</v>
      </c>
      <c r="L50" s="25">
        <f t="shared" ca="1" si="14"/>
        <v>-2.0096770000000106</v>
      </c>
      <c r="M50" s="25">
        <f t="shared" ca="1" si="14"/>
        <v>0.33056139999996503</v>
      </c>
      <c r="N50" s="25">
        <f t="shared" ca="1" si="14"/>
        <v>1.0871579999999881</v>
      </c>
      <c r="O50" s="25">
        <f t="shared" ca="1" si="14"/>
        <v>-1.5153369999999882</v>
      </c>
      <c r="P50" s="25">
        <f t="shared" ca="1" si="14"/>
        <v>-3.767555000000101</v>
      </c>
      <c r="Q50" s="25">
        <f t="shared" ca="1" si="14"/>
        <v>0.3875854499999889</v>
      </c>
      <c r="R50" s="25">
        <f t="shared" ca="1" si="14"/>
        <v>-1.1444577999999979</v>
      </c>
      <c r="S50" s="25">
        <f t="shared" ca="1" si="12"/>
        <v>-4.7962899999987485E-2</v>
      </c>
      <c r="T50" s="25">
        <f t="shared" ca="1" si="12"/>
        <v>-75.406460000000067</v>
      </c>
      <c r="U50" s="25">
        <f t="shared" ca="1" si="12"/>
        <v>-27.441657000000106</v>
      </c>
      <c r="V50" s="25">
        <f t="shared" ca="1" si="12"/>
        <v>-156.11361849999909</v>
      </c>
      <c r="W50" s="25">
        <f t="shared" ca="1" si="12"/>
        <v>-28.508683000000005</v>
      </c>
      <c r="X50" s="25">
        <f t="shared" ca="1" si="12"/>
        <v>-34.077510000000089</v>
      </c>
      <c r="Y50" s="25">
        <f t="shared" ca="1" si="12"/>
        <v>-81.19771099999997</v>
      </c>
      <c r="Z50" s="25">
        <f t="shared" ca="1" si="13"/>
        <v>-104.69427799999897</v>
      </c>
      <c r="AA50" s="25">
        <f t="shared" ca="1" si="13"/>
        <v>-7.4078399999999931</v>
      </c>
      <c r="AB50" s="25">
        <f t="shared" ca="1" si="13"/>
        <v>3.0936299999999903</v>
      </c>
      <c r="AC50" s="25">
        <f t="shared" ca="1" si="13"/>
        <v>-1.5786599999999851</v>
      </c>
      <c r="AD50" s="25">
        <f t="shared" ca="1" si="13"/>
        <v>0.22114999999999441</v>
      </c>
      <c r="AE50" s="25">
        <f t="shared" ca="1" si="13"/>
        <v>-4.3537299999999846</v>
      </c>
      <c r="AF50" s="25">
        <f t="shared" ca="1" si="13"/>
        <v>-11.847260000000006</v>
      </c>
      <c r="AG50" s="25">
        <f t="shared" ca="1" si="13"/>
        <v>-14.078900000000004</v>
      </c>
      <c r="AH50" s="25">
        <f t="shared" ca="1" si="13"/>
        <v>0</v>
      </c>
      <c r="AI50" s="25">
        <f t="shared" ca="1" si="13"/>
        <v>0</v>
      </c>
      <c r="AJ50" s="25">
        <f t="shared" ca="1" si="13"/>
        <v>0</v>
      </c>
      <c r="AK50" s="25">
        <f t="shared" ca="1" si="13"/>
        <v>0</v>
      </c>
    </row>
    <row r="51" spans="8:37">
      <c r="H51" s="21" t="s">
        <v>66</v>
      </c>
      <c r="I51" s="25">
        <f t="shared" ca="1" si="14"/>
        <v>-7.8938201239964201E-4</v>
      </c>
      <c r="J51" s="25">
        <f t="shared" ca="1" si="14"/>
        <v>-8.1892077227863069E-4</v>
      </c>
      <c r="K51" s="25">
        <f t="shared" ca="1" si="14"/>
        <v>-9.6849757274242165E-4</v>
      </c>
      <c r="L51" s="25">
        <f t="shared" ca="1" si="14"/>
        <v>-6.4122635403869594</v>
      </c>
      <c r="M51" s="25">
        <f t="shared" ca="1" si="14"/>
        <v>2.1663050610424506</v>
      </c>
      <c r="N51" s="25">
        <f t="shared" ca="1" si="14"/>
        <v>2.5187884579037174</v>
      </c>
      <c r="O51" s="25">
        <f t="shared" ca="1" si="14"/>
        <v>-2.8723913952332367</v>
      </c>
      <c r="P51" s="25">
        <f t="shared" ca="1" si="14"/>
        <v>-3.527228579531311</v>
      </c>
      <c r="Q51" s="25">
        <f t="shared" ca="1" si="14"/>
        <v>2.1375083186604193E-2</v>
      </c>
      <c r="R51" s="25">
        <f t="shared" ca="1" si="14"/>
        <v>-0.95383197399477027</v>
      </c>
      <c r="S51" s="25">
        <f t="shared" ca="1" si="12"/>
        <v>-2.6171635802105726</v>
      </c>
      <c r="T51" s="25">
        <f t="shared" ca="1" si="12"/>
        <v>-106.09113527236087</v>
      </c>
      <c r="U51" s="25">
        <f t="shared" ca="1" si="12"/>
        <v>-83.8543466151838</v>
      </c>
      <c r="V51" s="25">
        <f t="shared" ca="1" si="12"/>
        <v>-158.47394345703427</v>
      </c>
      <c r="W51" s="25">
        <f t="shared" ca="1" si="12"/>
        <v>-145.88439286466576</v>
      </c>
      <c r="X51" s="25">
        <f t="shared" ca="1" si="12"/>
        <v>-175.87447016553045</v>
      </c>
      <c r="Y51" s="25">
        <f t="shared" ca="1" si="12"/>
        <v>-536.53901795706747</v>
      </c>
      <c r="Z51" s="25">
        <f t="shared" ca="1" si="13"/>
        <v>-936.48601867150035</v>
      </c>
      <c r="AA51" s="25">
        <f t="shared" ca="1" si="13"/>
        <v>-1364.5463284398325</v>
      </c>
      <c r="AB51" s="25">
        <f t="shared" ca="1" si="13"/>
        <v>-1198.0782104153468</v>
      </c>
      <c r="AC51" s="25">
        <f t="shared" ca="1" si="13"/>
        <v>-973.96232874130419</v>
      </c>
      <c r="AD51" s="25">
        <f t="shared" ca="1" si="13"/>
        <v>-1862.7637067478145</v>
      </c>
      <c r="AE51" s="25">
        <f t="shared" ca="1" si="13"/>
        <v>-1784.5209834921889</v>
      </c>
      <c r="AF51" s="25">
        <f t="shared" ca="1" si="13"/>
        <v>-1084.3585655380616</v>
      </c>
      <c r="AG51" s="25">
        <f t="shared" ca="1" si="13"/>
        <v>-1344.1636434468974</v>
      </c>
      <c r="AH51" s="25">
        <f t="shared" ca="1" si="13"/>
        <v>-1130.4668145109226</v>
      </c>
      <c r="AI51" s="25">
        <f t="shared" ca="1" si="13"/>
        <v>-1946.3515749107401</v>
      </c>
      <c r="AJ51" s="25">
        <f t="shared" ca="1" si="13"/>
        <v>-2580.1365645589503</v>
      </c>
      <c r="AK51" s="25">
        <f t="shared" ca="1" si="13"/>
        <v>-1876.9526362876859</v>
      </c>
    </row>
    <row r="52" spans="8:37">
      <c r="H52" s="21" t="s">
        <v>65</v>
      </c>
      <c r="I52" s="25">
        <f t="shared" ca="1" si="14"/>
        <v>173.55704599999808</v>
      </c>
      <c r="J52" s="25">
        <f t="shared" ca="1" si="14"/>
        <v>51.64751699999033</v>
      </c>
      <c r="K52" s="25">
        <f t="shared" ca="1" si="14"/>
        <v>226.5159050000002</v>
      </c>
      <c r="L52" s="25">
        <f t="shared" ca="1" si="14"/>
        <v>-9.4781460000012885</v>
      </c>
      <c r="M52" s="25">
        <f t="shared" ca="1" si="14"/>
        <v>194.73191200000292</v>
      </c>
      <c r="N52" s="25">
        <f t="shared" ca="1" si="14"/>
        <v>124.10402200000317</v>
      </c>
      <c r="O52" s="25">
        <f t="shared" ca="1" si="14"/>
        <v>518.36911400000281</v>
      </c>
      <c r="P52" s="25">
        <f t="shared" ca="1" si="14"/>
        <v>979.13974499999313</v>
      </c>
      <c r="Q52" s="25">
        <f t="shared" ca="1" si="14"/>
        <v>-138.28609000000506</v>
      </c>
      <c r="R52" s="25">
        <f t="shared" ca="1" si="14"/>
        <v>-400.74338300000272</v>
      </c>
      <c r="S52" s="25">
        <f t="shared" ca="1" si="12"/>
        <v>-478.39489899999899</v>
      </c>
      <c r="T52" s="25">
        <f t="shared" ca="1" si="12"/>
        <v>-570.99243000000206</v>
      </c>
      <c r="U52" s="25">
        <f t="shared" ca="1" si="12"/>
        <v>-601.40189400000236</v>
      </c>
      <c r="V52" s="25">
        <f t="shared" ca="1" si="12"/>
        <v>-238.9805320000014</v>
      </c>
      <c r="W52" s="25">
        <f t="shared" ca="1" si="12"/>
        <v>-90.608716000004279</v>
      </c>
      <c r="X52" s="25">
        <f t="shared" ca="1" si="12"/>
        <v>-124.13598900000034</v>
      </c>
      <c r="Y52" s="25">
        <f t="shared" ca="1" si="12"/>
        <v>218.31073500000275</v>
      </c>
      <c r="Z52" s="25">
        <f t="shared" ca="1" si="13"/>
        <v>206.41201200000796</v>
      </c>
      <c r="AA52" s="25">
        <f t="shared" ca="1" si="13"/>
        <v>-47.009873000009975</v>
      </c>
      <c r="AB52" s="25">
        <f t="shared" ca="1" si="13"/>
        <v>420.86238199999934</v>
      </c>
      <c r="AC52" s="25">
        <f t="shared" ca="1" si="13"/>
        <v>-590.93827000000238</v>
      </c>
      <c r="AD52" s="25">
        <f t="shared" ca="1" si="13"/>
        <v>-382.69403599999714</v>
      </c>
      <c r="AE52" s="25">
        <f t="shared" ca="1" si="13"/>
        <v>-173.47265300000436</v>
      </c>
      <c r="AF52" s="25">
        <f t="shared" ca="1" si="13"/>
        <v>-502.7099709999984</v>
      </c>
      <c r="AG52" s="25">
        <f t="shared" ca="1" si="13"/>
        <v>-128.60464199999842</v>
      </c>
      <c r="AH52" s="25">
        <f t="shared" ca="1" si="13"/>
        <v>129.39799999999741</v>
      </c>
      <c r="AI52" s="25">
        <f t="shared" ca="1" si="13"/>
        <v>-207.73146100000122</v>
      </c>
      <c r="AJ52" s="25">
        <f t="shared" ca="1" si="13"/>
        <v>-834.92673099999956</v>
      </c>
      <c r="AK52" s="25">
        <f t="shared" ca="1" si="13"/>
        <v>-447.19765199998983</v>
      </c>
    </row>
    <row r="53" spans="8:37">
      <c r="H53" s="21" t="s">
        <v>69</v>
      </c>
      <c r="I53" s="25">
        <f t="shared" ca="1" si="14"/>
        <v>-7.8596125422336627E-3</v>
      </c>
      <c r="J53" s="25">
        <f t="shared" ca="1" si="14"/>
        <v>-6.380657090630848E-3</v>
      </c>
      <c r="K53" s="25">
        <f t="shared" ca="1" si="14"/>
        <v>-2.324703405611217E-2</v>
      </c>
      <c r="L53" s="25">
        <f t="shared" ca="1" si="14"/>
        <v>-542.77001547149848</v>
      </c>
      <c r="M53" s="25">
        <f t="shared" ca="1" si="14"/>
        <v>187.71617517882987</v>
      </c>
      <c r="N53" s="25">
        <f t="shared" ca="1" si="14"/>
        <v>99.759354103414807</v>
      </c>
      <c r="O53" s="25">
        <f t="shared" ca="1" si="14"/>
        <v>-399.1178585060843</v>
      </c>
      <c r="P53" s="25">
        <f t="shared" ca="1" si="14"/>
        <v>-298.98940726317232</v>
      </c>
      <c r="Q53" s="25">
        <f t="shared" ca="1" si="14"/>
        <v>-601.01798265111574</v>
      </c>
      <c r="R53" s="25">
        <f t="shared" ca="1" si="14"/>
        <v>-597.63300543803052</v>
      </c>
      <c r="S53" s="25">
        <f t="shared" ca="1" si="12"/>
        <v>-680.75563791483</v>
      </c>
      <c r="T53" s="25">
        <f t="shared" ca="1" si="12"/>
        <v>2487.9033425262023</v>
      </c>
      <c r="U53" s="25">
        <f t="shared" ca="1" si="12"/>
        <v>2038.1569204137777</v>
      </c>
      <c r="V53" s="25">
        <f t="shared" ca="1" si="12"/>
        <v>2075.0661740471551</v>
      </c>
      <c r="W53" s="25">
        <f t="shared" ca="1" si="12"/>
        <v>-64.832841285286122</v>
      </c>
      <c r="X53" s="25">
        <f t="shared" ca="1" si="12"/>
        <v>-157.22740319743752</v>
      </c>
      <c r="Y53" s="25">
        <f t="shared" ca="1" si="12"/>
        <v>189.89300378093321</v>
      </c>
      <c r="Z53" s="25">
        <f t="shared" ca="1" si="13"/>
        <v>525.38066000607796</v>
      </c>
      <c r="AA53" s="25">
        <f t="shared" ca="1" si="13"/>
        <v>779.3141874425346</v>
      </c>
      <c r="AB53" s="25">
        <f t="shared" ca="1" si="13"/>
        <v>780.54888825878152</v>
      </c>
      <c r="AC53" s="25">
        <f t="shared" ca="1" si="13"/>
        <v>3169.1308145306248</v>
      </c>
      <c r="AD53" s="25">
        <f t="shared" ca="1" si="13"/>
        <v>3365.0592241955601</v>
      </c>
      <c r="AE53" s="25">
        <f t="shared" ca="1" si="13"/>
        <v>3386.3142340524355</v>
      </c>
      <c r="AF53" s="25">
        <f t="shared" ca="1" si="13"/>
        <v>2853.6798296717461</v>
      </c>
      <c r="AG53" s="25">
        <f t="shared" ca="1" si="13"/>
        <v>3353.0743048222357</v>
      </c>
      <c r="AH53" s="25">
        <f t="shared" ca="1" si="13"/>
        <v>2215.6761673877481</v>
      </c>
      <c r="AI53" s="25">
        <f t="shared" ca="1" si="13"/>
        <v>3849.5029368371615</v>
      </c>
      <c r="AJ53" s="25">
        <f t="shared" ca="1" si="13"/>
        <v>3915.0971609996486</v>
      </c>
      <c r="AK53" s="25">
        <f t="shared" ca="1" si="13"/>
        <v>3089.7590793320996</v>
      </c>
    </row>
    <row r="54" spans="8:37">
      <c r="H54" s="21" t="s">
        <v>68</v>
      </c>
      <c r="I54" s="25">
        <f t="shared" ca="1" si="14"/>
        <v>-2.3974940631887875E-4</v>
      </c>
      <c r="J54" s="25">
        <f t="shared" ca="1" si="14"/>
        <v>-1.1363618959876476E-2</v>
      </c>
      <c r="K54" s="25">
        <f t="shared" ca="1" si="14"/>
        <v>-0.14031150345181231</v>
      </c>
      <c r="L54" s="25">
        <f t="shared" ca="1" si="14"/>
        <v>1.6125461552292109E-3</v>
      </c>
      <c r="M54" s="25">
        <f t="shared" ca="1" si="14"/>
        <v>-6.1527764773927629E-4</v>
      </c>
      <c r="N54" s="25">
        <f t="shared" ca="1" si="14"/>
        <v>1.118340050768893</v>
      </c>
      <c r="O54" s="25">
        <f t="shared" ca="1" si="14"/>
        <v>518.27113875316354</v>
      </c>
      <c r="P54" s="25">
        <f t="shared" ca="1" si="14"/>
        <v>448.72977395084672</v>
      </c>
      <c r="Q54" s="25">
        <f t="shared" ca="1" si="14"/>
        <v>883.91601451132738</v>
      </c>
      <c r="R54" s="25">
        <f t="shared" ca="1" si="14"/>
        <v>934.46141954102859</v>
      </c>
      <c r="S54" s="25">
        <f t="shared" ca="1" si="12"/>
        <v>958.8074131594185</v>
      </c>
      <c r="T54" s="25">
        <f t="shared" ca="1" si="12"/>
        <v>874.73971590312431</v>
      </c>
      <c r="U54" s="25">
        <f t="shared" ca="1" si="12"/>
        <v>869.9253312396977</v>
      </c>
      <c r="V54" s="25">
        <f t="shared" ca="1" si="12"/>
        <v>860.03474950406962</v>
      </c>
      <c r="W54" s="25">
        <f t="shared" ca="1" si="12"/>
        <v>906.07494300834878</v>
      </c>
      <c r="X54" s="25">
        <f t="shared" ca="1" si="12"/>
        <v>914.20611892288434</v>
      </c>
      <c r="Y54" s="25">
        <f t="shared" ca="1" si="12"/>
        <v>-60.930162413354992</v>
      </c>
      <c r="Z54" s="25">
        <f t="shared" ca="1" si="13"/>
        <v>-61.696259737906075</v>
      </c>
      <c r="AA54" s="25">
        <f t="shared" ca="1" si="13"/>
        <v>-83.340709369476826</v>
      </c>
      <c r="AB54" s="25">
        <f t="shared" ca="1" si="13"/>
        <v>-304.98610344567714</v>
      </c>
      <c r="AC54" s="25">
        <f t="shared" ca="1" si="13"/>
        <v>-2291.70883470431</v>
      </c>
      <c r="AD54" s="25">
        <f t="shared" ca="1" si="13"/>
        <v>-1300.4894535143467</v>
      </c>
      <c r="AE54" s="25">
        <f t="shared" ca="1" si="13"/>
        <v>-1423.4295267991547</v>
      </c>
      <c r="AF54" s="25">
        <f t="shared" ca="1" si="13"/>
        <v>-1506.3339631152121</v>
      </c>
      <c r="AG54" s="25">
        <f t="shared" ca="1" si="13"/>
        <v>-2354.2884891737776</v>
      </c>
      <c r="AH54" s="25">
        <f t="shared" ca="1" si="13"/>
        <v>-1503.2099631157907</v>
      </c>
      <c r="AI54" s="25">
        <f t="shared" ca="1" si="13"/>
        <v>-1979.4057589775184</v>
      </c>
      <c r="AJ54" s="25">
        <f t="shared" ca="1" si="13"/>
        <v>-407.28073228529684</v>
      </c>
      <c r="AK54" s="25">
        <f t="shared" ca="1" si="13"/>
        <v>-595.85300114316487</v>
      </c>
    </row>
    <row r="55" spans="8:37">
      <c r="H55" s="21" t="s">
        <v>36</v>
      </c>
      <c r="I55" s="25">
        <f t="shared" ca="1" si="14"/>
        <v>-0.46479633357529337</v>
      </c>
      <c r="J55" s="25">
        <f t="shared" ca="1" si="14"/>
        <v>-0.32768857457637068</v>
      </c>
      <c r="K55" s="25">
        <f t="shared" ca="1" si="14"/>
        <v>-1.2669042388066032</v>
      </c>
      <c r="L55" s="25">
        <f t="shared" ca="1" si="14"/>
        <v>-5.4971822919894748</v>
      </c>
      <c r="M55" s="25">
        <f t="shared" ca="1" si="14"/>
        <v>-3.6139600819614657</v>
      </c>
      <c r="N55" s="25">
        <f t="shared" ca="1" si="14"/>
        <v>3.2892093373277476E-2</v>
      </c>
      <c r="O55" s="25">
        <f t="shared" ca="1" si="14"/>
        <v>-7.9336504768801888</v>
      </c>
      <c r="P55" s="25">
        <f t="shared" ca="1" si="14"/>
        <v>-19.962504944993498</v>
      </c>
      <c r="Q55" s="25">
        <f t="shared" ca="1" si="14"/>
        <v>-15.355506115852734</v>
      </c>
      <c r="R55" s="25">
        <f t="shared" ca="1" si="14"/>
        <v>-10.726703600112103</v>
      </c>
      <c r="S55" s="25">
        <f t="shared" ca="1" si="12"/>
        <v>-13.168004353686001</v>
      </c>
      <c r="T55" s="25">
        <f t="shared" ca="1" si="12"/>
        <v>-7.7799162804578827</v>
      </c>
      <c r="U55" s="25">
        <f t="shared" ca="1" si="12"/>
        <v>-13.057149051570519</v>
      </c>
      <c r="V55" s="25">
        <f t="shared" ca="1" si="12"/>
        <v>-4.1310674418426174</v>
      </c>
      <c r="W55" s="25">
        <f t="shared" ca="1" si="12"/>
        <v>-5.6502871206670022</v>
      </c>
      <c r="X55" s="25">
        <f t="shared" ca="1" si="12"/>
        <v>-2.6754597268568716</v>
      </c>
      <c r="Y55" s="25">
        <f t="shared" ca="1" si="12"/>
        <v>-49.535843293027369</v>
      </c>
      <c r="Z55" s="25">
        <f t="shared" ca="1" si="13"/>
        <v>-58.913589270800117</v>
      </c>
      <c r="AA55" s="25">
        <f t="shared" ca="1" si="13"/>
        <v>-465.72695013915177</v>
      </c>
      <c r="AB55" s="25">
        <f t="shared" ca="1" si="13"/>
        <v>-451.62488963773501</v>
      </c>
      <c r="AC55" s="25">
        <f t="shared" ca="1" si="13"/>
        <v>-834.5308557038129</v>
      </c>
      <c r="AD55" s="25">
        <f t="shared" ca="1" si="13"/>
        <v>-799.58624980362538</v>
      </c>
      <c r="AE55" s="25">
        <f t="shared" ca="1" si="13"/>
        <v>-533.57920331323021</v>
      </c>
      <c r="AF55" s="25">
        <f t="shared" ca="1" si="13"/>
        <v>-84.531733541984977</v>
      </c>
      <c r="AG55" s="25">
        <f t="shared" ca="1" si="13"/>
        <v>43.159803744890269</v>
      </c>
      <c r="AH55" s="25">
        <f t="shared" ca="1" si="13"/>
        <v>165.17828978132729</v>
      </c>
      <c r="AI55" s="25">
        <f t="shared" ca="1" si="13"/>
        <v>156.49355082866077</v>
      </c>
      <c r="AJ55" s="25">
        <f t="shared" ca="1" si="13"/>
        <v>-211.43049486465588</v>
      </c>
      <c r="AK55" s="25">
        <f t="shared" ca="1" si="13"/>
        <v>-200.15523605845465</v>
      </c>
    </row>
    <row r="56" spans="8:37">
      <c r="H56" s="21" t="s">
        <v>73</v>
      </c>
      <c r="I56" s="25">
        <f t="shared" ca="1" si="14"/>
        <v>2.2162660000000116</v>
      </c>
      <c r="J56" s="25">
        <f t="shared" ca="1" si="14"/>
        <v>5.4870069999998918</v>
      </c>
      <c r="K56" s="25">
        <f t="shared" ca="1" si="14"/>
        <v>2.7750413630059825</v>
      </c>
      <c r="L56" s="25">
        <f t="shared" ca="1" si="14"/>
        <v>-196.14672425685876</v>
      </c>
      <c r="M56" s="25">
        <f t="shared" ca="1" si="14"/>
        <v>74.93540917399514</v>
      </c>
      <c r="N56" s="25">
        <f t="shared" ca="1" si="14"/>
        <v>12.518979113410751</v>
      </c>
      <c r="O56" s="25">
        <f t="shared" ca="1" si="14"/>
        <v>-296.89313254755143</v>
      </c>
      <c r="P56" s="25">
        <f t="shared" ca="1" si="14"/>
        <v>-575.75994272264325</v>
      </c>
      <c r="Q56" s="25">
        <f t="shared" ca="1" si="14"/>
        <v>-520.03155683180739</v>
      </c>
      <c r="R56" s="25">
        <f t="shared" ca="1" si="14"/>
        <v>-431.12009072659566</v>
      </c>
      <c r="S56" s="25">
        <f t="shared" ca="1" si="12"/>
        <v>-242.01432576629486</v>
      </c>
      <c r="T56" s="25">
        <f t="shared" ca="1" si="12"/>
        <v>-297.45255623510275</v>
      </c>
      <c r="U56" s="25">
        <f t="shared" ca="1" si="12"/>
        <v>-227.31468769080675</v>
      </c>
      <c r="V56" s="25">
        <f t="shared" ca="1" si="12"/>
        <v>-392.70683388911493</v>
      </c>
      <c r="W56" s="25">
        <f t="shared" ca="1" si="12"/>
        <v>-291.06500915702782</v>
      </c>
      <c r="X56" s="25">
        <f t="shared" ca="1" si="12"/>
        <v>-177.07471945075849</v>
      </c>
      <c r="Y56" s="25">
        <f t="shared" ca="1" si="12"/>
        <v>-407.49178398235927</v>
      </c>
      <c r="Z56" s="25">
        <f t="shared" ca="1" si="13"/>
        <v>-213.45398654916607</v>
      </c>
      <c r="AA56" s="25">
        <f t="shared" ca="1" si="13"/>
        <v>411.03174699553711</v>
      </c>
      <c r="AB56" s="25">
        <f t="shared" ca="1" si="13"/>
        <v>95.316122358186476</v>
      </c>
      <c r="AC56" s="25">
        <f t="shared" ca="1" si="13"/>
        <v>-184.47695811472113</v>
      </c>
      <c r="AD56" s="25">
        <f t="shared" ca="1" si="13"/>
        <v>198.14493064583985</v>
      </c>
      <c r="AE56" s="25">
        <f t="shared" ca="1" si="13"/>
        <v>68.135709745671193</v>
      </c>
      <c r="AF56" s="25">
        <f t="shared" ca="1" si="13"/>
        <v>-666.37868938822066</v>
      </c>
      <c r="AG56" s="25">
        <f t="shared" ca="1" si="13"/>
        <v>-733.63140641675272</v>
      </c>
      <c r="AH56" s="25">
        <f t="shared" ca="1" si="13"/>
        <v>-742.71425579323841</v>
      </c>
      <c r="AI56" s="25">
        <f t="shared" ca="1" si="13"/>
        <v>-643.8025114194279</v>
      </c>
      <c r="AJ56" s="25">
        <f t="shared" ca="1" si="13"/>
        <v>731.90822574868434</v>
      </c>
      <c r="AK56" s="25">
        <f t="shared" ca="1" si="13"/>
        <v>401.91502596831197</v>
      </c>
    </row>
    <row r="57" spans="8:37">
      <c r="H57" s="21" t="s">
        <v>56</v>
      </c>
      <c r="I57" s="25">
        <f t="shared" ca="1" si="14"/>
        <v>-4.9820830500010516E-2</v>
      </c>
      <c r="J57" s="25">
        <f t="shared" ca="1" si="14"/>
        <v>-5.9364831999893397E-2</v>
      </c>
      <c r="K57" s="25">
        <f t="shared" ca="1" si="14"/>
        <v>-0.88110329100000229</v>
      </c>
      <c r="L57" s="25">
        <f t="shared" ca="1" si="14"/>
        <v>-0.69368726300010053</v>
      </c>
      <c r="M57" s="25">
        <f t="shared" ca="1" si="14"/>
        <v>7.1160529999900746E-2</v>
      </c>
      <c r="N57" s="25">
        <f t="shared" ca="1" si="14"/>
        <v>1.5304459039997766</v>
      </c>
      <c r="O57" s="25">
        <f t="shared" ca="1" si="14"/>
        <v>-1.1206881299999907</v>
      </c>
      <c r="P57" s="25">
        <f t="shared" ca="1" si="14"/>
        <v>-4.6105096800000638</v>
      </c>
      <c r="Q57" s="25">
        <f t="shared" ca="1" si="14"/>
        <v>-2.3190990660000921</v>
      </c>
      <c r="R57" s="25">
        <f t="shared" ca="1" si="14"/>
        <v>-2.9585707099989804</v>
      </c>
      <c r="S57" s="25">
        <f t="shared" ca="1" si="12"/>
        <v>-8.4112619499998686</v>
      </c>
      <c r="T57" s="25">
        <f t="shared" ca="1" si="12"/>
        <v>0.26333270999998604</v>
      </c>
      <c r="U57" s="25">
        <f t="shared" ca="1" si="12"/>
        <v>-8.794714929999941</v>
      </c>
      <c r="V57" s="25">
        <f t="shared" ca="1" si="12"/>
        <v>-0.54759169999874757</v>
      </c>
      <c r="W57" s="25">
        <f t="shared" ca="1" si="12"/>
        <v>-8.4660648999990826</v>
      </c>
      <c r="X57" s="25">
        <f t="shared" ca="1" si="12"/>
        <v>-1.3088617000006479</v>
      </c>
      <c r="Y57" s="25">
        <f t="shared" ca="1" si="12"/>
        <v>8.3779560000001538</v>
      </c>
      <c r="Z57" s="25">
        <f t="shared" ca="1" si="13"/>
        <v>11.494752739999058</v>
      </c>
      <c r="AA57" s="25">
        <f t="shared" ca="1" si="13"/>
        <v>48.636779200000205</v>
      </c>
      <c r="AB57" s="25">
        <f t="shared" ca="1" si="13"/>
        <v>34.772460799999863</v>
      </c>
      <c r="AC57" s="25">
        <f t="shared" ca="1" si="13"/>
        <v>57.146346100000869</v>
      </c>
      <c r="AD57" s="25">
        <f t="shared" ca="1" si="13"/>
        <v>65.529728100000057</v>
      </c>
      <c r="AE57" s="25">
        <f t="shared" ca="1" si="13"/>
        <v>44.100722499999847</v>
      </c>
      <c r="AF57" s="25">
        <f t="shared" ca="1" si="13"/>
        <v>44.279507100001183</v>
      </c>
      <c r="AG57" s="25">
        <f t="shared" ca="1" si="13"/>
        <v>76.431442699998797</v>
      </c>
      <c r="AH57" s="25">
        <f t="shared" ca="1" si="13"/>
        <v>49.750344399998994</v>
      </c>
      <c r="AI57" s="25">
        <f t="shared" ca="1" si="13"/>
        <v>60.910730050000438</v>
      </c>
      <c r="AJ57" s="25">
        <f t="shared" ca="1" si="13"/>
        <v>58.965941499999644</v>
      </c>
      <c r="AK57" s="25">
        <f t="shared" ca="1" si="13"/>
        <v>46.467284500001142</v>
      </c>
    </row>
    <row r="59" spans="8:37">
      <c r="H59" s="21" t="s">
        <v>70</v>
      </c>
      <c r="I59" s="25">
        <f t="shared" ref="I59:X61" ca="1" si="15">-SUMIFS(OFFSET(INDIRECT("'"&amp;$E$1 &amp; "_Generation'!C:C"), 0, I$1), INDIRECT("'"&amp;$E$1 &amp; "_Generation'!B:B"),$H59, INDIRECT("'"&amp;$E$1 &amp; "_Generation'!A:A"),$B$44) + SUMIFS(OFFSET(INDIRECT("'"&amp;$C$1 &amp; "_Generation'!C:C"), 0, I$1), INDIRECT("'"&amp;$C$1 &amp; "_Generation'!B:B"),$H59, INDIRECT("'"&amp;$C$1 &amp; "_Generation'!A:A"),$B$44)</f>
        <v>-0.57375797278353957</v>
      </c>
      <c r="J59" s="25">
        <f t="shared" ca="1" si="15"/>
        <v>-0.40446619942014195</v>
      </c>
      <c r="K59" s="25">
        <f t="shared" ca="1" si="15"/>
        <v>-1.5640361354560923</v>
      </c>
      <c r="L59" s="25">
        <f t="shared" ca="1" si="15"/>
        <v>-6.8114624888067397</v>
      </c>
      <c r="M59" s="25">
        <f t="shared" ca="1" si="15"/>
        <v>-4.4525783843938029</v>
      </c>
      <c r="N59" s="25">
        <f t="shared" ca="1" si="15"/>
        <v>5.6556819478316811E-2</v>
      </c>
      <c r="O59" s="25">
        <f t="shared" ca="1" si="15"/>
        <v>-9.7945405041256208</v>
      </c>
      <c r="P59" s="25">
        <f t="shared" ca="1" si="15"/>
        <v>-24.644953818376166</v>
      </c>
      <c r="Q59" s="25">
        <f t="shared" ca="1" si="15"/>
        <v>-18.753117867815774</v>
      </c>
      <c r="R59" s="25">
        <f t="shared" ca="1" si="15"/>
        <v>-13.446773633731084</v>
      </c>
      <c r="S59" s="25">
        <f t="shared" ca="1" si="15"/>
        <v>-16.259077079334361</v>
      </c>
      <c r="T59" s="25">
        <f t="shared" ca="1" si="15"/>
        <v>-9.4507929365024097</v>
      </c>
      <c r="U59" s="25">
        <f t="shared" ca="1" si="15"/>
        <v>-16.466348601814559</v>
      </c>
      <c r="V59" s="25">
        <f t="shared" ca="1" si="15"/>
        <v>-4.8887778503795403</v>
      </c>
      <c r="W59" s="25">
        <f t="shared" ca="1" si="15"/>
        <v>-6.9907482330318658</v>
      </c>
      <c r="X59" s="25">
        <f t="shared" ca="1" si="15"/>
        <v>-3.3025620670301805</v>
      </c>
      <c r="Y59" s="25">
        <f t="shared" ref="Y59:AK61" ca="1" si="16">-SUMIFS(OFFSET(INDIRECT("'"&amp;$E$1 &amp; "_Generation'!C:C"), 0, Y$1), INDIRECT("'"&amp;$E$1 &amp; "_Generation'!B:B"),$H59, INDIRECT("'"&amp;$E$1 &amp; "_Generation'!A:A"),$B$44) + SUMIFS(OFFSET(INDIRECT("'"&amp;$C$1 &amp; "_Generation'!C:C"), 0, Y$1), INDIRECT("'"&amp;$C$1 &amp; "_Generation'!B:B"),$H59, INDIRECT("'"&amp;$C$1 &amp; "_Generation'!A:A"),$B$44)</f>
        <v>-58.52113484427673</v>
      </c>
      <c r="Z59" s="25">
        <f t="shared" ca="1" si="16"/>
        <v>-69.463345324525562</v>
      </c>
      <c r="AA59" s="25">
        <f t="shared" ca="1" si="16"/>
        <v>-547.39551309243279</v>
      </c>
      <c r="AB59" s="25">
        <f t="shared" ca="1" si="16"/>
        <v>-532.23970778319017</v>
      </c>
      <c r="AC59" s="25">
        <f t="shared" ca="1" si="16"/>
        <v>-980.84141591515754</v>
      </c>
      <c r="AD59" s="25">
        <f t="shared" ca="1" si="16"/>
        <v>-942.92021613452698</v>
      </c>
      <c r="AE59" s="25">
        <f t="shared" ca="1" si="16"/>
        <v>-624.15012350985671</v>
      </c>
      <c r="AF59" s="25">
        <f t="shared" ca="1" si="16"/>
        <v>-99.829773137731536</v>
      </c>
      <c r="AG59" s="25">
        <f t="shared" ca="1" si="16"/>
        <v>50.517727761391143</v>
      </c>
      <c r="AH59" s="25">
        <f t="shared" ca="1" si="16"/>
        <v>194.96954172359528</v>
      </c>
      <c r="AI59" s="25">
        <f t="shared" ca="1" si="16"/>
        <v>184.85675530069329</v>
      </c>
      <c r="AJ59" s="25">
        <f t="shared" ca="1" si="16"/>
        <v>-248.55251756377493</v>
      </c>
      <c r="AK59" s="25">
        <f t="shared" ca="1" si="16"/>
        <v>-236.11696683329137</v>
      </c>
    </row>
    <row r="60" spans="8:37">
      <c r="H60" s="21" t="s">
        <v>72</v>
      </c>
      <c r="I60" s="25">
        <f t="shared" ca="1" si="15"/>
        <v>-2.4417000000767075E-3</v>
      </c>
      <c r="J60" s="25">
        <f t="shared" ca="1" si="15"/>
        <v>-8.4200000003420428E-4</v>
      </c>
      <c r="K60" s="25">
        <f t="shared" ca="1" si="15"/>
        <v>-5.6878373398971007</v>
      </c>
      <c r="L60" s="25">
        <f t="shared" ca="1" si="15"/>
        <v>-299.83848458580178</v>
      </c>
      <c r="M60" s="25">
        <f t="shared" ca="1" si="15"/>
        <v>172.49676771333543</v>
      </c>
      <c r="N60" s="25">
        <f t="shared" ca="1" si="15"/>
        <v>45.683470111246606</v>
      </c>
      <c r="O60" s="25">
        <f t="shared" ca="1" si="15"/>
        <v>-489.42592069913735</v>
      </c>
      <c r="P60" s="25">
        <f t="shared" ca="1" si="15"/>
        <v>-907.41782616504042</v>
      </c>
      <c r="Q60" s="25">
        <f t="shared" ca="1" si="15"/>
        <v>-778.89772106128294</v>
      </c>
      <c r="R60" s="25">
        <f t="shared" ca="1" si="15"/>
        <v>-598.03292643600616</v>
      </c>
      <c r="S60" s="25">
        <f t="shared" ca="1" si="15"/>
        <v>-370.35812514114878</v>
      </c>
      <c r="T60" s="25">
        <f t="shared" ca="1" si="15"/>
        <v>-683.38678390409586</v>
      </c>
      <c r="U60" s="25">
        <f t="shared" ca="1" si="15"/>
        <v>-494.94122120443353</v>
      </c>
      <c r="V60" s="25">
        <f t="shared" ca="1" si="15"/>
        <v>-632.06333899797573</v>
      </c>
      <c r="W60" s="25">
        <f t="shared" ca="1" si="15"/>
        <v>-547.66895933533669</v>
      </c>
      <c r="X60" s="25">
        <f t="shared" ca="1" si="15"/>
        <v>-349.41072118312877</v>
      </c>
      <c r="Y60" s="25">
        <f t="shared" ca="1" si="16"/>
        <v>-791.23670265249166</v>
      </c>
      <c r="Z60" s="25">
        <f t="shared" ca="1" si="16"/>
        <v>-407.53066498466796</v>
      </c>
      <c r="AA60" s="25">
        <f t="shared" ca="1" si="16"/>
        <v>146.25695826583978</v>
      </c>
      <c r="AB60" s="25">
        <f t="shared" ca="1" si="16"/>
        <v>-59.143482512856281</v>
      </c>
      <c r="AC60" s="25">
        <f t="shared" ca="1" si="16"/>
        <v>-541.98750806273529</v>
      </c>
      <c r="AD60" s="25">
        <f t="shared" ca="1" si="16"/>
        <v>117.04614125416265</v>
      </c>
      <c r="AE60" s="25">
        <f t="shared" ca="1" si="16"/>
        <v>-112.93777298903296</v>
      </c>
      <c r="AF60" s="25">
        <f t="shared" ca="1" si="16"/>
        <v>-1036.6974154373856</v>
      </c>
      <c r="AG60" s="25">
        <f t="shared" ca="1" si="16"/>
        <v>-1055.6162149222691</v>
      </c>
      <c r="AH60" s="25">
        <f t="shared" ca="1" si="16"/>
        <v>-1089.3584157327969</v>
      </c>
      <c r="AI60" s="25">
        <f t="shared" ca="1" si="16"/>
        <v>-898.0232499586964</v>
      </c>
      <c r="AJ60" s="25">
        <f t="shared" ca="1" si="16"/>
        <v>873.01711479568257</v>
      </c>
      <c r="AK60" s="25">
        <f t="shared" ca="1" si="16"/>
        <v>545.20745454161806</v>
      </c>
    </row>
    <row r="61" spans="8:37">
      <c r="H61" s="21" t="s">
        <v>76</v>
      </c>
      <c r="I61" s="25">
        <f t="shared" ca="1" si="15"/>
        <v>-5.9797311999989944E-2</v>
      </c>
      <c r="J61" s="25">
        <f t="shared" ca="1" si="15"/>
        <v>-7.1217427000014766E-2</v>
      </c>
      <c r="K61" s="25">
        <f t="shared" ca="1" si="15"/>
        <v>-1.0578415640000998</v>
      </c>
      <c r="L61" s="25">
        <f t="shared" ca="1" si="15"/>
        <v>-0.85300170400002173</v>
      </c>
      <c r="M61" s="25">
        <f t="shared" ca="1" si="15"/>
        <v>8.4644506000245201E-2</v>
      </c>
      <c r="N61" s="25">
        <f t="shared" ca="1" si="15"/>
        <v>1.8583503799999903</v>
      </c>
      <c r="O61" s="25">
        <f t="shared" ca="1" si="15"/>
        <v>-1.3948498700002006</v>
      </c>
      <c r="P61" s="25">
        <f t="shared" ca="1" si="15"/>
        <v>-5.4839663899990114</v>
      </c>
      <c r="Q61" s="25">
        <f t="shared" ca="1" si="15"/>
        <v>-2.7986793419988203</v>
      </c>
      <c r="R61" s="25">
        <f t="shared" ca="1" si="15"/>
        <v>-3.5646401100000276</v>
      </c>
      <c r="S61" s="25">
        <f t="shared" ca="1" si="15"/>
        <v>-10.136164469999244</v>
      </c>
      <c r="T61" s="25">
        <f t="shared" ca="1" si="15"/>
        <v>0.42636381000090751</v>
      </c>
      <c r="U61" s="25">
        <f t="shared" ca="1" si="15"/>
        <v>-10.763781830000198</v>
      </c>
      <c r="V61" s="25">
        <f t="shared" ca="1" si="15"/>
        <v>-0.2838291999988769</v>
      </c>
      <c r="W61" s="25">
        <f t="shared" ca="1" si="15"/>
        <v>-10.367447660001062</v>
      </c>
      <c r="X61" s="25">
        <f t="shared" ca="1" si="15"/>
        <v>-1.6302108999980192</v>
      </c>
      <c r="Y61" s="25">
        <f t="shared" ca="1" si="16"/>
        <v>10.114791599999307</v>
      </c>
      <c r="Z61" s="25">
        <f t="shared" ca="1" si="16"/>
        <v>13.846485999998777</v>
      </c>
      <c r="AA61" s="25">
        <f t="shared" ca="1" si="16"/>
        <v>58.325529299999062</v>
      </c>
      <c r="AB61" s="25">
        <f t="shared" ca="1" si="16"/>
        <v>41.807187600001043</v>
      </c>
      <c r="AC61" s="25">
        <f t="shared" ca="1" si="16"/>
        <v>68.037372800000412</v>
      </c>
      <c r="AD61" s="25">
        <f t="shared" ca="1" si="16"/>
        <v>78.826780999999755</v>
      </c>
      <c r="AE61" s="25">
        <f t="shared" ca="1" si="16"/>
        <v>53.355070399999249</v>
      </c>
      <c r="AF61" s="25">
        <f t="shared" ca="1" si="16"/>
        <v>53.05219030000012</v>
      </c>
      <c r="AG61" s="25">
        <f t="shared" ca="1" si="16"/>
        <v>91.933589999999185</v>
      </c>
      <c r="AH61" s="25">
        <f t="shared" ca="1" si="16"/>
        <v>59.603475100000651</v>
      </c>
      <c r="AI61" s="25">
        <f t="shared" ca="1" si="16"/>
        <v>73.076392800000804</v>
      </c>
      <c r="AJ61" s="25">
        <f t="shared" ca="1" si="16"/>
        <v>70.832357899998897</v>
      </c>
      <c r="AK61" s="25">
        <f t="shared" ca="1" si="16"/>
        <v>55.628832199999806</v>
      </c>
    </row>
    <row r="63" spans="8:37">
      <c r="H63" s="26" t="s">
        <v>125</v>
      </c>
      <c r="I63" s="26"/>
    </row>
  </sheetData>
  <dataConsolidate/>
  <dataValidations count="1">
    <dataValidation type="list" allowBlank="1" showInputMessage="1" showErrorMessage="1" sqref="B4 B23 B44">
      <formula1>"NEM,NSW1,QLD1,VIC1,SA1,TAS1"</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188736"/>
  </sheetPr>
  <dimension ref="A1:AE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16384" width="9.140625" style="13"/>
  </cols>
  <sheetData>
    <row r="1" spans="1:31" s="28" customFormat="1" ht="23.25" customHeight="1">
      <c r="A1" s="27" t="s">
        <v>126</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s="28" customFormat="1"/>
    <row r="3" spans="1:31" s="28" customFormat="1"/>
    <row r="4" spans="1:31">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0">
        <v>0.56337567942450706</v>
      </c>
      <c r="D6" s="30">
        <v>0.51076905545988904</v>
      </c>
      <c r="E6" s="30">
        <v>0.56134911326626435</v>
      </c>
      <c r="F6" s="30">
        <v>0.66466205965623204</v>
      </c>
      <c r="G6" s="30">
        <v>0.703658199866523</v>
      </c>
      <c r="H6" s="30">
        <v>0.69043658493155335</v>
      </c>
      <c r="I6" s="30">
        <v>0.63649336673794654</v>
      </c>
      <c r="J6" s="30">
        <v>0.70532010588243066</v>
      </c>
      <c r="K6" s="30">
        <v>0.66165687282348995</v>
      </c>
      <c r="L6" s="30">
        <v>0.64594842871734048</v>
      </c>
      <c r="M6" s="30">
        <v>0.61697553746464084</v>
      </c>
      <c r="N6" s="30">
        <v>0.65294994828637043</v>
      </c>
      <c r="O6" s="30">
        <v>0.70908487820350041</v>
      </c>
      <c r="P6" s="30">
        <v>0.67142635065801048</v>
      </c>
      <c r="Q6" s="30">
        <v>0.65881290994138808</v>
      </c>
      <c r="R6" s="30">
        <v>0.68352616851986181</v>
      </c>
      <c r="S6" s="30">
        <v>0.71476137940278917</v>
      </c>
      <c r="T6" s="30">
        <v>0.72413571679749034</v>
      </c>
      <c r="U6" s="30">
        <v>0.69553914528486127</v>
      </c>
      <c r="V6" s="30">
        <v>0.65615887381906102</v>
      </c>
      <c r="W6" s="30">
        <v>0.63834000508323796</v>
      </c>
      <c r="X6" s="30">
        <v>0.70323634482998409</v>
      </c>
      <c r="Y6" s="30">
        <v>0.65207634762178601</v>
      </c>
      <c r="Z6" s="30">
        <v>0.64463582966641408</v>
      </c>
      <c r="AA6" s="30">
        <v>0.62639862103564403</v>
      </c>
      <c r="AB6" s="30">
        <v>0.62037250234787389</v>
      </c>
      <c r="AC6" s="30">
        <v>0.60298192811727502</v>
      </c>
      <c r="AD6" s="30">
        <v>0.59520860320390345</v>
      </c>
      <c r="AE6" s="30">
        <v>0.54407810863909667</v>
      </c>
    </row>
    <row r="7" spans="1:31">
      <c r="A7" s="29" t="s">
        <v>40</v>
      </c>
      <c r="B7" s="29" t="s">
        <v>71</v>
      </c>
      <c r="C7" s="30">
        <v>0.71349622739535379</v>
      </c>
      <c r="D7" s="30">
        <v>0.67606429871974527</v>
      </c>
      <c r="E7" s="30">
        <v>0.68472890630213201</v>
      </c>
      <c r="F7" s="30">
        <v>0.69286787653829063</v>
      </c>
      <c r="G7" s="30">
        <v>0.73101182708983381</v>
      </c>
      <c r="H7" s="30">
        <v>0.74950114563549286</v>
      </c>
      <c r="I7" s="30">
        <v>0.73373198838724074</v>
      </c>
      <c r="J7" s="30">
        <v>0.72714924598885866</v>
      </c>
      <c r="K7" s="30">
        <v>0.7133132917192706</v>
      </c>
      <c r="L7" s="30">
        <v>0.74369599851150192</v>
      </c>
      <c r="M7" s="30">
        <v>0.73672471483953206</v>
      </c>
      <c r="N7" s="30">
        <v>0.72317180980843454</v>
      </c>
      <c r="O7" s="30">
        <v>0.74087591561412725</v>
      </c>
      <c r="P7" s="30">
        <v>0.73822494012013729</v>
      </c>
      <c r="Q7" s="30">
        <v>0.75712001332753232</v>
      </c>
      <c r="R7" s="30">
        <v>0.71378152172243081</v>
      </c>
      <c r="S7" s="30">
        <v>0.66419040853561628</v>
      </c>
      <c r="T7" s="30">
        <v>0.68779731159278179</v>
      </c>
      <c r="U7" s="30">
        <v>0.60633437982560034</v>
      </c>
      <c r="V7" s="30">
        <v>0.64986322702431143</v>
      </c>
      <c r="W7" s="30">
        <v>0.70783734148276423</v>
      </c>
      <c r="X7" s="30">
        <v>0.69056203903697422</v>
      </c>
      <c r="Y7" s="30">
        <v>0.66501842033514036</v>
      </c>
      <c r="Z7" s="30">
        <v>0.67983864658775561</v>
      </c>
      <c r="AA7" s="30">
        <v>0.6485846916063801</v>
      </c>
      <c r="AB7" s="30">
        <v>0.66424647790473623</v>
      </c>
      <c r="AC7" s="30">
        <v>0.67247167171777278</v>
      </c>
      <c r="AD7" s="30" t="s">
        <v>169</v>
      </c>
      <c r="AE7" s="30" t="s">
        <v>169</v>
      </c>
    </row>
    <row r="8" spans="1:31">
      <c r="A8" s="29" t="s">
        <v>40</v>
      </c>
      <c r="B8" s="29" t="s">
        <v>20</v>
      </c>
      <c r="C8" s="30">
        <v>8.4171497886787017E-2</v>
      </c>
      <c r="D8" s="30">
        <v>8.4171498098148945E-2</v>
      </c>
      <c r="E8" s="30">
        <v>7.571758218244605E-2</v>
      </c>
      <c r="F8" s="30">
        <v>7.813137385596694E-2</v>
      </c>
      <c r="G8" s="30">
        <v>6.9664168152759262E-2</v>
      </c>
      <c r="H8" s="30">
        <v>7.0877252856239331E-2</v>
      </c>
      <c r="I8" s="30">
        <v>6.8875205362510128E-2</v>
      </c>
      <c r="J8" s="30">
        <v>7.8802277885655456E-2</v>
      </c>
      <c r="K8" s="30">
        <v>6.9539742674864388E-2</v>
      </c>
      <c r="L8" s="30">
        <v>7.1025233527780049E-2</v>
      </c>
      <c r="M8" s="30">
        <v>7.4293678245438921E-2</v>
      </c>
      <c r="N8" s="30">
        <v>0.17828014971183193</v>
      </c>
      <c r="O8" s="30">
        <v>0.17987181073839698</v>
      </c>
      <c r="P8" s="30">
        <v>0.21395560637523084</v>
      </c>
      <c r="Q8" s="30">
        <v>0.16740457467804301</v>
      </c>
      <c r="R8" s="30">
        <v>0.18367091681830147</v>
      </c>
      <c r="S8" s="30">
        <v>0.29776978913670304</v>
      </c>
      <c r="T8" s="30">
        <v>0.30536709075466012</v>
      </c>
      <c r="U8" s="30">
        <v>0.26410364851742513</v>
      </c>
      <c r="V8" s="30">
        <v>0.27435257520421946</v>
      </c>
      <c r="W8" s="30">
        <v>0.29430173472382964</v>
      </c>
      <c r="X8" s="30">
        <v>0.32443528271909822</v>
      </c>
      <c r="Y8" s="30">
        <v>0.28500995161344261</v>
      </c>
      <c r="Z8" s="30">
        <v>0.29913605509962721</v>
      </c>
      <c r="AA8" s="30">
        <v>0.31429233302350418</v>
      </c>
      <c r="AB8" s="30">
        <v>0.28260085288216025</v>
      </c>
      <c r="AC8" s="30">
        <v>0.28337513706725387</v>
      </c>
      <c r="AD8" s="30">
        <v>0.28260129450576171</v>
      </c>
      <c r="AE8" s="30">
        <v>0.28260124282066945</v>
      </c>
    </row>
    <row r="9" spans="1:31">
      <c r="A9" s="29" t="s">
        <v>40</v>
      </c>
      <c r="B9" s="29" t="s">
        <v>32</v>
      </c>
      <c r="C9" s="30">
        <v>5.7840327651965055E-2</v>
      </c>
      <c r="D9" s="30">
        <v>5.9000184124831732E-2</v>
      </c>
      <c r="E9" s="30">
        <v>6.0344561789004068E-2</v>
      </c>
      <c r="F9" s="30">
        <v>1.4117748749571078E-2</v>
      </c>
      <c r="G9" s="30">
        <v>1.3108335395386266E-2</v>
      </c>
      <c r="H9" s="30">
        <v>1.3736786942090939E-2</v>
      </c>
      <c r="I9" s="30">
        <v>1.3319327374825135E-2</v>
      </c>
      <c r="J9" s="30">
        <v>1.4059242368754438E-2</v>
      </c>
      <c r="K9" s="30">
        <v>1.2735943597902961E-2</v>
      </c>
      <c r="L9" s="30">
        <v>1.3028876205888548E-2</v>
      </c>
      <c r="M9" s="30">
        <v>1.2861822788819383E-2</v>
      </c>
      <c r="N9" s="30">
        <v>2.012921780557974E-2</v>
      </c>
      <c r="O9" s="30">
        <v>1.553385717726396E-2</v>
      </c>
      <c r="P9" s="30">
        <v>2.7015539012392033E-2</v>
      </c>
      <c r="Q9" s="30">
        <v>2.4342977888284229E-2</v>
      </c>
      <c r="R9" s="30">
        <v>2.3342221414274097E-2</v>
      </c>
      <c r="S9" s="30">
        <v>5.2359126555951707E-2</v>
      </c>
      <c r="T9" s="30">
        <v>5.6412430803152364E-2</v>
      </c>
      <c r="U9" s="30">
        <v>0.2279598689932594</v>
      </c>
      <c r="V9" s="30">
        <v>0.25517700858882369</v>
      </c>
      <c r="W9" s="30">
        <v>0.26950206566644924</v>
      </c>
      <c r="X9" s="30">
        <v>0.32784296858012613</v>
      </c>
      <c r="Y9" s="30">
        <v>0.32384503424657529</v>
      </c>
      <c r="Z9" s="30">
        <v>0.26223964448793219</v>
      </c>
      <c r="AA9" s="30">
        <v>0.35949404761904757</v>
      </c>
      <c r="AB9" s="30" t="s">
        <v>169</v>
      </c>
      <c r="AC9" s="30" t="s">
        <v>169</v>
      </c>
      <c r="AD9" s="30" t="s">
        <v>169</v>
      </c>
      <c r="AE9" s="30" t="s">
        <v>169</v>
      </c>
    </row>
    <row r="10" spans="1:31">
      <c r="A10" s="29" t="s">
        <v>40</v>
      </c>
      <c r="B10" s="29" t="s">
        <v>66</v>
      </c>
      <c r="C10" s="30">
        <v>9.057393115784781E-4</v>
      </c>
      <c r="D10" s="30">
        <v>4.1082372802577421E-4</v>
      </c>
      <c r="E10" s="30">
        <v>2.0365023371151265E-3</v>
      </c>
      <c r="F10" s="30">
        <v>1.6805232619305829E-3</v>
      </c>
      <c r="G10" s="30">
        <v>5.8763292189824756E-4</v>
      </c>
      <c r="H10" s="30">
        <v>9.6691035570415002E-4</v>
      </c>
      <c r="I10" s="30">
        <v>4.0686034392454644E-4</v>
      </c>
      <c r="J10" s="30">
        <v>1.2858071516907779E-3</v>
      </c>
      <c r="K10" s="30">
        <v>1.2842479326381317E-4</v>
      </c>
      <c r="L10" s="30">
        <v>3.5437780144433745E-4</v>
      </c>
      <c r="M10" s="30">
        <v>4.2052354229420261E-4</v>
      </c>
      <c r="N10" s="30">
        <v>7.6479144879707936E-3</v>
      </c>
      <c r="O10" s="30">
        <v>4.864737271593784E-3</v>
      </c>
      <c r="P10" s="30">
        <v>8.1380792882574746E-3</v>
      </c>
      <c r="Q10" s="30">
        <v>8.0367279997626048E-3</v>
      </c>
      <c r="R10" s="30">
        <v>9.3704803787042525E-3</v>
      </c>
      <c r="S10" s="30">
        <v>3.0644314083588836E-2</v>
      </c>
      <c r="T10" s="30">
        <v>3.4726765115185278E-2</v>
      </c>
      <c r="U10" s="30">
        <v>7.0475402696877784E-2</v>
      </c>
      <c r="V10" s="30">
        <v>8.406099844019907E-2</v>
      </c>
      <c r="W10" s="30">
        <v>5.8184808397712937E-2</v>
      </c>
      <c r="X10" s="30">
        <v>9.3623644933218383E-2</v>
      </c>
      <c r="Y10" s="30">
        <v>0.13932974862310146</v>
      </c>
      <c r="Z10" s="30">
        <v>7.675299823352856E-2</v>
      </c>
      <c r="AA10" s="30">
        <v>9.2288633360203445E-2</v>
      </c>
      <c r="AB10" s="30">
        <v>0.11948454300028644</v>
      </c>
      <c r="AC10" s="30">
        <v>0.1606567387995026</v>
      </c>
      <c r="AD10" s="30">
        <v>0.18777366884814944</v>
      </c>
      <c r="AE10" s="30">
        <v>0.19680981295419139</v>
      </c>
    </row>
    <row r="11" spans="1:31">
      <c r="A11" s="29" t="s">
        <v>40</v>
      </c>
      <c r="B11" s="29" t="s">
        <v>65</v>
      </c>
      <c r="C11" s="30">
        <v>0.20052283187231384</v>
      </c>
      <c r="D11" s="30">
        <v>0.19594189512529794</v>
      </c>
      <c r="E11" s="30">
        <v>0.18859517816022461</v>
      </c>
      <c r="F11" s="30">
        <v>0.24369061885360643</v>
      </c>
      <c r="G11" s="30">
        <v>0.25522618643678507</v>
      </c>
      <c r="H11" s="30">
        <v>0.234835910539545</v>
      </c>
      <c r="I11" s="30">
        <v>0.23351689367469036</v>
      </c>
      <c r="J11" s="30">
        <v>0.27330123378060844</v>
      </c>
      <c r="K11" s="30">
        <v>0.23460006361757132</v>
      </c>
      <c r="L11" s="30">
        <v>0.22285094403456154</v>
      </c>
      <c r="M11" s="30">
        <v>0.22913067059097003</v>
      </c>
      <c r="N11" s="30">
        <v>0.25563520059617761</v>
      </c>
      <c r="O11" s="30">
        <v>0.26611331445285741</v>
      </c>
      <c r="P11" s="30">
        <v>0.27118105898643419</v>
      </c>
      <c r="Q11" s="30">
        <v>0.25101675623987318</v>
      </c>
      <c r="R11" s="30">
        <v>0.23745017070547109</v>
      </c>
      <c r="S11" s="30">
        <v>0.26869979319668824</v>
      </c>
      <c r="T11" s="30">
        <v>0.2398844207891854</v>
      </c>
      <c r="U11" s="30">
        <v>0.22421346421874508</v>
      </c>
      <c r="V11" s="30">
        <v>0.2248426205453295</v>
      </c>
      <c r="W11" s="30">
        <v>0.21288095320022168</v>
      </c>
      <c r="X11" s="30">
        <v>0.24056345204729512</v>
      </c>
      <c r="Y11" s="30">
        <v>0.24778701195062644</v>
      </c>
      <c r="Z11" s="30">
        <v>0.23315468030145303</v>
      </c>
      <c r="AA11" s="30">
        <v>0.24014849931543839</v>
      </c>
      <c r="AB11" s="30">
        <v>0.26674650841617548</v>
      </c>
      <c r="AC11" s="30">
        <v>0.24070641206052312</v>
      </c>
      <c r="AD11" s="30">
        <v>0.23700276153613564</v>
      </c>
      <c r="AE11" s="30">
        <v>0.2313277811040155</v>
      </c>
    </row>
    <row r="12" spans="1:31">
      <c r="A12" s="29" t="s">
        <v>40</v>
      </c>
      <c r="B12" s="29" t="s">
        <v>69</v>
      </c>
      <c r="C12" s="30">
        <v>0.34173161063477248</v>
      </c>
      <c r="D12" s="30">
        <v>0.35785386065693514</v>
      </c>
      <c r="E12" s="30">
        <v>0.32687001608307775</v>
      </c>
      <c r="F12" s="30">
        <v>0.33453739249830833</v>
      </c>
      <c r="G12" s="30">
        <v>0.35851760831243912</v>
      </c>
      <c r="H12" s="30">
        <v>0.37428943266601328</v>
      </c>
      <c r="I12" s="30">
        <v>0.38479823797130269</v>
      </c>
      <c r="J12" s="30">
        <v>0.35231540059446365</v>
      </c>
      <c r="K12" s="30">
        <v>0.33400829695885437</v>
      </c>
      <c r="L12" s="30">
        <v>0.34488328300180049</v>
      </c>
      <c r="M12" s="30">
        <v>0.36119016950907379</v>
      </c>
      <c r="N12" s="30">
        <v>0.34211813899868587</v>
      </c>
      <c r="O12" s="30">
        <v>0.33328076649565863</v>
      </c>
      <c r="P12" s="30">
        <v>0.35335580205116274</v>
      </c>
      <c r="Q12" s="30">
        <v>0.36871141123859325</v>
      </c>
      <c r="R12" s="30">
        <v>0.37695903360687488</v>
      </c>
      <c r="S12" s="30">
        <v>0.357598272435389</v>
      </c>
      <c r="T12" s="30">
        <v>0.35407439846319183</v>
      </c>
      <c r="U12" s="30">
        <v>0.35919664153375025</v>
      </c>
      <c r="V12" s="30">
        <v>0.36306419983792554</v>
      </c>
      <c r="W12" s="30">
        <v>0.34282168859951634</v>
      </c>
      <c r="X12" s="30">
        <v>0.31873216587327646</v>
      </c>
      <c r="Y12" s="30">
        <v>0.3431753847662477</v>
      </c>
      <c r="Z12" s="30">
        <v>0.36180388983625228</v>
      </c>
      <c r="AA12" s="30">
        <v>0.36691339341029061</v>
      </c>
      <c r="AB12" s="30">
        <v>0.35083085707060779</v>
      </c>
      <c r="AC12" s="30">
        <v>0.34439256775708288</v>
      </c>
      <c r="AD12" s="30">
        <v>0.34384533609128465</v>
      </c>
      <c r="AE12" s="30">
        <v>0.33834743694510749</v>
      </c>
    </row>
    <row r="13" spans="1:31">
      <c r="A13" s="29" t="s">
        <v>40</v>
      </c>
      <c r="B13" s="29" t="s">
        <v>68</v>
      </c>
      <c r="C13" s="30">
        <v>0.29560345396278787</v>
      </c>
      <c r="D13" s="30">
        <v>0.2916031718922395</v>
      </c>
      <c r="E13" s="30">
        <v>0.29657787014219822</v>
      </c>
      <c r="F13" s="30">
        <v>0.28436547195663109</v>
      </c>
      <c r="G13" s="30">
        <v>0.27849152942657202</v>
      </c>
      <c r="H13" s="30">
        <v>0.29479539490810386</v>
      </c>
      <c r="I13" s="30">
        <v>0.29848370957127085</v>
      </c>
      <c r="J13" s="30">
        <v>0.26387202521734959</v>
      </c>
      <c r="K13" s="30">
        <v>0.27449191554961389</v>
      </c>
      <c r="L13" s="30">
        <v>0.28736761033390168</v>
      </c>
      <c r="M13" s="30">
        <v>0.2922809814268415</v>
      </c>
      <c r="N13" s="30">
        <v>0.293147753275667</v>
      </c>
      <c r="O13" s="30">
        <v>0.28242246947656302</v>
      </c>
      <c r="P13" s="30">
        <v>0.27518886288359901</v>
      </c>
      <c r="Q13" s="30">
        <v>0.29365978561429906</v>
      </c>
      <c r="R13" s="30">
        <v>0.2944710971117232</v>
      </c>
      <c r="S13" s="30">
        <v>0.26152828837362596</v>
      </c>
      <c r="T13" s="30">
        <v>0.27383629889297662</v>
      </c>
      <c r="U13" s="30">
        <v>0.2869784916301224</v>
      </c>
      <c r="V13" s="30">
        <v>0.29052854228056357</v>
      </c>
      <c r="W13" s="30">
        <v>0.29027441546314708</v>
      </c>
      <c r="X13" s="30">
        <v>0.27664940120167164</v>
      </c>
      <c r="Y13" s="30">
        <v>0.26933430207473497</v>
      </c>
      <c r="Z13" s="30">
        <v>0.2850410056884054</v>
      </c>
      <c r="AA13" s="30">
        <v>0.28244150583700511</v>
      </c>
      <c r="AB13" s="30">
        <v>0.25097072289437794</v>
      </c>
      <c r="AC13" s="30">
        <v>0.25661041028764509</v>
      </c>
      <c r="AD13" s="30">
        <v>0.26687329630262635</v>
      </c>
      <c r="AE13" s="30">
        <v>0.26897395617184261</v>
      </c>
    </row>
    <row r="14" spans="1:31">
      <c r="A14" s="29" t="s">
        <v>40</v>
      </c>
      <c r="B14" s="29" t="s">
        <v>36</v>
      </c>
      <c r="C14" s="30">
        <v>9.5176511937228522E-2</v>
      </c>
      <c r="D14" s="30">
        <v>5.9184155668336853E-2</v>
      </c>
      <c r="E14" s="30">
        <v>5.9620966697815019E-2</v>
      </c>
      <c r="F14" s="30">
        <v>6.752554315862172E-2</v>
      </c>
      <c r="G14" s="30">
        <v>6.7054355382113046E-2</v>
      </c>
      <c r="H14" s="30">
        <v>6.7210991223225089E-2</v>
      </c>
      <c r="I14" s="30">
        <v>6.2438510141142274E-2</v>
      </c>
      <c r="J14" s="30">
        <v>6.02624242741049E-2</v>
      </c>
      <c r="K14" s="30">
        <v>5.3473337103490268E-2</v>
      </c>
      <c r="L14" s="30">
        <v>5.6357556402699967E-2</v>
      </c>
      <c r="M14" s="30">
        <v>5.602054621671012E-2</v>
      </c>
      <c r="N14" s="30">
        <v>5.956383143306377E-2</v>
      </c>
      <c r="O14" s="30">
        <v>5.9369917258677893E-2</v>
      </c>
      <c r="P14" s="30">
        <v>5.3757328965563012E-2</v>
      </c>
      <c r="Q14" s="30">
        <v>5.717906220993571E-2</v>
      </c>
      <c r="R14" s="30">
        <v>5.8044329734806464E-2</v>
      </c>
      <c r="S14" s="30">
        <v>0.10699270551594317</v>
      </c>
      <c r="T14" s="30">
        <v>0.10675603382064483</v>
      </c>
      <c r="U14" s="30">
        <v>0.11774967527693432</v>
      </c>
      <c r="V14" s="30">
        <v>0.11464179910954404</v>
      </c>
      <c r="W14" s="30">
        <v>0.12989647455061257</v>
      </c>
      <c r="X14" s="30">
        <v>0.13865333060051285</v>
      </c>
      <c r="Y14" s="30">
        <v>0.13814602441525112</v>
      </c>
      <c r="Z14" s="30">
        <v>0.14295181139892962</v>
      </c>
      <c r="AA14" s="30">
        <v>0.14126367189262706</v>
      </c>
      <c r="AB14" s="30">
        <v>0.13485893516463163</v>
      </c>
      <c r="AC14" s="30">
        <v>0.13628474286858935</v>
      </c>
      <c r="AD14" s="30">
        <v>0.13504729534217969</v>
      </c>
      <c r="AE14" s="30">
        <v>0.13501830348546379</v>
      </c>
    </row>
    <row r="15" spans="1:31">
      <c r="A15" s="29" t="s">
        <v>40</v>
      </c>
      <c r="B15" s="29" t="s">
        <v>73</v>
      </c>
      <c r="C15" s="30">
        <v>6.6893693697502657E-3</v>
      </c>
      <c r="D15" s="30">
        <v>1.769194754495744E-2</v>
      </c>
      <c r="E15" s="30">
        <v>2.8144017987148245E-2</v>
      </c>
      <c r="F15" s="30">
        <v>0.23149111372865014</v>
      </c>
      <c r="G15" s="30">
        <v>0.19543883216616609</v>
      </c>
      <c r="H15" s="30">
        <v>0.21097463689659515</v>
      </c>
      <c r="I15" s="30">
        <v>0.20222725776864037</v>
      </c>
      <c r="J15" s="30">
        <v>0.2323307351206334</v>
      </c>
      <c r="K15" s="30">
        <v>0.21978523426816199</v>
      </c>
      <c r="L15" s="30">
        <v>0.23879051194776454</v>
      </c>
      <c r="M15" s="30">
        <v>0.22990298274208323</v>
      </c>
      <c r="N15" s="30">
        <v>0.26392483325842792</v>
      </c>
      <c r="O15" s="30">
        <v>0.24510770568776236</v>
      </c>
      <c r="P15" s="30">
        <v>0.24236271539411058</v>
      </c>
      <c r="Q15" s="30">
        <v>0.25838360843686731</v>
      </c>
      <c r="R15" s="30">
        <v>0.25693302339252511</v>
      </c>
      <c r="S15" s="30">
        <v>0.25276452631893348</v>
      </c>
      <c r="T15" s="30">
        <v>0.24398771355188786</v>
      </c>
      <c r="U15" s="30">
        <v>0.24994769113026294</v>
      </c>
      <c r="V15" s="30">
        <v>0.23998674868393152</v>
      </c>
      <c r="W15" s="30">
        <v>0.25040939125049294</v>
      </c>
      <c r="X15" s="30">
        <v>0.2502271804239764</v>
      </c>
      <c r="Y15" s="30">
        <v>0.24116128064624212</v>
      </c>
      <c r="Z15" s="30">
        <v>0.25644127525318405</v>
      </c>
      <c r="AA15" s="30">
        <v>0.25381826833891546</v>
      </c>
      <c r="AB15" s="30">
        <v>0.24156674420263954</v>
      </c>
      <c r="AC15" s="30">
        <v>0.23569523583880997</v>
      </c>
      <c r="AD15" s="30">
        <v>0.24454395267436588</v>
      </c>
      <c r="AE15" s="30">
        <v>0.24408256985497848</v>
      </c>
    </row>
    <row r="16" spans="1:31">
      <c r="A16" s="29" t="s">
        <v>40</v>
      </c>
      <c r="B16" s="29" t="s">
        <v>56</v>
      </c>
      <c r="C16" s="30">
        <v>7.7234577760688927E-2</v>
      </c>
      <c r="D16" s="30">
        <v>8.9461371245223686E-2</v>
      </c>
      <c r="E16" s="30">
        <v>8.3970437616213686E-2</v>
      </c>
      <c r="F16" s="30">
        <v>9.5935866152744825E-2</v>
      </c>
      <c r="G16" s="30">
        <v>9.8487564614204992E-2</v>
      </c>
      <c r="H16" s="30">
        <v>9.598127708747832E-2</v>
      </c>
      <c r="I16" s="30">
        <v>8.9213020438084059E-2</v>
      </c>
      <c r="J16" s="30">
        <v>8.5460823616310411E-2</v>
      </c>
      <c r="K16" s="30">
        <v>7.6575829358938349E-2</v>
      </c>
      <c r="L16" s="30">
        <v>7.6904020320917282E-2</v>
      </c>
      <c r="M16" s="30">
        <v>7.7415342227302744E-2</v>
      </c>
      <c r="N16" s="30">
        <v>7.966750425253516E-2</v>
      </c>
      <c r="O16" s="30">
        <v>7.8877243886533402E-2</v>
      </c>
      <c r="P16" s="30">
        <v>7.4556988042653496E-2</v>
      </c>
      <c r="Q16" s="30">
        <v>7.5470356790878559E-2</v>
      </c>
      <c r="R16" s="30">
        <v>7.5140897607681917E-2</v>
      </c>
      <c r="S16" s="30">
        <v>6.680662322725886E-2</v>
      </c>
      <c r="T16" s="30">
        <v>6.4093482391759909E-2</v>
      </c>
      <c r="U16" s="30">
        <v>6.1163247905686745E-2</v>
      </c>
      <c r="V16" s="30">
        <v>5.9496782120897609E-2</v>
      </c>
      <c r="W16" s="30">
        <v>5.6865444215826455E-2</v>
      </c>
      <c r="X16" s="30">
        <v>5.6299085170553376E-2</v>
      </c>
      <c r="Y16" s="30">
        <v>5.4512806058449749E-2</v>
      </c>
      <c r="Z16" s="30">
        <v>5.6618862560584335E-2</v>
      </c>
      <c r="AA16" s="30">
        <v>5.354445034354928E-2</v>
      </c>
      <c r="AB16" s="30">
        <v>5.0317843407636578E-2</v>
      </c>
      <c r="AC16" s="30">
        <v>5.0135193371522405E-2</v>
      </c>
      <c r="AD16" s="30">
        <v>4.8821276726293779E-2</v>
      </c>
      <c r="AE16" s="30">
        <v>4.5502057430921124E-2</v>
      </c>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0">
        <v>0.51543287805008542</v>
      </c>
      <c r="D20" s="30">
        <v>0.45875808322052247</v>
      </c>
      <c r="E20" s="30">
        <v>0.5110563863597557</v>
      </c>
      <c r="F20" s="30">
        <v>0.62192084879633569</v>
      </c>
      <c r="G20" s="30">
        <v>0.68774767928378888</v>
      </c>
      <c r="H20" s="30">
        <v>0.66025945920627149</v>
      </c>
      <c r="I20" s="30">
        <v>0.60826833615640064</v>
      </c>
      <c r="J20" s="30">
        <v>0.68075309611690138</v>
      </c>
      <c r="K20" s="30">
        <v>0.62512576261407282</v>
      </c>
      <c r="L20" s="30">
        <v>0.6246400936017249</v>
      </c>
      <c r="M20" s="30">
        <v>0.57846473401679144</v>
      </c>
      <c r="N20" s="30">
        <v>0.58304304988676614</v>
      </c>
      <c r="O20" s="30">
        <v>0.69882401077657608</v>
      </c>
      <c r="P20" s="30">
        <v>0.63556778109139556</v>
      </c>
      <c r="Q20" s="30">
        <v>0.54321579570438017</v>
      </c>
      <c r="R20" s="30">
        <v>0.67031500084559448</v>
      </c>
      <c r="S20" s="30">
        <v>0.70500000845594468</v>
      </c>
      <c r="T20" s="30">
        <v>0.70499999999999996</v>
      </c>
      <c r="U20" s="30">
        <v>0.68746959242347283</v>
      </c>
      <c r="V20" s="30">
        <v>0.57123243700321324</v>
      </c>
      <c r="W20" s="30">
        <v>0.542215584305767</v>
      </c>
      <c r="X20" s="30" t="s">
        <v>169</v>
      </c>
      <c r="Y20" s="30" t="s">
        <v>169</v>
      </c>
      <c r="Z20" s="30" t="s">
        <v>169</v>
      </c>
      <c r="AA20" s="30" t="s">
        <v>169</v>
      </c>
      <c r="AB20" s="30" t="s">
        <v>169</v>
      </c>
      <c r="AC20" s="30" t="s">
        <v>169</v>
      </c>
      <c r="AD20" s="30" t="s">
        <v>169</v>
      </c>
      <c r="AE20" s="30" t="s">
        <v>169</v>
      </c>
    </row>
    <row r="21" spans="1:31" s="28" customFormat="1">
      <c r="A21" s="29" t="s">
        <v>130</v>
      </c>
      <c r="B21" s="29" t="s">
        <v>71</v>
      </c>
      <c r="C21" s="30" t="s">
        <v>169</v>
      </c>
      <c r="D21" s="30" t="s">
        <v>169</v>
      </c>
      <c r="E21" s="30" t="s">
        <v>169</v>
      </c>
      <c r="F21" s="30" t="s">
        <v>169</v>
      </c>
      <c r="G21" s="30" t="s">
        <v>169</v>
      </c>
      <c r="H21" s="30" t="s">
        <v>169</v>
      </c>
      <c r="I21" s="30" t="s">
        <v>169</v>
      </c>
      <c r="J21" s="30" t="s">
        <v>169</v>
      </c>
      <c r="K21" s="30" t="s">
        <v>169</v>
      </c>
      <c r="L21" s="30" t="s">
        <v>169</v>
      </c>
      <c r="M21" s="30" t="s">
        <v>169</v>
      </c>
      <c r="N21" s="30" t="s">
        <v>169</v>
      </c>
      <c r="O21" s="30" t="s">
        <v>169</v>
      </c>
      <c r="P21" s="30" t="s">
        <v>169</v>
      </c>
      <c r="Q21" s="30" t="s">
        <v>169</v>
      </c>
      <c r="R21" s="30" t="s">
        <v>169</v>
      </c>
      <c r="S21" s="30" t="s">
        <v>169</v>
      </c>
      <c r="T21" s="30" t="s">
        <v>169</v>
      </c>
      <c r="U21" s="30" t="s">
        <v>169</v>
      </c>
      <c r="V21" s="30" t="s">
        <v>169</v>
      </c>
      <c r="W21" s="30" t="s">
        <v>169</v>
      </c>
      <c r="X21" s="30" t="s">
        <v>169</v>
      </c>
      <c r="Y21" s="30" t="s">
        <v>169</v>
      </c>
      <c r="Z21" s="30" t="s">
        <v>169</v>
      </c>
      <c r="AA21" s="30" t="s">
        <v>169</v>
      </c>
      <c r="AB21" s="30" t="s">
        <v>169</v>
      </c>
      <c r="AC21" s="30" t="s">
        <v>169</v>
      </c>
      <c r="AD21" s="30" t="s">
        <v>169</v>
      </c>
      <c r="AE21" s="30" t="s">
        <v>169</v>
      </c>
    </row>
    <row r="22" spans="1:31" s="28" customFormat="1">
      <c r="A22" s="29" t="s">
        <v>130</v>
      </c>
      <c r="B22" s="29" t="s">
        <v>20</v>
      </c>
      <c r="C22" s="30">
        <v>6.1459416030034703E-3</v>
      </c>
      <c r="D22" s="30">
        <v>6.1459423038725102E-3</v>
      </c>
      <c r="E22" s="30">
        <v>1.8495885234573513E-2</v>
      </c>
      <c r="F22" s="30">
        <v>1.1772352332487654E-2</v>
      </c>
      <c r="G22" s="30">
        <v>1.1608988249028476E-2</v>
      </c>
      <c r="H22" s="30">
        <v>1.1608988207456969E-2</v>
      </c>
      <c r="I22" s="30">
        <v>1.1640792890632511E-2</v>
      </c>
      <c r="J22" s="30">
        <v>1.1628578177136056E-2</v>
      </c>
      <c r="K22" s="30">
        <v>1.1608990249599983E-2</v>
      </c>
      <c r="L22" s="30">
        <v>1.1608991046882905E-2</v>
      </c>
      <c r="M22" s="30">
        <v>1.1640797046746485E-2</v>
      </c>
      <c r="N22" s="30">
        <v>0.12650148763063013</v>
      </c>
      <c r="O22" s="30">
        <v>0.11187013500638172</v>
      </c>
      <c r="P22" s="30">
        <v>0.19071357346215581</v>
      </c>
      <c r="Q22" s="30">
        <v>0.10950841058362375</v>
      </c>
      <c r="R22" s="30">
        <v>0.13491050579132421</v>
      </c>
      <c r="S22" s="30">
        <v>0.26041927303634582</v>
      </c>
      <c r="T22" s="30">
        <v>0.29379910519888947</v>
      </c>
      <c r="U22" s="30">
        <v>0.24859654925955055</v>
      </c>
      <c r="V22" s="30">
        <v>0.24989771457308263</v>
      </c>
      <c r="W22" s="30">
        <v>0.26627429400127145</v>
      </c>
      <c r="X22" s="30">
        <v>0.30305191218677818</v>
      </c>
      <c r="Y22" s="30">
        <v>1.1888597329811125E-2</v>
      </c>
      <c r="Z22" s="30" t="s">
        <v>169</v>
      </c>
      <c r="AA22" s="30" t="s">
        <v>169</v>
      </c>
      <c r="AB22" s="30" t="s">
        <v>169</v>
      </c>
      <c r="AC22" s="30" t="s">
        <v>169</v>
      </c>
      <c r="AD22" s="30" t="s">
        <v>169</v>
      </c>
      <c r="AE22" s="30" t="s">
        <v>169</v>
      </c>
    </row>
    <row r="23" spans="1:31" s="28" customFormat="1">
      <c r="A23" s="29" t="s">
        <v>130</v>
      </c>
      <c r="B23" s="29" t="s">
        <v>32</v>
      </c>
      <c r="C23" s="30" t="s">
        <v>169</v>
      </c>
      <c r="D23" s="30" t="s">
        <v>169</v>
      </c>
      <c r="E23" s="30" t="s">
        <v>169</v>
      </c>
      <c r="F23" s="30" t="s">
        <v>169</v>
      </c>
      <c r="G23" s="30" t="s">
        <v>169</v>
      </c>
      <c r="H23" s="30" t="s">
        <v>169</v>
      </c>
      <c r="I23" s="30" t="s">
        <v>169</v>
      </c>
      <c r="J23" s="30" t="s">
        <v>169</v>
      </c>
      <c r="K23" s="30" t="s">
        <v>169</v>
      </c>
      <c r="L23" s="30" t="s">
        <v>169</v>
      </c>
      <c r="M23" s="30" t="s">
        <v>169</v>
      </c>
      <c r="N23" s="30" t="s">
        <v>169</v>
      </c>
      <c r="O23" s="30" t="s">
        <v>169</v>
      </c>
      <c r="P23" s="30" t="s">
        <v>169</v>
      </c>
      <c r="Q23" s="30" t="s">
        <v>169</v>
      </c>
      <c r="R23" s="30" t="s">
        <v>169</v>
      </c>
      <c r="S23" s="30" t="s">
        <v>169</v>
      </c>
      <c r="T23" s="30" t="s">
        <v>169</v>
      </c>
      <c r="U23" s="30" t="s">
        <v>169</v>
      </c>
      <c r="V23" s="30" t="s">
        <v>169</v>
      </c>
      <c r="W23" s="30" t="s">
        <v>169</v>
      </c>
      <c r="X23" s="30" t="s">
        <v>169</v>
      </c>
      <c r="Y23" s="30" t="s">
        <v>169</v>
      </c>
      <c r="Z23" s="30" t="s">
        <v>169</v>
      </c>
      <c r="AA23" s="30" t="s">
        <v>169</v>
      </c>
      <c r="AB23" s="30" t="s">
        <v>169</v>
      </c>
      <c r="AC23" s="30" t="s">
        <v>169</v>
      </c>
      <c r="AD23" s="30" t="s">
        <v>169</v>
      </c>
      <c r="AE23" s="30" t="s">
        <v>169</v>
      </c>
    </row>
    <row r="24" spans="1:31" s="28" customFormat="1">
      <c r="A24" s="29" t="s">
        <v>130</v>
      </c>
      <c r="B24" s="29" t="s">
        <v>66</v>
      </c>
      <c r="C24" s="30">
        <v>1.4327860513746263E-5</v>
      </c>
      <c r="D24" s="30">
        <v>8.2334541569023441E-9</v>
      </c>
      <c r="E24" s="30">
        <v>1.1904209540659987E-3</v>
      </c>
      <c r="F24" s="30">
        <v>4.1412544699911324E-3</v>
      </c>
      <c r="G24" s="30">
        <v>9.0259654987877855E-4</v>
      </c>
      <c r="H24" s="30">
        <v>1.4537367451876099E-3</v>
      </c>
      <c r="I24" s="30">
        <v>5.235173711728618E-4</v>
      </c>
      <c r="J24" s="30">
        <v>9.3122753447504448E-4</v>
      </c>
      <c r="K24" s="30">
        <v>1.1491458162656149E-8</v>
      </c>
      <c r="L24" s="30">
        <v>3.6966997657435808E-5</v>
      </c>
      <c r="M24" s="30">
        <v>1.255403957170347E-8</v>
      </c>
      <c r="N24" s="30">
        <v>2.6511958107441683E-3</v>
      </c>
      <c r="O24" s="30">
        <v>1.4308660536322484E-3</v>
      </c>
      <c r="P24" s="30">
        <v>1.9687124959718509E-3</v>
      </c>
      <c r="Q24" s="30">
        <v>6.6595660740972834E-3</v>
      </c>
      <c r="R24" s="30">
        <v>4.6916239415307906E-3</v>
      </c>
      <c r="S24" s="30">
        <v>1.8615703378890618E-2</v>
      </c>
      <c r="T24" s="30">
        <v>2.0904981593484369E-2</v>
      </c>
      <c r="U24" s="30">
        <v>7.8410067596315997E-2</v>
      </c>
      <c r="V24" s="30">
        <v>0.11529498714227022</v>
      </c>
      <c r="W24" s="30">
        <v>6.0037002445879901E-2</v>
      </c>
      <c r="X24" s="30">
        <v>0.10445613959450251</v>
      </c>
      <c r="Y24" s="30">
        <v>0.18754044651364787</v>
      </c>
      <c r="Z24" s="30">
        <v>8.1410096617185318E-2</v>
      </c>
      <c r="AA24" s="30">
        <v>8.6357077277384994E-2</v>
      </c>
      <c r="AB24" s="30">
        <v>0.11484075869848108</v>
      </c>
      <c r="AC24" s="30">
        <v>0.20064155892415858</v>
      </c>
      <c r="AD24" s="30">
        <v>0.23483833035412666</v>
      </c>
      <c r="AE24" s="30">
        <v>0.24107094318750485</v>
      </c>
    </row>
    <row r="25" spans="1:31" s="28" customFormat="1">
      <c r="A25" s="29" t="s">
        <v>130</v>
      </c>
      <c r="B25" s="29" t="s">
        <v>65</v>
      </c>
      <c r="C25" s="30">
        <v>8.8401644542186616E-2</v>
      </c>
      <c r="D25" s="30">
        <v>9.2957180519859031E-2</v>
      </c>
      <c r="E25" s="30">
        <v>8.5610467837806806E-2</v>
      </c>
      <c r="F25" s="30">
        <v>0.12398653542124834</v>
      </c>
      <c r="G25" s="30">
        <v>0.12021124881870289</v>
      </c>
      <c r="H25" s="30">
        <v>0.11358482728774187</v>
      </c>
      <c r="I25" s="30">
        <v>0.11252900532577294</v>
      </c>
      <c r="J25" s="30">
        <v>0.15403534727926305</v>
      </c>
      <c r="K25" s="30">
        <v>0.124137815196559</v>
      </c>
      <c r="L25" s="30">
        <v>0.11020332352967153</v>
      </c>
      <c r="M25" s="30">
        <v>0.10831616279377859</v>
      </c>
      <c r="N25" s="30">
        <v>0.12498977151285517</v>
      </c>
      <c r="O25" s="30">
        <v>0.14051010466071379</v>
      </c>
      <c r="P25" s="30">
        <v>0.14581561016754541</v>
      </c>
      <c r="Q25" s="30">
        <v>0.14895017598014534</v>
      </c>
      <c r="R25" s="30">
        <v>0.13837209356756131</v>
      </c>
      <c r="S25" s="30">
        <v>0.17796812529256426</v>
      </c>
      <c r="T25" s="30">
        <v>0.14596954218665811</v>
      </c>
      <c r="U25" s="30">
        <v>0.13881980931436186</v>
      </c>
      <c r="V25" s="30">
        <v>0.12278395794140765</v>
      </c>
      <c r="W25" s="30">
        <v>0.12326454095016032</v>
      </c>
      <c r="X25" s="30">
        <v>0.14656944353179122</v>
      </c>
      <c r="Y25" s="30">
        <v>0.15212045096844282</v>
      </c>
      <c r="Z25" s="30">
        <v>0.15494033787304701</v>
      </c>
      <c r="AA25" s="30">
        <v>0.15432231768280291</v>
      </c>
      <c r="AB25" s="30">
        <v>0.18407962913895587</v>
      </c>
      <c r="AC25" s="30">
        <v>0.15263564717416073</v>
      </c>
      <c r="AD25" s="30">
        <v>0.1440217650124091</v>
      </c>
      <c r="AE25" s="30">
        <v>0.133367639172253</v>
      </c>
    </row>
    <row r="26" spans="1:31" s="28" customFormat="1">
      <c r="A26" s="29" t="s">
        <v>130</v>
      </c>
      <c r="B26" s="29" t="s">
        <v>69</v>
      </c>
      <c r="C26" s="30">
        <v>0.32141609230623608</v>
      </c>
      <c r="D26" s="30">
        <v>0.36697401987687583</v>
      </c>
      <c r="E26" s="30">
        <v>0.35211437493163383</v>
      </c>
      <c r="F26" s="30">
        <v>0.34549841009880206</v>
      </c>
      <c r="G26" s="30">
        <v>0.37600823563357838</v>
      </c>
      <c r="H26" s="30">
        <v>0.38668203068389051</v>
      </c>
      <c r="I26" s="30">
        <v>0.38313785508380799</v>
      </c>
      <c r="J26" s="30">
        <v>0.33948054575907743</v>
      </c>
      <c r="K26" s="30">
        <v>0.30695580933599598</v>
      </c>
      <c r="L26" s="30">
        <v>0.32936157560009532</v>
      </c>
      <c r="M26" s="30">
        <v>0.3438673893608189</v>
      </c>
      <c r="N26" s="30">
        <v>0.34076603885919721</v>
      </c>
      <c r="O26" s="30">
        <v>0.33073178169287953</v>
      </c>
      <c r="P26" s="30">
        <v>0.35286549176126841</v>
      </c>
      <c r="Q26" s="30">
        <v>0.36925614333153711</v>
      </c>
      <c r="R26" s="30">
        <v>0.36922204981489504</v>
      </c>
      <c r="S26" s="30">
        <v>0.3320805904558401</v>
      </c>
      <c r="T26" s="30">
        <v>0.30474282481049819</v>
      </c>
      <c r="U26" s="30">
        <v>0.32692744245369942</v>
      </c>
      <c r="V26" s="30">
        <v>0.33700517808763636</v>
      </c>
      <c r="W26" s="30">
        <v>0.33871272861488938</v>
      </c>
      <c r="X26" s="30">
        <v>0.31983327681425633</v>
      </c>
      <c r="Y26" s="30">
        <v>0.34026744935305714</v>
      </c>
      <c r="Z26" s="30">
        <v>0.35728687749164145</v>
      </c>
      <c r="AA26" s="30">
        <v>0.35622038688649138</v>
      </c>
      <c r="AB26" s="30">
        <v>0.31997403679772046</v>
      </c>
      <c r="AC26" s="30">
        <v>0.29641098999749116</v>
      </c>
      <c r="AD26" s="30">
        <v>0.3101470353977912</v>
      </c>
      <c r="AE26" s="30">
        <v>0.31369681606185951</v>
      </c>
    </row>
    <row r="27" spans="1:31" s="28" customFormat="1">
      <c r="A27" s="29" t="s">
        <v>130</v>
      </c>
      <c r="B27" s="29" t="s">
        <v>68</v>
      </c>
      <c r="C27" s="30">
        <v>0.28629391521688008</v>
      </c>
      <c r="D27" s="30">
        <v>0.2853302984705427</v>
      </c>
      <c r="E27" s="30">
        <v>0.28723692101206005</v>
      </c>
      <c r="F27" s="30">
        <v>0.27653117747094841</v>
      </c>
      <c r="G27" s="30">
        <v>0.26316255361479657</v>
      </c>
      <c r="H27" s="30">
        <v>0.28478262947690774</v>
      </c>
      <c r="I27" s="30">
        <v>0.2863002658503559</v>
      </c>
      <c r="J27" s="30">
        <v>0.26082129833595369</v>
      </c>
      <c r="K27" s="30">
        <v>0.2686800236292734</v>
      </c>
      <c r="L27" s="30">
        <v>0.28392824023801844</v>
      </c>
      <c r="M27" s="30">
        <v>0.29014447565284324</v>
      </c>
      <c r="N27" s="30">
        <v>0.28773751969356515</v>
      </c>
      <c r="O27" s="30">
        <v>0.27857697086947142</v>
      </c>
      <c r="P27" s="30">
        <v>0.2674884645013792</v>
      </c>
      <c r="Q27" s="30">
        <v>0.28868182608640597</v>
      </c>
      <c r="R27" s="30">
        <v>0.28832035515602333</v>
      </c>
      <c r="S27" s="30">
        <v>0.25995320183810827</v>
      </c>
      <c r="T27" s="30">
        <v>0.26876528729346161</v>
      </c>
      <c r="U27" s="30">
        <v>0.2841057188496226</v>
      </c>
      <c r="V27" s="30">
        <v>0.28872279726232275</v>
      </c>
      <c r="W27" s="30">
        <v>0.28760112333394711</v>
      </c>
      <c r="X27" s="30">
        <v>0.27776630465695518</v>
      </c>
      <c r="Y27" s="30">
        <v>0.26766961942768452</v>
      </c>
      <c r="Z27" s="30">
        <v>0.28620584194001392</v>
      </c>
      <c r="AA27" s="30">
        <v>0.28600460175286518</v>
      </c>
      <c r="AB27" s="30">
        <v>0.25682524497837972</v>
      </c>
      <c r="AC27" s="30">
        <v>0.2614225386743716</v>
      </c>
      <c r="AD27" s="30">
        <v>0.27101817953107638</v>
      </c>
      <c r="AE27" s="30">
        <v>0.2726694857753777</v>
      </c>
    </row>
    <row r="28" spans="1:31" s="28" customFormat="1">
      <c r="A28" s="29" t="s">
        <v>130</v>
      </c>
      <c r="B28" s="29" t="s">
        <v>36</v>
      </c>
      <c r="C28" s="30" t="s">
        <v>169</v>
      </c>
      <c r="D28" s="30" t="s">
        <v>169</v>
      </c>
      <c r="E28" s="30" t="s">
        <v>169</v>
      </c>
      <c r="F28" s="30" t="s">
        <v>169</v>
      </c>
      <c r="G28" s="30" t="s">
        <v>169</v>
      </c>
      <c r="H28" s="30" t="s">
        <v>169</v>
      </c>
      <c r="I28" s="30" t="s">
        <v>169</v>
      </c>
      <c r="J28" s="30" t="s">
        <v>169</v>
      </c>
      <c r="K28" s="30" t="s">
        <v>169</v>
      </c>
      <c r="L28" s="30" t="s">
        <v>169</v>
      </c>
      <c r="M28" s="30" t="s">
        <v>169</v>
      </c>
      <c r="N28" s="30" t="s">
        <v>169</v>
      </c>
      <c r="O28" s="30" t="s">
        <v>169</v>
      </c>
      <c r="P28" s="30" t="s">
        <v>169</v>
      </c>
      <c r="Q28" s="30" t="s">
        <v>169</v>
      </c>
      <c r="R28" s="30" t="s">
        <v>169</v>
      </c>
      <c r="S28" s="30" t="s">
        <v>169</v>
      </c>
      <c r="T28" s="30" t="s">
        <v>169</v>
      </c>
      <c r="U28" s="30">
        <v>0.14698550268065433</v>
      </c>
      <c r="V28" s="30">
        <v>0.14289463875426955</v>
      </c>
      <c r="W28" s="30">
        <v>0.14204205297915448</v>
      </c>
      <c r="X28" s="30">
        <v>0.14076537816180237</v>
      </c>
      <c r="Y28" s="30">
        <v>0.14129327693715141</v>
      </c>
      <c r="Z28" s="30">
        <v>0.14786740038211552</v>
      </c>
      <c r="AA28" s="30">
        <v>0.14555060351876489</v>
      </c>
      <c r="AB28" s="30">
        <v>0.14367208638950579</v>
      </c>
      <c r="AC28" s="30">
        <v>0.13942733972348481</v>
      </c>
      <c r="AD28" s="30">
        <v>0.14548236869234055</v>
      </c>
      <c r="AE28" s="30">
        <v>0.14424163917208091</v>
      </c>
    </row>
    <row r="29" spans="1:31" s="28" customFormat="1">
      <c r="A29" s="29" t="s">
        <v>130</v>
      </c>
      <c r="B29" s="29" t="s">
        <v>73</v>
      </c>
      <c r="C29" s="30">
        <v>9.404721889269399E-3</v>
      </c>
      <c r="D29" s="30">
        <v>3.0458777111872146E-2</v>
      </c>
      <c r="E29" s="30">
        <v>4.4669810521979644E-2</v>
      </c>
      <c r="F29" s="30">
        <v>0.53726759307320493</v>
      </c>
      <c r="G29" s="30">
        <v>0.22034897560953065</v>
      </c>
      <c r="H29" s="30">
        <v>0.24276159808842881</v>
      </c>
      <c r="I29" s="30">
        <v>0.23453358531342039</v>
      </c>
      <c r="J29" s="30">
        <v>0.26447309932386892</v>
      </c>
      <c r="K29" s="30">
        <v>0.23773102236078328</v>
      </c>
      <c r="L29" s="30">
        <v>0.25763052191765273</v>
      </c>
      <c r="M29" s="30">
        <v>0.24835433892711875</v>
      </c>
      <c r="N29" s="30">
        <v>0.2802128645575182</v>
      </c>
      <c r="O29" s="30">
        <v>0.25948036149263737</v>
      </c>
      <c r="P29" s="30">
        <v>0.25677610641770154</v>
      </c>
      <c r="Q29" s="30">
        <v>0.2730443606211953</v>
      </c>
      <c r="R29" s="30">
        <v>0.27228605800684241</v>
      </c>
      <c r="S29" s="30">
        <v>0.26968464995065411</v>
      </c>
      <c r="T29" s="30">
        <v>0.25704877273734933</v>
      </c>
      <c r="U29" s="30">
        <v>0.26131698556004979</v>
      </c>
      <c r="V29" s="30">
        <v>0.25320623146571858</v>
      </c>
      <c r="W29" s="30">
        <v>0.2620919397428132</v>
      </c>
      <c r="X29" s="30">
        <v>0.26016075276605971</v>
      </c>
      <c r="Y29" s="30">
        <v>0.25181619582286713</v>
      </c>
      <c r="Z29" s="30">
        <v>0.27424104315744452</v>
      </c>
      <c r="AA29" s="30">
        <v>0.27027008152581222</v>
      </c>
      <c r="AB29" s="30">
        <v>0.27422309670663947</v>
      </c>
      <c r="AC29" s="30">
        <v>0.25972555935348512</v>
      </c>
      <c r="AD29" s="30">
        <v>0.27372770775204947</v>
      </c>
      <c r="AE29" s="30">
        <v>0.27110151099439767</v>
      </c>
    </row>
    <row r="30" spans="1:31" s="28" customFormat="1">
      <c r="A30" s="29" t="s">
        <v>130</v>
      </c>
      <c r="B30" s="29" t="s">
        <v>56</v>
      </c>
      <c r="C30" s="30">
        <v>7.1597596897742255E-2</v>
      </c>
      <c r="D30" s="30">
        <v>8.7063486802002307E-2</v>
      </c>
      <c r="E30" s="30">
        <v>7.8180231004976883E-2</v>
      </c>
      <c r="F30" s="30">
        <v>9.3887189670249185E-2</v>
      </c>
      <c r="G30" s="30">
        <v>9.3617819119863999E-2</v>
      </c>
      <c r="H30" s="30">
        <v>9.4530521194522349E-2</v>
      </c>
      <c r="I30" s="30">
        <v>8.9503497748185792E-2</v>
      </c>
      <c r="J30" s="30">
        <v>8.5267469593375458E-2</v>
      </c>
      <c r="K30" s="30">
        <v>7.5568452331622585E-2</v>
      </c>
      <c r="L30" s="30">
        <v>7.5555250780350247E-2</v>
      </c>
      <c r="M30" s="30">
        <v>7.3799073548729346E-2</v>
      </c>
      <c r="N30" s="30">
        <v>7.7473149736704328E-2</v>
      </c>
      <c r="O30" s="30">
        <v>7.523637379791244E-2</v>
      </c>
      <c r="P30" s="30">
        <v>6.9198266468140188E-2</v>
      </c>
      <c r="Q30" s="30">
        <v>7.0954629106771888E-2</v>
      </c>
      <c r="R30" s="30">
        <v>7.0746175734610339E-2</v>
      </c>
      <c r="S30" s="30">
        <v>6.6499049402792415E-2</v>
      </c>
      <c r="T30" s="30">
        <v>6.2624929951382968E-2</v>
      </c>
      <c r="U30" s="30">
        <v>5.964573938472064E-2</v>
      </c>
      <c r="V30" s="30">
        <v>5.8332119357268605E-2</v>
      </c>
      <c r="W30" s="30">
        <v>5.6464709466402772E-2</v>
      </c>
      <c r="X30" s="30">
        <v>5.6085834842240237E-2</v>
      </c>
      <c r="Y30" s="30">
        <v>5.4826463014864275E-2</v>
      </c>
      <c r="Z30" s="30">
        <v>5.7910925723725186E-2</v>
      </c>
      <c r="AA30" s="30">
        <v>5.4754051764085189E-2</v>
      </c>
      <c r="AB30" s="30">
        <v>5.370194547519707E-2</v>
      </c>
      <c r="AC30" s="30">
        <v>5.1898473135450575E-2</v>
      </c>
      <c r="AD30" s="30">
        <v>5.3269710539574189E-2</v>
      </c>
      <c r="AE30" s="30">
        <v>5.152452135388938E-2</v>
      </c>
    </row>
    <row r="32" spans="1:31"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0">
        <v>0.62379092506493039</v>
      </c>
      <c r="D34" s="30">
        <v>0.57327054991194604</v>
      </c>
      <c r="E34" s="30">
        <v>0.61265685459717201</v>
      </c>
      <c r="F34" s="30">
        <v>0.71327064717595912</v>
      </c>
      <c r="G34" s="30">
        <v>0.71691850166943816</v>
      </c>
      <c r="H34" s="30">
        <v>0.71339535044910984</v>
      </c>
      <c r="I34" s="30">
        <v>0.65706484822103384</v>
      </c>
      <c r="J34" s="30">
        <v>0.72549202116162126</v>
      </c>
      <c r="K34" s="30">
        <v>0.68106113772652943</v>
      </c>
      <c r="L34" s="30">
        <v>0.65710334161550665</v>
      </c>
      <c r="M34" s="30">
        <v>0.63713589912610968</v>
      </c>
      <c r="N34" s="30">
        <v>0.67989420914943455</v>
      </c>
      <c r="O34" s="30">
        <v>0.71303973094232176</v>
      </c>
      <c r="P34" s="30">
        <v>0.68524734221321038</v>
      </c>
      <c r="Q34" s="30">
        <v>0.68703328584823342</v>
      </c>
      <c r="R34" s="30">
        <v>0.68706066669849941</v>
      </c>
      <c r="S34" s="30">
        <v>0.71814378463334372</v>
      </c>
      <c r="T34" s="30">
        <v>0.73076641948655929</v>
      </c>
      <c r="U34" s="30">
        <v>0.69833531991598918</v>
      </c>
      <c r="V34" s="30">
        <v>0.68558666891695486</v>
      </c>
      <c r="W34" s="30">
        <v>0.67164800509596534</v>
      </c>
      <c r="X34" s="30">
        <v>0.70323634482998409</v>
      </c>
      <c r="Y34" s="30">
        <v>0.65207634762178601</v>
      </c>
      <c r="Z34" s="30">
        <v>0.64463582966641408</v>
      </c>
      <c r="AA34" s="30">
        <v>0.62639862103564403</v>
      </c>
      <c r="AB34" s="30">
        <v>0.62037250234787389</v>
      </c>
      <c r="AC34" s="30">
        <v>0.60298192811727502</v>
      </c>
      <c r="AD34" s="30">
        <v>0.59520860320390345</v>
      </c>
      <c r="AE34" s="30">
        <v>0.54407810863909667</v>
      </c>
    </row>
    <row r="35" spans="1:31" s="28" customFormat="1">
      <c r="A35" s="29" t="s">
        <v>131</v>
      </c>
      <c r="B35" s="29" t="s">
        <v>71</v>
      </c>
      <c r="C35" s="30" t="s">
        <v>169</v>
      </c>
      <c r="D35" s="30" t="s">
        <v>169</v>
      </c>
      <c r="E35" s="30" t="s">
        <v>169</v>
      </c>
      <c r="F35" s="30" t="s">
        <v>169</v>
      </c>
      <c r="G35" s="30" t="s">
        <v>169</v>
      </c>
      <c r="H35" s="30" t="s">
        <v>169</v>
      </c>
      <c r="I35" s="30" t="s">
        <v>169</v>
      </c>
      <c r="J35" s="30" t="s">
        <v>169</v>
      </c>
      <c r="K35" s="30" t="s">
        <v>169</v>
      </c>
      <c r="L35" s="30" t="s">
        <v>169</v>
      </c>
      <c r="M35" s="30" t="s">
        <v>169</v>
      </c>
      <c r="N35" s="30" t="s">
        <v>169</v>
      </c>
      <c r="O35" s="30" t="s">
        <v>169</v>
      </c>
      <c r="P35" s="30" t="s">
        <v>169</v>
      </c>
      <c r="Q35" s="30" t="s">
        <v>169</v>
      </c>
      <c r="R35" s="30" t="s">
        <v>169</v>
      </c>
      <c r="S35" s="30" t="s">
        <v>169</v>
      </c>
      <c r="T35" s="30" t="s">
        <v>169</v>
      </c>
      <c r="U35" s="30" t="s">
        <v>169</v>
      </c>
      <c r="V35" s="30" t="s">
        <v>169</v>
      </c>
      <c r="W35" s="30" t="s">
        <v>169</v>
      </c>
      <c r="X35" s="30" t="s">
        <v>169</v>
      </c>
      <c r="Y35" s="30" t="s">
        <v>169</v>
      </c>
      <c r="Z35" s="30" t="s">
        <v>169</v>
      </c>
      <c r="AA35" s="30" t="s">
        <v>169</v>
      </c>
      <c r="AB35" s="30" t="s">
        <v>169</v>
      </c>
      <c r="AC35" s="30" t="s">
        <v>169</v>
      </c>
      <c r="AD35" s="30" t="s">
        <v>169</v>
      </c>
      <c r="AE35" s="30" t="s">
        <v>169</v>
      </c>
    </row>
    <row r="36" spans="1:31" s="28" customFormat="1">
      <c r="A36" s="29" t="s">
        <v>131</v>
      </c>
      <c r="B36" s="29" t="s">
        <v>20</v>
      </c>
      <c r="C36" s="30">
        <v>8.3303765811085992E-2</v>
      </c>
      <c r="D36" s="30">
        <v>8.3303766073345789E-2</v>
      </c>
      <c r="E36" s="30">
        <v>9.2980904050317309E-2</v>
      </c>
      <c r="F36" s="30">
        <v>0.10968942534277229</v>
      </c>
      <c r="G36" s="30">
        <v>9.3667039446579586E-2</v>
      </c>
      <c r="H36" s="30">
        <v>9.5972212900295437E-2</v>
      </c>
      <c r="I36" s="30">
        <v>9.2061740905259426E-2</v>
      </c>
      <c r="J36" s="30">
        <v>0.11102370689007884</v>
      </c>
      <c r="K36" s="30">
        <v>9.3430593797713693E-2</v>
      </c>
      <c r="L36" s="30">
        <v>9.6253408207740823E-2</v>
      </c>
      <c r="M36" s="30">
        <v>0.10235822999197142</v>
      </c>
      <c r="N36" s="30">
        <v>0.22306359410118315</v>
      </c>
      <c r="O36" s="30">
        <v>0.24109142714100198</v>
      </c>
      <c r="P36" s="30">
        <v>0.24469414910679213</v>
      </c>
      <c r="Q36" s="30">
        <v>0.22357617112965797</v>
      </c>
      <c r="R36" s="30">
        <v>0.25598224566770972</v>
      </c>
      <c r="S36" s="30">
        <v>0.37337939261940101</v>
      </c>
      <c r="T36" s="30">
        <v>0.36809093303389662</v>
      </c>
      <c r="U36" s="30">
        <v>0.32974644995537822</v>
      </c>
      <c r="V36" s="30">
        <v>0.34784111624287201</v>
      </c>
      <c r="W36" s="30">
        <v>0.37427305502568209</v>
      </c>
      <c r="X36" s="30">
        <v>0.40655513388966402</v>
      </c>
      <c r="Y36" s="30">
        <v>0.39654820302317073</v>
      </c>
      <c r="Z36" s="30">
        <v>0.36233573096918426</v>
      </c>
      <c r="AA36" s="30">
        <v>0.50656462346401465</v>
      </c>
      <c r="AB36" s="30">
        <v>0.60916005528556616</v>
      </c>
      <c r="AC36" s="30">
        <v>0.61082903972754365</v>
      </c>
      <c r="AD36" s="30">
        <v>0.6091600459989267</v>
      </c>
      <c r="AE36" s="30">
        <v>0.60916002862973695</v>
      </c>
    </row>
    <row r="37" spans="1:31" s="28" customFormat="1">
      <c r="A37" s="29" t="s">
        <v>131</v>
      </c>
      <c r="B37" s="29" t="s">
        <v>32</v>
      </c>
      <c r="C37" s="30">
        <v>5.0440003261578603E-2</v>
      </c>
      <c r="D37" s="30">
        <v>5.0440003261578603E-2</v>
      </c>
      <c r="E37" s="30">
        <v>0.10018372200478365</v>
      </c>
      <c r="F37" s="30">
        <v>9.8940000543596307E-2</v>
      </c>
      <c r="G37" s="30">
        <v>9.8940000543596307E-2</v>
      </c>
      <c r="H37" s="30">
        <v>9.8940000543596307E-2</v>
      </c>
      <c r="I37" s="30">
        <v>9.9211064905414204E-2</v>
      </c>
      <c r="J37" s="30">
        <v>9.8940000543596307E-2</v>
      </c>
      <c r="K37" s="30">
        <v>9.8940000543596307E-2</v>
      </c>
      <c r="L37" s="30">
        <v>9.8940000543596307E-2</v>
      </c>
      <c r="M37" s="30">
        <v>9.9211078495325067E-2</v>
      </c>
      <c r="N37" s="30">
        <v>9.8940000543596307E-2</v>
      </c>
      <c r="O37" s="30">
        <v>9.894000869754295E-2</v>
      </c>
      <c r="P37" s="30">
        <v>9.894000869754295E-2</v>
      </c>
      <c r="Q37" s="30">
        <v>9.9211078495325067E-2</v>
      </c>
      <c r="R37" s="30">
        <v>0.1085295172863666</v>
      </c>
      <c r="S37" s="30">
        <v>0.2311355865405523</v>
      </c>
      <c r="T37" s="30">
        <v>0.25867028158295141</v>
      </c>
      <c r="U37" s="30">
        <v>0.2279598689932594</v>
      </c>
      <c r="V37" s="30">
        <v>0.25517700858882369</v>
      </c>
      <c r="W37" s="30">
        <v>0.26950206566644924</v>
      </c>
      <c r="X37" s="30">
        <v>0.32784296858012613</v>
      </c>
      <c r="Y37" s="30">
        <v>0.32384503424657529</v>
      </c>
      <c r="Z37" s="30">
        <v>0.26223964448793219</v>
      </c>
      <c r="AA37" s="30">
        <v>0.35949404761904757</v>
      </c>
      <c r="AB37" s="30" t="s">
        <v>169</v>
      </c>
      <c r="AC37" s="30" t="s">
        <v>169</v>
      </c>
      <c r="AD37" s="30" t="s">
        <v>169</v>
      </c>
      <c r="AE37" s="30" t="s">
        <v>169</v>
      </c>
    </row>
    <row r="38" spans="1:31" s="28" customFormat="1">
      <c r="A38" s="29" t="s">
        <v>131</v>
      </c>
      <c r="B38" s="29" t="s">
        <v>66</v>
      </c>
      <c r="C38" s="30">
        <v>1.0350020972291949E-8</v>
      </c>
      <c r="D38" s="30">
        <v>1.0715294377106785E-8</v>
      </c>
      <c r="E38" s="30">
        <v>9.978957824981411E-5</v>
      </c>
      <c r="F38" s="30">
        <v>1.9879115687104518E-3</v>
      </c>
      <c r="G38" s="30">
        <v>8.7231739105859507E-4</v>
      </c>
      <c r="H38" s="30">
        <v>1.2909626353957118E-3</v>
      </c>
      <c r="I38" s="30">
        <v>4.4477571055353345E-4</v>
      </c>
      <c r="J38" s="30">
        <v>3.0254634079746648E-3</v>
      </c>
      <c r="K38" s="30">
        <v>4.308278642758307E-4</v>
      </c>
      <c r="L38" s="30">
        <v>9.5453328725411798E-4</v>
      </c>
      <c r="M38" s="30">
        <v>1.2901793570640585E-3</v>
      </c>
      <c r="N38" s="30">
        <v>1.128163175706866E-2</v>
      </c>
      <c r="O38" s="30">
        <v>7.6046534392804135E-3</v>
      </c>
      <c r="P38" s="30">
        <v>4.377886967164425E-3</v>
      </c>
      <c r="Q38" s="30">
        <v>7.5901662221862743E-3</v>
      </c>
      <c r="R38" s="30">
        <v>1.5270414105557475E-2</v>
      </c>
      <c r="S38" s="30">
        <v>5.1295624529632967E-2</v>
      </c>
      <c r="T38" s="30">
        <v>5.5862791298269002E-2</v>
      </c>
      <c r="U38" s="30">
        <v>8.8518232947156522E-2</v>
      </c>
      <c r="V38" s="30">
        <v>8.3600887616576317E-2</v>
      </c>
      <c r="W38" s="30">
        <v>7.8024581938368656E-2</v>
      </c>
      <c r="X38" s="30">
        <v>0.12590720237673475</v>
      </c>
      <c r="Y38" s="30">
        <v>0.13611157528451767</v>
      </c>
      <c r="Z38" s="30">
        <v>0.13045693568143346</v>
      </c>
      <c r="AA38" s="30">
        <v>0.16217302640937348</v>
      </c>
      <c r="AB38" s="30">
        <v>0.18083242144133754</v>
      </c>
      <c r="AC38" s="30">
        <v>0.17400379536845459</v>
      </c>
      <c r="AD38" s="30">
        <v>0.16598370041933916</v>
      </c>
      <c r="AE38" s="30">
        <v>0.16946145366446588</v>
      </c>
    </row>
    <row r="39" spans="1:31" s="28" customFormat="1">
      <c r="A39" s="29" t="s">
        <v>131</v>
      </c>
      <c r="B39" s="29" t="s">
        <v>65</v>
      </c>
      <c r="C39" s="30">
        <v>0.51216826300800589</v>
      </c>
      <c r="D39" s="30">
        <v>0.50997606273992335</v>
      </c>
      <c r="E39" s="30">
        <v>0.51012514620060057</v>
      </c>
      <c r="F39" s="30">
        <v>0.50578637780242575</v>
      </c>
      <c r="G39" s="30">
        <v>0.50365275325973469</v>
      </c>
      <c r="H39" s="30">
        <v>0.50157781679996705</v>
      </c>
      <c r="I39" s="30">
        <v>0.50148188594125753</v>
      </c>
      <c r="J39" s="30">
        <v>0.49744242302073721</v>
      </c>
      <c r="K39" s="30">
        <v>0.49521608853518323</v>
      </c>
      <c r="L39" s="30">
        <v>0.48503051144903991</v>
      </c>
      <c r="M39" s="30">
        <v>0.49354311488254715</v>
      </c>
      <c r="N39" s="30">
        <v>0.48936524246665375</v>
      </c>
      <c r="O39" s="30">
        <v>0.48728844087189593</v>
      </c>
      <c r="P39" s="30">
        <v>0.48516237424569186</v>
      </c>
      <c r="Q39" s="30">
        <v>0.48481384118910165</v>
      </c>
      <c r="R39" s="30">
        <v>0.48094624783624579</v>
      </c>
      <c r="S39" s="30">
        <v>0.41403270720907709</v>
      </c>
      <c r="T39" s="30">
        <v>0.41486429362114119</v>
      </c>
      <c r="U39" s="30">
        <v>0.41117477860799778</v>
      </c>
      <c r="V39" s="30">
        <v>0.40910313753978139</v>
      </c>
      <c r="W39" s="30">
        <v>0.40921302061713022</v>
      </c>
      <c r="X39" s="30" t="s">
        <v>169</v>
      </c>
      <c r="Y39" s="30" t="s">
        <v>169</v>
      </c>
      <c r="Z39" s="30" t="s">
        <v>169</v>
      </c>
      <c r="AA39" s="30" t="s">
        <v>169</v>
      </c>
      <c r="AB39" s="30" t="s">
        <v>169</v>
      </c>
      <c r="AC39" s="30" t="s">
        <v>169</v>
      </c>
      <c r="AD39" s="30" t="s">
        <v>169</v>
      </c>
      <c r="AE39" s="30" t="s">
        <v>169</v>
      </c>
    </row>
    <row r="40" spans="1:31" s="28" customFormat="1">
      <c r="A40" s="29" t="s">
        <v>131</v>
      </c>
      <c r="B40" s="29" t="s">
        <v>69</v>
      </c>
      <c r="C40" s="30">
        <v>0.36022612340211108</v>
      </c>
      <c r="D40" s="30">
        <v>0.34982456150247149</v>
      </c>
      <c r="E40" s="30">
        <v>0.34934880574284705</v>
      </c>
      <c r="F40" s="30">
        <v>0.34290107953052029</v>
      </c>
      <c r="G40" s="30">
        <v>0.42701564415131948</v>
      </c>
      <c r="H40" s="30">
        <v>0.43990317513853766</v>
      </c>
      <c r="I40" s="30">
        <v>0.4610440447659141</v>
      </c>
      <c r="J40" s="30">
        <v>0.43590705509246752</v>
      </c>
      <c r="K40" s="30">
        <v>0.41237684453957918</v>
      </c>
      <c r="L40" s="30">
        <v>0.42589331887796372</v>
      </c>
      <c r="M40" s="30">
        <v>0.41580224023477924</v>
      </c>
      <c r="N40" s="30">
        <v>0.39368217469226729</v>
      </c>
      <c r="O40" s="30">
        <v>0.35618444872228328</v>
      </c>
      <c r="P40" s="30">
        <v>0.41303784355389878</v>
      </c>
      <c r="Q40" s="30">
        <v>0.40619491896662618</v>
      </c>
      <c r="R40" s="30">
        <v>0.43643286184166241</v>
      </c>
      <c r="S40" s="30">
        <v>0.43304937128189613</v>
      </c>
      <c r="T40" s="30">
        <v>0.42961897203701532</v>
      </c>
      <c r="U40" s="30">
        <v>0.44000554368869832</v>
      </c>
      <c r="V40" s="30">
        <v>0.41404604744466594</v>
      </c>
      <c r="W40" s="30">
        <v>0.39112961882164121</v>
      </c>
      <c r="X40" s="30">
        <v>0.33130291019228464</v>
      </c>
      <c r="Y40" s="30">
        <v>0.38907148775376266</v>
      </c>
      <c r="Z40" s="30">
        <v>0.39399964847237207</v>
      </c>
      <c r="AA40" s="30">
        <v>0.41992046465783128</v>
      </c>
      <c r="AB40" s="30">
        <v>0.41714733344462873</v>
      </c>
      <c r="AC40" s="30">
        <v>0.41671054968021087</v>
      </c>
      <c r="AD40" s="30">
        <v>0.42119597683674781</v>
      </c>
      <c r="AE40" s="30">
        <v>0.3751341575082871</v>
      </c>
    </row>
    <row r="41" spans="1:31" s="28" customFormat="1">
      <c r="A41" s="29" t="s">
        <v>131</v>
      </c>
      <c r="B41" s="29" t="s">
        <v>68</v>
      </c>
      <c r="C41" s="30">
        <v>0.31430044685812436</v>
      </c>
      <c r="D41" s="30">
        <v>0.30433472492927233</v>
      </c>
      <c r="E41" s="30">
        <v>0.31027717525055271</v>
      </c>
      <c r="F41" s="30">
        <v>0.29648767071780041</v>
      </c>
      <c r="G41" s="30">
        <v>0.30069359172202753</v>
      </c>
      <c r="H41" s="30">
        <v>0.31492080390678912</v>
      </c>
      <c r="I41" s="30">
        <v>0.31866083956975066</v>
      </c>
      <c r="J41" s="30">
        <v>0.26618409676065552</v>
      </c>
      <c r="K41" s="30">
        <v>0.28833334296554741</v>
      </c>
      <c r="L41" s="30">
        <v>0.29984909525313236</v>
      </c>
      <c r="M41" s="30">
        <v>0.30464288754516972</v>
      </c>
      <c r="N41" s="30">
        <v>0.30923357234314391</v>
      </c>
      <c r="O41" s="30">
        <v>0.29582563530704858</v>
      </c>
      <c r="P41" s="30">
        <v>0.30044777194264655</v>
      </c>
      <c r="Q41" s="30">
        <v>0.31544514824057407</v>
      </c>
      <c r="R41" s="30">
        <v>0.31763895352384608</v>
      </c>
      <c r="S41" s="30">
        <v>0.26336769880838534</v>
      </c>
      <c r="T41" s="30">
        <v>0.28403598564282084</v>
      </c>
      <c r="U41" s="30">
        <v>0.29590439459879619</v>
      </c>
      <c r="V41" s="30">
        <v>0.30169708916054644</v>
      </c>
      <c r="W41" s="30">
        <v>0.30124646654073944</v>
      </c>
      <c r="X41" s="30">
        <v>0.28438458446649995</v>
      </c>
      <c r="Y41" s="30">
        <v>0.28239860809923617</v>
      </c>
      <c r="Z41" s="30">
        <v>0.29522762476926301</v>
      </c>
      <c r="AA41" s="30">
        <v>0.29394730430807009</v>
      </c>
      <c r="AB41" s="30">
        <v>0.25268447075937783</v>
      </c>
      <c r="AC41" s="30">
        <v>0.26887960217807322</v>
      </c>
      <c r="AD41" s="30">
        <v>0.27815205304646878</v>
      </c>
      <c r="AE41" s="30">
        <v>0.278467620247206</v>
      </c>
    </row>
    <row r="42" spans="1:31" s="28" customFormat="1">
      <c r="A42" s="29" t="s">
        <v>131</v>
      </c>
      <c r="B42" s="29" t="s">
        <v>36</v>
      </c>
      <c r="C42" s="30" t="s">
        <v>169</v>
      </c>
      <c r="D42" s="30">
        <v>0.14617502368390353</v>
      </c>
      <c r="E42" s="30">
        <v>0.15305960292654108</v>
      </c>
      <c r="F42" s="30">
        <v>0.18769854213510276</v>
      </c>
      <c r="G42" s="30">
        <v>0.1988371890231164</v>
      </c>
      <c r="H42" s="30">
        <v>0.19396797683447428</v>
      </c>
      <c r="I42" s="30">
        <v>0.1889905941430936</v>
      </c>
      <c r="J42" s="30">
        <v>0.18725282513931357</v>
      </c>
      <c r="K42" s="30">
        <v>0.18143728758180533</v>
      </c>
      <c r="L42" s="30">
        <v>0.1820793035352688</v>
      </c>
      <c r="M42" s="30">
        <v>0.18023533021875646</v>
      </c>
      <c r="N42" s="30">
        <v>0.18391575057235748</v>
      </c>
      <c r="O42" s="30">
        <v>0.18258104763181171</v>
      </c>
      <c r="P42" s="30">
        <v>0.18474158137655142</v>
      </c>
      <c r="Q42" s="30">
        <v>0.18361838714871923</v>
      </c>
      <c r="R42" s="30">
        <v>0.1861803871314231</v>
      </c>
      <c r="S42" s="30">
        <v>0.1525938616238719</v>
      </c>
      <c r="T42" s="30">
        <v>0.15372021297643659</v>
      </c>
      <c r="U42" s="30">
        <v>0.15339769784805612</v>
      </c>
      <c r="V42" s="30">
        <v>0.15233780129322705</v>
      </c>
      <c r="W42" s="30">
        <v>0.14963497429262371</v>
      </c>
      <c r="X42" s="30">
        <v>0.14804918241784931</v>
      </c>
      <c r="Y42" s="30">
        <v>0.14924779224177123</v>
      </c>
      <c r="Z42" s="30">
        <v>0.14840904939407665</v>
      </c>
      <c r="AA42" s="30">
        <v>0.14552667684874568</v>
      </c>
      <c r="AB42" s="30">
        <v>0.13402995362402856</v>
      </c>
      <c r="AC42" s="30">
        <v>0.13863635447824391</v>
      </c>
      <c r="AD42" s="30">
        <v>0.13681036322016887</v>
      </c>
      <c r="AE42" s="30">
        <v>0.14120861246081939</v>
      </c>
    </row>
    <row r="43" spans="1:31" s="28" customFormat="1">
      <c r="A43" s="29" t="s">
        <v>131</v>
      </c>
      <c r="B43" s="29" t="s">
        <v>73</v>
      </c>
      <c r="C43" s="30">
        <v>5.5460630457422099E-3</v>
      </c>
      <c r="D43" s="30">
        <v>1.2316440358888087E-2</v>
      </c>
      <c r="E43" s="30">
        <v>2.1185564955515501E-2</v>
      </c>
      <c r="F43" s="30">
        <v>0.10274295512119884</v>
      </c>
      <c r="G43" s="30">
        <v>9.5798118171829691E-2</v>
      </c>
      <c r="H43" s="30">
        <v>8.3826677070482816E-2</v>
      </c>
      <c r="I43" s="30">
        <v>7.3001829881622834E-2</v>
      </c>
      <c r="J43" s="30">
        <v>0.10376117406018594</v>
      </c>
      <c r="K43" s="30">
        <v>8.5034314178483214E-2</v>
      </c>
      <c r="L43" s="30">
        <v>9.7325091311674092E-2</v>
      </c>
      <c r="M43" s="30">
        <v>9.1355853566661371E-2</v>
      </c>
      <c r="N43" s="30">
        <v>0.14162171209513424</v>
      </c>
      <c r="O43" s="30">
        <v>0.13718677051430089</v>
      </c>
      <c r="P43" s="30">
        <v>0.13413590676502915</v>
      </c>
      <c r="Q43" s="30">
        <v>0.14829942280820926</v>
      </c>
      <c r="R43" s="30">
        <v>0.14165064883350795</v>
      </c>
      <c r="S43" s="30">
        <v>0.19431778445077572</v>
      </c>
      <c r="T43" s="30">
        <v>0.19677041022487798</v>
      </c>
      <c r="U43" s="30">
        <v>0.20558281320965946</v>
      </c>
      <c r="V43" s="30">
        <v>0.19074164493565288</v>
      </c>
      <c r="W43" s="30">
        <v>0.20748606984319559</v>
      </c>
      <c r="X43" s="30">
        <v>0.22707828946417163</v>
      </c>
      <c r="Y43" s="30">
        <v>0.21869849254711074</v>
      </c>
      <c r="Z43" s="30">
        <v>0.22014293743757538</v>
      </c>
      <c r="AA43" s="30">
        <v>0.21547459513364836</v>
      </c>
      <c r="AB43" s="30">
        <v>0.18425554645003503</v>
      </c>
      <c r="AC43" s="30">
        <v>0.18691863778571766</v>
      </c>
      <c r="AD43" s="30">
        <v>0.19736514974650718</v>
      </c>
      <c r="AE43" s="30">
        <v>0.20425607233071338</v>
      </c>
    </row>
    <row r="44" spans="1:31" s="28" customFormat="1">
      <c r="A44" s="29" t="s">
        <v>131</v>
      </c>
      <c r="B44" s="29" t="s">
        <v>56</v>
      </c>
      <c r="C44" s="30">
        <v>6.6872262758024367E-2</v>
      </c>
      <c r="D44" s="30">
        <v>7.5039662400958038E-2</v>
      </c>
      <c r="E44" s="30">
        <v>7.5231877437177561E-2</v>
      </c>
      <c r="F44" s="30">
        <v>9.5782325676811012E-2</v>
      </c>
      <c r="G44" s="30">
        <v>0.10398589024244985</v>
      </c>
      <c r="H44" s="30">
        <v>9.8615644662665897E-2</v>
      </c>
      <c r="I44" s="30">
        <v>9.5258357110928824E-2</v>
      </c>
      <c r="J44" s="30">
        <v>9.2533982819648961E-2</v>
      </c>
      <c r="K44" s="30">
        <v>8.9126131945674286E-2</v>
      </c>
      <c r="L44" s="30">
        <v>8.7565559440723112E-2</v>
      </c>
      <c r="M44" s="30">
        <v>8.8780870560894204E-2</v>
      </c>
      <c r="N44" s="30">
        <v>8.9298841495355663E-2</v>
      </c>
      <c r="O44" s="30">
        <v>8.7491091368613591E-2</v>
      </c>
      <c r="P44" s="30">
        <v>8.7117919443304451E-2</v>
      </c>
      <c r="Q44" s="30">
        <v>8.4492854915762847E-2</v>
      </c>
      <c r="R44" s="30">
        <v>8.3180085084699415E-2</v>
      </c>
      <c r="S44" s="30">
        <v>6.2775398123380954E-2</v>
      </c>
      <c r="T44" s="30">
        <v>6.2547491734802965E-2</v>
      </c>
      <c r="U44" s="30">
        <v>6.1442253121740634E-2</v>
      </c>
      <c r="V44" s="30">
        <v>6.0238663267553276E-2</v>
      </c>
      <c r="W44" s="30">
        <v>5.9941970900384209E-2</v>
      </c>
      <c r="X44" s="30">
        <v>6.0970615677125792E-2</v>
      </c>
      <c r="Y44" s="30">
        <v>5.9633693963146155E-2</v>
      </c>
      <c r="Z44" s="30">
        <v>5.7506643311558463E-2</v>
      </c>
      <c r="AA44" s="30">
        <v>5.3115835860630609E-2</v>
      </c>
      <c r="AB44" s="30">
        <v>4.4257831696529297E-2</v>
      </c>
      <c r="AC44" s="30">
        <v>4.7295472130195984E-2</v>
      </c>
      <c r="AD44" s="30">
        <v>4.6919710066172432E-2</v>
      </c>
      <c r="AE44" s="30">
        <v>4.2783918225368096E-2</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0" t="s">
        <v>169</v>
      </c>
      <c r="D48" s="30" t="s">
        <v>169</v>
      </c>
      <c r="E48" s="30" t="s">
        <v>169</v>
      </c>
      <c r="F48" s="30" t="s">
        <v>169</v>
      </c>
      <c r="G48" s="30" t="s">
        <v>169</v>
      </c>
      <c r="H48" s="30" t="s">
        <v>169</v>
      </c>
      <c r="I48" s="30" t="s">
        <v>169</v>
      </c>
      <c r="J48" s="30" t="s">
        <v>169</v>
      </c>
      <c r="K48" s="30" t="s">
        <v>169</v>
      </c>
      <c r="L48" s="30" t="s">
        <v>169</v>
      </c>
      <c r="M48" s="30" t="s">
        <v>169</v>
      </c>
      <c r="N48" s="30" t="s">
        <v>169</v>
      </c>
      <c r="O48" s="30" t="s">
        <v>169</v>
      </c>
      <c r="P48" s="30" t="s">
        <v>169</v>
      </c>
      <c r="Q48" s="30" t="s">
        <v>169</v>
      </c>
      <c r="R48" s="30" t="s">
        <v>169</v>
      </c>
      <c r="S48" s="30" t="s">
        <v>169</v>
      </c>
      <c r="T48" s="30" t="s">
        <v>169</v>
      </c>
      <c r="U48" s="30" t="s">
        <v>169</v>
      </c>
      <c r="V48" s="30" t="s">
        <v>169</v>
      </c>
      <c r="W48" s="30" t="s">
        <v>169</v>
      </c>
      <c r="X48" s="30" t="s">
        <v>169</v>
      </c>
      <c r="Y48" s="30" t="s">
        <v>169</v>
      </c>
      <c r="Z48" s="30" t="s">
        <v>169</v>
      </c>
      <c r="AA48" s="30" t="s">
        <v>169</v>
      </c>
      <c r="AB48" s="30" t="s">
        <v>169</v>
      </c>
      <c r="AC48" s="30" t="s">
        <v>169</v>
      </c>
      <c r="AD48" s="30" t="s">
        <v>169</v>
      </c>
      <c r="AE48" s="30" t="s">
        <v>169</v>
      </c>
    </row>
    <row r="49" spans="1:31" s="28" customFormat="1">
      <c r="A49" s="29" t="s">
        <v>132</v>
      </c>
      <c r="B49" s="29" t="s">
        <v>71</v>
      </c>
      <c r="C49" s="30">
        <v>0.71349622739535379</v>
      </c>
      <c r="D49" s="30">
        <v>0.67606429871974527</v>
      </c>
      <c r="E49" s="30">
        <v>0.68472890630213201</v>
      </c>
      <c r="F49" s="30">
        <v>0.69286787653829063</v>
      </c>
      <c r="G49" s="30">
        <v>0.73101182708983381</v>
      </c>
      <c r="H49" s="30">
        <v>0.74950114563549286</v>
      </c>
      <c r="I49" s="30">
        <v>0.73373198838724074</v>
      </c>
      <c r="J49" s="30">
        <v>0.72714924598885866</v>
      </c>
      <c r="K49" s="30">
        <v>0.7133132917192706</v>
      </c>
      <c r="L49" s="30">
        <v>0.74369599851150192</v>
      </c>
      <c r="M49" s="30">
        <v>0.73672471483953206</v>
      </c>
      <c r="N49" s="30">
        <v>0.72317180980843454</v>
      </c>
      <c r="O49" s="30">
        <v>0.74087591561412725</v>
      </c>
      <c r="P49" s="30">
        <v>0.73822494012013729</v>
      </c>
      <c r="Q49" s="30">
        <v>0.75712001332753232</v>
      </c>
      <c r="R49" s="30">
        <v>0.71378152172243081</v>
      </c>
      <c r="S49" s="30">
        <v>0.66419040853561628</v>
      </c>
      <c r="T49" s="30">
        <v>0.68779731159278179</v>
      </c>
      <c r="U49" s="30">
        <v>0.60633437982560034</v>
      </c>
      <c r="V49" s="30">
        <v>0.64986322702431143</v>
      </c>
      <c r="W49" s="30">
        <v>0.70783734148276423</v>
      </c>
      <c r="X49" s="30">
        <v>0.69056203903697422</v>
      </c>
      <c r="Y49" s="30">
        <v>0.66501842033514036</v>
      </c>
      <c r="Z49" s="30">
        <v>0.67983864658775561</v>
      </c>
      <c r="AA49" s="30">
        <v>0.6485846916063801</v>
      </c>
      <c r="AB49" s="30">
        <v>0.66424647790473623</v>
      </c>
      <c r="AC49" s="30">
        <v>0.67247167171777278</v>
      </c>
      <c r="AD49" s="30" t="s">
        <v>169</v>
      </c>
      <c r="AE49" s="30" t="s">
        <v>169</v>
      </c>
    </row>
    <row r="50" spans="1:31" s="28" customFormat="1">
      <c r="A50" s="29" t="s">
        <v>132</v>
      </c>
      <c r="B50" s="29" t="s">
        <v>20</v>
      </c>
      <c r="C50" s="30" t="s">
        <v>169</v>
      </c>
      <c r="D50" s="30" t="s">
        <v>169</v>
      </c>
      <c r="E50" s="30" t="s">
        <v>169</v>
      </c>
      <c r="F50" s="30" t="s">
        <v>169</v>
      </c>
      <c r="G50" s="30" t="s">
        <v>169</v>
      </c>
      <c r="H50" s="30" t="s">
        <v>169</v>
      </c>
      <c r="I50" s="30" t="s">
        <v>169</v>
      </c>
      <c r="J50" s="30" t="s">
        <v>169</v>
      </c>
      <c r="K50" s="30" t="s">
        <v>169</v>
      </c>
      <c r="L50" s="30" t="s">
        <v>169</v>
      </c>
      <c r="M50" s="30" t="s">
        <v>169</v>
      </c>
      <c r="N50" s="30" t="s">
        <v>169</v>
      </c>
      <c r="O50" s="30" t="s">
        <v>169</v>
      </c>
      <c r="P50" s="30" t="s">
        <v>169</v>
      </c>
      <c r="Q50" s="30" t="s">
        <v>169</v>
      </c>
      <c r="R50" s="30" t="s">
        <v>169</v>
      </c>
      <c r="S50" s="30" t="s">
        <v>169</v>
      </c>
      <c r="T50" s="30" t="s">
        <v>169</v>
      </c>
      <c r="U50" s="30" t="s">
        <v>169</v>
      </c>
      <c r="V50" s="30" t="s">
        <v>169</v>
      </c>
      <c r="W50" s="30" t="s">
        <v>169</v>
      </c>
      <c r="X50" s="30" t="s">
        <v>169</v>
      </c>
      <c r="Y50" s="30" t="s">
        <v>169</v>
      </c>
      <c r="Z50" s="30" t="s">
        <v>169</v>
      </c>
      <c r="AA50" s="30" t="s">
        <v>169</v>
      </c>
      <c r="AB50" s="30" t="s">
        <v>169</v>
      </c>
      <c r="AC50" s="30" t="s">
        <v>169</v>
      </c>
      <c r="AD50" s="30" t="s">
        <v>169</v>
      </c>
      <c r="AE50" s="30" t="s">
        <v>169</v>
      </c>
    </row>
    <row r="51" spans="1:31" s="28" customFormat="1">
      <c r="A51" s="29" t="s">
        <v>132</v>
      </c>
      <c r="B51" s="29" t="s">
        <v>32</v>
      </c>
      <c r="C51" s="30">
        <v>1.8687456621004565E-3</v>
      </c>
      <c r="D51" s="30">
        <v>7.9267586757990859E-4</v>
      </c>
      <c r="E51" s="30">
        <v>2.2189639269406393E-3</v>
      </c>
      <c r="F51" s="30">
        <v>3.8320084474885844E-3</v>
      </c>
      <c r="G51" s="30">
        <v>1.0379522831050227E-3</v>
      </c>
      <c r="H51" s="30">
        <v>2.7775061643835613E-3</v>
      </c>
      <c r="I51" s="30">
        <v>1.5254141552511391E-3</v>
      </c>
      <c r="J51" s="30">
        <v>3.6700627853881273E-3</v>
      </c>
      <c r="K51" s="30">
        <v>7.171787671232876E-6</v>
      </c>
      <c r="L51" s="30">
        <v>8.1800924657534236E-4</v>
      </c>
      <c r="M51" s="30">
        <v>2.5903917808219176E-4</v>
      </c>
      <c r="N51" s="30">
        <v>4.9310013698630134E-3</v>
      </c>
      <c r="O51" s="30">
        <v>3.586288356164361E-3</v>
      </c>
      <c r="P51" s="30">
        <v>3.5348576484018263E-3</v>
      </c>
      <c r="Q51" s="30">
        <v>1.1765136986301371E-2</v>
      </c>
      <c r="R51" s="30">
        <v>9.0307557077625566E-3</v>
      </c>
      <c r="S51" s="30">
        <v>2.2324681278538816E-2</v>
      </c>
      <c r="T51" s="30">
        <v>2.2433111872146118E-2</v>
      </c>
      <c r="U51" s="30" t="s">
        <v>169</v>
      </c>
      <c r="V51" s="30" t="s">
        <v>169</v>
      </c>
      <c r="W51" s="30" t="s">
        <v>169</v>
      </c>
      <c r="X51" s="30" t="s">
        <v>169</v>
      </c>
      <c r="Y51" s="30" t="s">
        <v>169</v>
      </c>
      <c r="Z51" s="30" t="s">
        <v>169</v>
      </c>
      <c r="AA51" s="30" t="s">
        <v>169</v>
      </c>
      <c r="AB51" s="30" t="s">
        <v>169</v>
      </c>
      <c r="AC51" s="30" t="s">
        <v>169</v>
      </c>
      <c r="AD51" s="30" t="s">
        <v>169</v>
      </c>
      <c r="AE51" s="30" t="s">
        <v>169</v>
      </c>
    </row>
    <row r="52" spans="1:31" s="28" customFormat="1">
      <c r="A52" s="29" t="s">
        <v>132</v>
      </c>
      <c r="B52" s="29" t="s">
        <v>66</v>
      </c>
      <c r="C52" s="30">
        <v>4.6901061490969717E-4</v>
      </c>
      <c r="D52" s="30">
        <v>1.0289338199951915E-8</v>
      </c>
      <c r="E52" s="30">
        <v>5.4328651308898095E-4</v>
      </c>
      <c r="F52" s="30">
        <v>1.753863687168349E-4</v>
      </c>
      <c r="G52" s="30">
        <v>1.009862424093367E-4</v>
      </c>
      <c r="H52" s="30">
        <v>2.2261994637142515E-4</v>
      </c>
      <c r="I52" s="30">
        <v>2.3196308039365534E-4</v>
      </c>
      <c r="J52" s="30">
        <v>4.3807635170331657E-5</v>
      </c>
      <c r="K52" s="30">
        <v>1.5825215873588069E-8</v>
      </c>
      <c r="L52" s="30">
        <v>1.6387481614996385E-8</v>
      </c>
      <c r="M52" s="30">
        <v>1.6903739005046864E-8</v>
      </c>
      <c r="N52" s="30">
        <v>2.142855399821497E-3</v>
      </c>
      <c r="O52" s="30">
        <v>7.2228431204938298E-4</v>
      </c>
      <c r="P52" s="30">
        <v>1.0556697850283739E-3</v>
      </c>
      <c r="Q52" s="30">
        <v>2.0777043652554952E-3</v>
      </c>
      <c r="R52" s="30">
        <v>1.4153178674141513E-3</v>
      </c>
      <c r="S52" s="30">
        <v>4.3082880766186094E-3</v>
      </c>
      <c r="T52" s="30">
        <v>1.686049770801952E-3</v>
      </c>
      <c r="U52" s="30">
        <v>1.3727997045286322E-2</v>
      </c>
      <c r="V52" s="30">
        <v>1.103858978019499E-2</v>
      </c>
      <c r="W52" s="30">
        <v>5.9512869390690708E-3</v>
      </c>
      <c r="X52" s="30">
        <v>4.0230794754699531E-3</v>
      </c>
      <c r="Y52" s="30">
        <v>2.6845511419242161E-2</v>
      </c>
      <c r="Z52" s="30">
        <v>1.7241979815649639E-2</v>
      </c>
      <c r="AA52" s="30">
        <v>1.574812736158052E-2</v>
      </c>
      <c r="AB52" s="30">
        <v>1.1717859076714474E-2</v>
      </c>
      <c r="AC52" s="30">
        <v>1.1787643288750147E-2</v>
      </c>
      <c r="AD52" s="30">
        <v>0.15115200781147659</v>
      </c>
      <c r="AE52" s="30">
        <v>0.17673812899567096</v>
      </c>
    </row>
    <row r="53" spans="1:31" s="28" customFormat="1">
      <c r="A53" s="29" t="s">
        <v>132</v>
      </c>
      <c r="B53" s="29" t="s">
        <v>65</v>
      </c>
      <c r="C53" s="30">
        <v>0.14063372389965442</v>
      </c>
      <c r="D53" s="30">
        <v>0.14099365617817067</v>
      </c>
      <c r="E53" s="30">
        <v>0.12752753297075273</v>
      </c>
      <c r="F53" s="30">
        <v>0.15751403723755605</v>
      </c>
      <c r="G53" s="30">
        <v>0.16100367570648672</v>
      </c>
      <c r="H53" s="30">
        <v>0.15199713372060714</v>
      </c>
      <c r="I53" s="30">
        <v>0.15388241726187898</v>
      </c>
      <c r="J53" s="30">
        <v>0.19365528509489441</v>
      </c>
      <c r="K53" s="30">
        <v>0.16034829770290207</v>
      </c>
      <c r="L53" s="30">
        <v>0.13716240192114174</v>
      </c>
      <c r="M53" s="30">
        <v>0.13806849124724002</v>
      </c>
      <c r="N53" s="30">
        <v>0.12452070793746821</v>
      </c>
      <c r="O53" s="30">
        <v>0.15249591546440958</v>
      </c>
      <c r="P53" s="30">
        <v>0.15713239601531809</v>
      </c>
      <c r="Q53" s="30">
        <v>0.14848301129102948</v>
      </c>
      <c r="R53" s="30">
        <v>0.14892952279092356</v>
      </c>
      <c r="S53" s="30">
        <v>0.18734572403958338</v>
      </c>
      <c r="T53" s="30">
        <v>0.15527704723218524</v>
      </c>
      <c r="U53" s="30">
        <v>0.1333823796559806</v>
      </c>
      <c r="V53" s="30">
        <v>0.132981361775945</v>
      </c>
      <c r="W53" s="30">
        <v>0.12063420140710875</v>
      </c>
      <c r="X53" s="30">
        <v>0.14757676572811387</v>
      </c>
      <c r="Y53" s="30">
        <v>0.15260812513761393</v>
      </c>
      <c r="Z53" s="30">
        <v>0.14387663207541346</v>
      </c>
      <c r="AA53" s="30">
        <v>0.14454248242142889</v>
      </c>
      <c r="AB53" s="30">
        <v>0.18109454807072989</v>
      </c>
      <c r="AC53" s="30">
        <v>0.15055430888486937</v>
      </c>
      <c r="AD53" s="30">
        <v>0.12913752096361641</v>
      </c>
      <c r="AE53" s="30">
        <v>0.12912457686933673</v>
      </c>
    </row>
    <row r="54" spans="1:31" s="28" customFormat="1">
      <c r="A54" s="29" t="s">
        <v>132</v>
      </c>
      <c r="B54" s="29" t="s">
        <v>69</v>
      </c>
      <c r="C54" s="30">
        <v>0.35941637556052525</v>
      </c>
      <c r="D54" s="30">
        <v>0.36562680522958874</v>
      </c>
      <c r="E54" s="30">
        <v>0.31515825409668524</v>
      </c>
      <c r="F54" s="30">
        <v>0.32333903668260194</v>
      </c>
      <c r="G54" s="30">
        <v>0.33096179443891305</v>
      </c>
      <c r="H54" s="30">
        <v>0.34250466341180913</v>
      </c>
      <c r="I54" s="30">
        <v>0.35887788985891034</v>
      </c>
      <c r="J54" s="30">
        <v>0.32403789959276841</v>
      </c>
      <c r="K54" s="30">
        <v>0.32644694736651697</v>
      </c>
      <c r="L54" s="30">
        <v>0.31603989810255229</v>
      </c>
      <c r="M54" s="30">
        <v>0.35471341940047385</v>
      </c>
      <c r="N54" s="30">
        <v>0.31438864031498454</v>
      </c>
      <c r="O54" s="30">
        <v>0.32421902870021824</v>
      </c>
      <c r="P54" s="30">
        <v>0.3286354520736503</v>
      </c>
      <c r="Q54" s="30">
        <v>0.34250976001015748</v>
      </c>
      <c r="R54" s="30">
        <v>0.34679060814641099</v>
      </c>
      <c r="S54" s="30">
        <v>0.32915351001905913</v>
      </c>
      <c r="T54" s="30">
        <v>0.35165571043049065</v>
      </c>
      <c r="U54" s="30">
        <v>0.33745117319428186</v>
      </c>
      <c r="V54" s="30">
        <v>0.34505826393338751</v>
      </c>
      <c r="W54" s="30">
        <v>0.30527324738798239</v>
      </c>
      <c r="X54" s="30">
        <v>0.29667300663789314</v>
      </c>
      <c r="Y54" s="30">
        <v>0.31342614406235231</v>
      </c>
      <c r="Z54" s="30">
        <v>0.33705453776538158</v>
      </c>
      <c r="AA54" s="30">
        <v>0.3298364460791271</v>
      </c>
      <c r="AB54" s="30">
        <v>0.32355918259212846</v>
      </c>
      <c r="AC54" s="30">
        <v>0.33380419326941568</v>
      </c>
      <c r="AD54" s="30">
        <v>0.32307794262793466</v>
      </c>
      <c r="AE54" s="30">
        <v>0.32806591375791333</v>
      </c>
    </row>
    <row r="55" spans="1:31" s="28" customFormat="1">
      <c r="A55" s="29" t="s">
        <v>132</v>
      </c>
      <c r="B55" s="29" t="s">
        <v>68</v>
      </c>
      <c r="C55" s="30">
        <v>0.27589072806292031</v>
      </c>
      <c r="D55" s="30">
        <v>0.27392338153988727</v>
      </c>
      <c r="E55" s="30">
        <v>0.28449346704130918</v>
      </c>
      <c r="F55" s="30">
        <v>0.27266513059843889</v>
      </c>
      <c r="G55" s="30">
        <v>0.25897688726584372</v>
      </c>
      <c r="H55" s="30">
        <v>0.27188681194771719</v>
      </c>
      <c r="I55" s="30">
        <v>0.27859717142089879</v>
      </c>
      <c r="J55" s="30">
        <v>0.26088855556300766</v>
      </c>
      <c r="K55" s="30">
        <v>0.27047882277553659</v>
      </c>
      <c r="L55" s="30">
        <v>0.27589193995641975</v>
      </c>
      <c r="M55" s="30">
        <v>0.27430522490737425</v>
      </c>
      <c r="N55" s="30">
        <v>0.2848436847216308</v>
      </c>
      <c r="O55" s="30">
        <v>0.27250449920772246</v>
      </c>
      <c r="P55" s="30">
        <v>0.2589765633398976</v>
      </c>
      <c r="Q55" s="30">
        <v>0.27368537674698556</v>
      </c>
      <c r="R55" s="30">
        <v>0.27816575185493736</v>
      </c>
      <c r="S55" s="30">
        <v>0.26088686736530303</v>
      </c>
      <c r="T55" s="30">
        <v>0.27007727361240486</v>
      </c>
      <c r="U55" s="30">
        <v>0.27629583412358444</v>
      </c>
      <c r="V55" s="30">
        <v>0.2739556936289857</v>
      </c>
      <c r="W55" s="30">
        <v>0.27849782641865928</v>
      </c>
      <c r="X55" s="30">
        <v>0.2590291059680101</v>
      </c>
      <c r="Y55" s="30">
        <v>0.25184661180351375</v>
      </c>
      <c r="Z55" s="30">
        <v>0.26682755510138101</v>
      </c>
      <c r="AA55" s="30">
        <v>0.26256604228697972</v>
      </c>
      <c r="AB55" s="30">
        <v>0.23729416854897931</v>
      </c>
      <c r="AC55" s="30">
        <v>0.22971870254880172</v>
      </c>
      <c r="AD55" s="30">
        <v>0.25297885989255942</v>
      </c>
      <c r="AE55" s="30">
        <v>0.2519105768113864</v>
      </c>
    </row>
    <row r="56" spans="1:31" s="28" customFormat="1">
      <c r="A56" s="29" t="s">
        <v>132</v>
      </c>
      <c r="B56" s="29" t="s">
        <v>36</v>
      </c>
      <c r="C56" s="30">
        <v>0.23465761136970212</v>
      </c>
      <c r="D56" s="30">
        <v>5.410127304688394E-2</v>
      </c>
      <c r="E56" s="30">
        <v>5.3022109021989276E-2</v>
      </c>
      <c r="F56" s="30">
        <v>6.2065960145641051E-2</v>
      </c>
      <c r="G56" s="30">
        <v>6.1094352846256784E-2</v>
      </c>
      <c r="H56" s="30">
        <v>6.181977872940797E-2</v>
      </c>
      <c r="I56" s="30">
        <v>5.7459895053619925E-2</v>
      </c>
      <c r="J56" s="30">
        <v>5.4605929186074237E-2</v>
      </c>
      <c r="K56" s="30">
        <v>4.7720858534617813E-2</v>
      </c>
      <c r="L56" s="30">
        <v>4.8502970784492408E-2</v>
      </c>
      <c r="M56" s="30">
        <v>4.8497403819883655E-2</v>
      </c>
      <c r="N56" s="30">
        <v>5.2360394990302893E-2</v>
      </c>
      <c r="O56" s="30">
        <v>5.0779222184027972E-2</v>
      </c>
      <c r="P56" s="30">
        <v>4.6423082307219206E-2</v>
      </c>
      <c r="Q56" s="30">
        <v>5.0174182230997483E-2</v>
      </c>
      <c r="R56" s="30">
        <v>5.0817353996909814E-2</v>
      </c>
      <c r="S56" s="30">
        <v>4.7871543103204656E-2</v>
      </c>
      <c r="T56" s="30">
        <v>4.5504323011483244E-2</v>
      </c>
      <c r="U56" s="30">
        <v>4.4352312452266708E-2</v>
      </c>
      <c r="V56" s="30">
        <v>4.2895792592141706E-2</v>
      </c>
      <c r="W56" s="30">
        <v>8.9722774848098139E-2</v>
      </c>
      <c r="X56" s="30">
        <v>0.14205690067783222</v>
      </c>
      <c r="Y56" s="30">
        <v>0.13884497524746767</v>
      </c>
      <c r="Z56" s="30">
        <v>0.14947612058640114</v>
      </c>
      <c r="AA56" s="30">
        <v>0.14629011370823292</v>
      </c>
      <c r="AB56" s="30">
        <v>0.14387296714472464</v>
      </c>
      <c r="AC56" s="30">
        <v>0.14440611532561315</v>
      </c>
      <c r="AD56" s="30">
        <v>0.13408365895055024</v>
      </c>
      <c r="AE56" s="30">
        <v>0.13004629352786712</v>
      </c>
    </row>
    <row r="57" spans="1:31" s="28" customFormat="1">
      <c r="A57" s="29" t="s">
        <v>132</v>
      </c>
      <c r="B57" s="29" t="s">
        <v>73</v>
      </c>
      <c r="C57" s="30" t="s">
        <v>169</v>
      </c>
      <c r="D57" s="30" t="s">
        <v>169</v>
      </c>
      <c r="E57" s="30" t="s">
        <v>169</v>
      </c>
      <c r="F57" s="30" t="s">
        <v>169</v>
      </c>
      <c r="G57" s="30" t="s">
        <v>169</v>
      </c>
      <c r="H57" s="30" t="s">
        <v>169</v>
      </c>
      <c r="I57" s="30" t="s">
        <v>169</v>
      </c>
      <c r="J57" s="30" t="s">
        <v>169</v>
      </c>
      <c r="K57" s="30" t="s">
        <v>169</v>
      </c>
      <c r="L57" s="30" t="s">
        <v>169</v>
      </c>
      <c r="M57" s="30" t="s">
        <v>169</v>
      </c>
      <c r="N57" s="30" t="s">
        <v>169</v>
      </c>
      <c r="O57" s="30" t="s">
        <v>169</v>
      </c>
      <c r="P57" s="30" t="s">
        <v>169</v>
      </c>
      <c r="Q57" s="30" t="s">
        <v>169</v>
      </c>
      <c r="R57" s="30" t="s">
        <v>169</v>
      </c>
      <c r="S57" s="30">
        <v>0.28548504495171068</v>
      </c>
      <c r="T57" s="30">
        <v>0.28190181861253777</v>
      </c>
      <c r="U57" s="30">
        <v>0.28808949490309327</v>
      </c>
      <c r="V57" s="30">
        <v>0.27412772500822696</v>
      </c>
      <c r="W57" s="30">
        <v>0.28276528697010483</v>
      </c>
      <c r="X57" s="30">
        <v>0.27318287702305954</v>
      </c>
      <c r="Y57" s="30">
        <v>0.25326386792097316</v>
      </c>
      <c r="Z57" s="30">
        <v>0.26311527194882783</v>
      </c>
      <c r="AA57" s="30">
        <v>0.27225427048321826</v>
      </c>
      <c r="AB57" s="30">
        <v>0.26460635763637153</v>
      </c>
      <c r="AC57" s="30">
        <v>0.27352839300481885</v>
      </c>
      <c r="AD57" s="30">
        <v>0.24910280869206561</v>
      </c>
      <c r="AE57" s="30">
        <v>0.24120447202978371</v>
      </c>
    </row>
    <row r="58" spans="1:31" s="28" customFormat="1">
      <c r="A58" s="29" t="s">
        <v>132</v>
      </c>
      <c r="B58" s="29" t="s">
        <v>56</v>
      </c>
      <c r="C58" s="30">
        <v>8.541426383677804E-2</v>
      </c>
      <c r="D58" s="30">
        <v>9.5595873145464388E-2</v>
      </c>
      <c r="E58" s="30">
        <v>8.9174931789257977E-2</v>
      </c>
      <c r="F58" s="30">
        <v>0.10278439886491345</v>
      </c>
      <c r="G58" s="30">
        <v>0.10535923556830168</v>
      </c>
      <c r="H58" s="30">
        <v>0.10197687539095035</v>
      </c>
      <c r="I58" s="30">
        <v>9.1918466035645366E-2</v>
      </c>
      <c r="J58" s="30">
        <v>8.6806780203107212E-2</v>
      </c>
      <c r="K58" s="30">
        <v>7.6423106004328736E-2</v>
      </c>
      <c r="L58" s="30">
        <v>7.7105292540013443E-2</v>
      </c>
      <c r="M58" s="30">
        <v>7.8365922887850395E-2</v>
      </c>
      <c r="N58" s="30">
        <v>8.2017948387642772E-2</v>
      </c>
      <c r="O58" s="30">
        <v>8.2143231016161E-2</v>
      </c>
      <c r="P58" s="30">
        <v>7.6113039308987898E-2</v>
      </c>
      <c r="Q58" s="30">
        <v>7.8159612331970815E-2</v>
      </c>
      <c r="R58" s="30">
        <v>7.8056200451271165E-2</v>
      </c>
      <c r="S58" s="30">
        <v>7.169935090979293E-2</v>
      </c>
      <c r="T58" s="30">
        <v>6.887538164767823E-2</v>
      </c>
      <c r="U58" s="30">
        <v>6.6039555244342199E-2</v>
      </c>
      <c r="V58" s="30">
        <v>6.3967351266860942E-2</v>
      </c>
      <c r="W58" s="30">
        <v>5.9573328114514643E-2</v>
      </c>
      <c r="X58" s="30">
        <v>5.7516211425690779E-2</v>
      </c>
      <c r="Y58" s="30">
        <v>5.417478500065287E-2</v>
      </c>
      <c r="Z58" s="30">
        <v>5.8787638371642886E-2</v>
      </c>
      <c r="AA58" s="30">
        <v>5.5888914091487552E-2</v>
      </c>
      <c r="AB58" s="30">
        <v>5.3773595595666066E-2</v>
      </c>
      <c r="AC58" s="30">
        <v>5.4058058959462474E-2</v>
      </c>
      <c r="AD58" s="30">
        <v>4.890783942761092E-2</v>
      </c>
      <c r="AE58" s="30">
        <v>4.4615182916063534E-2</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0" t="s">
        <v>169</v>
      </c>
      <c r="D62" s="30" t="s">
        <v>169</v>
      </c>
      <c r="E62" s="30" t="s">
        <v>169</v>
      </c>
      <c r="F62" s="30" t="s">
        <v>169</v>
      </c>
      <c r="G62" s="30" t="s">
        <v>169</v>
      </c>
      <c r="H62" s="30" t="s">
        <v>169</v>
      </c>
      <c r="I62" s="30" t="s">
        <v>169</v>
      </c>
      <c r="J62" s="30" t="s">
        <v>169</v>
      </c>
      <c r="K62" s="30" t="s">
        <v>169</v>
      </c>
      <c r="L62" s="30" t="s">
        <v>169</v>
      </c>
      <c r="M62" s="30" t="s">
        <v>169</v>
      </c>
      <c r="N62" s="30" t="s">
        <v>169</v>
      </c>
      <c r="O62" s="30" t="s">
        <v>169</v>
      </c>
      <c r="P62" s="30" t="s">
        <v>169</v>
      </c>
      <c r="Q62" s="30" t="s">
        <v>169</v>
      </c>
      <c r="R62" s="30" t="s">
        <v>169</v>
      </c>
      <c r="S62" s="30" t="s">
        <v>169</v>
      </c>
      <c r="T62" s="30" t="s">
        <v>169</v>
      </c>
      <c r="U62" s="30" t="s">
        <v>169</v>
      </c>
      <c r="V62" s="30" t="s">
        <v>169</v>
      </c>
      <c r="W62" s="30" t="s">
        <v>169</v>
      </c>
      <c r="X62" s="30" t="s">
        <v>169</v>
      </c>
      <c r="Y62" s="30" t="s">
        <v>169</v>
      </c>
      <c r="Z62" s="30" t="s">
        <v>169</v>
      </c>
      <c r="AA62" s="30" t="s">
        <v>169</v>
      </c>
      <c r="AB62" s="30" t="s">
        <v>169</v>
      </c>
      <c r="AC62" s="30" t="s">
        <v>169</v>
      </c>
      <c r="AD62" s="30" t="s">
        <v>169</v>
      </c>
      <c r="AE62" s="30" t="s">
        <v>169</v>
      </c>
    </row>
    <row r="63" spans="1:31" s="28" customFormat="1">
      <c r="A63" s="29" t="s">
        <v>133</v>
      </c>
      <c r="B63" s="29" t="s">
        <v>71</v>
      </c>
      <c r="C63" s="30" t="s">
        <v>169</v>
      </c>
      <c r="D63" s="30" t="s">
        <v>169</v>
      </c>
      <c r="E63" s="30" t="s">
        <v>169</v>
      </c>
      <c r="F63" s="30" t="s">
        <v>169</v>
      </c>
      <c r="G63" s="30" t="s">
        <v>169</v>
      </c>
      <c r="H63" s="30" t="s">
        <v>169</v>
      </c>
      <c r="I63" s="30" t="s">
        <v>169</v>
      </c>
      <c r="J63" s="30" t="s">
        <v>169</v>
      </c>
      <c r="K63" s="30" t="s">
        <v>169</v>
      </c>
      <c r="L63" s="30" t="s">
        <v>169</v>
      </c>
      <c r="M63" s="30" t="s">
        <v>169</v>
      </c>
      <c r="N63" s="30" t="s">
        <v>169</v>
      </c>
      <c r="O63" s="30" t="s">
        <v>169</v>
      </c>
      <c r="P63" s="30" t="s">
        <v>169</v>
      </c>
      <c r="Q63" s="30" t="s">
        <v>169</v>
      </c>
      <c r="R63" s="30" t="s">
        <v>169</v>
      </c>
      <c r="S63" s="30" t="s">
        <v>169</v>
      </c>
      <c r="T63" s="30" t="s">
        <v>169</v>
      </c>
      <c r="U63" s="30" t="s">
        <v>169</v>
      </c>
      <c r="V63" s="30" t="s">
        <v>169</v>
      </c>
      <c r="W63" s="30" t="s">
        <v>169</v>
      </c>
      <c r="X63" s="30" t="s">
        <v>169</v>
      </c>
      <c r="Y63" s="30" t="s">
        <v>169</v>
      </c>
      <c r="Z63" s="30" t="s">
        <v>169</v>
      </c>
      <c r="AA63" s="30" t="s">
        <v>169</v>
      </c>
      <c r="AB63" s="30" t="s">
        <v>169</v>
      </c>
      <c r="AC63" s="30" t="s">
        <v>169</v>
      </c>
      <c r="AD63" s="30" t="s">
        <v>169</v>
      </c>
      <c r="AE63" s="30" t="s">
        <v>169</v>
      </c>
    </row>
    <row r="64" spans="1:31" s="28" customFormat="1">
      <c r="A64" s="29" t="s">
        <v>133</v>
      </c>
      <c r="B64" s="29" t="s">
        <v>20</v>
      </c>
      <c r="C64" s="30">
        <v>0.179497894662659</v>
      </c>
      <c r="D64" s="30">
        <v>0.17949789461133742</v>
      </c>
      <c r="E64" s="30">
        <v>0.12372347260347127</v>
      </c>
      <c r="F64" s="30">
        <v>9.7000021432964545E-2</v>
      </c>
      <c r="G64" s="30">
        <v>9.7000021832364197E-2</v>
      </c>
      <c r="H64" s="30">
        <v>9.7000021641875989E-2</v>
      </c>
      <c r="I64" s="30">
        <v>9.7265781642976765E-2</v>
      </c>
      <c r="J64" s="30">
        <v>9.7000025015573657E-2</v>
      </c>
      <c r="K64" s="30">
        <v>9.7000025111792079E-2</v>
      </c>
      <c r="L64" s="30">
        <v>9.7000026176498041E-2</v>
      </c>
      <c r="M64" s="30">
        <v>9.7265787017095234E-2</v>
      </c>
      <c r="N64" s="30">
        <v>0.18147678176356699</v>
      </c>
      <c r="O64" s="30">
        <v>0.15585514282221991</v>
      </c>
      <c r="P64" s="30">
        <v>0.23763169409871734</v>
      </c>
      <c r="Q64" s="30">
        <v>0.14098340376191831</v>
      </c>
      <c r="R64" s="30">
        <v>0.15932084836671673</v>
      </c>
      <c r="S64" s="30" t="s">
        <v>169</v>
      </c>
      <c r="T64" s="30" t="s">
        <v>169</v>
      </c>
      <c r="U64" s="30" t="s">
        <v>169</v>
      </c>
      <c r="V64" s="30" t="s">
        <v>169</v>
      </c>
      <c r="W64" s="30" t="s">
        <v>169</v>
      </c>
      <c r="X64" s="30" t="s">
        <v>169</v>
      </c>
      <c r="Y64" s="30" t="s">
        <v>169</v>
      </c>
      <c r="Z64" s="30" t="s">
        <v>169</v>
      </c>
      <c r="AA64" s="30" t="s">
        <v>169</v>
      </c>
      <c r="AB64" s="30" t="s">
        <v>169</v>
      </c>
      <c r="AC64" s="30" t="s">
        <v>169</v>
      </c>
      <c r="AD64" s="30" t="s">
        <v>169</v>
      </c>
      <c r="AE64" s="30" t="s">
        <v>169</v>
      </c>
    </row>
    <row r="65" spans="1:31" s="28" customFormat="1">
      <c r="A65" s="29" t="s">
        <v>133</v>
      </c>
      <c r="B65" s="29" t="s">
        <v>32</v>
      </c>
      <c r="C65" s="30">
        <v>9.359960045662101E-2</v>
      </c>
      <c r="D65" s="30">
        <v>9.627869577625571E-2</v>
      </c>
      <c r="E65" s="30">
        <v>9.2489948630136848E-2</v>
      </c>
      <c r="F65" s="30">
        <v>1.1639999999999987E-2</v>
      </c>
      <c r="G65" s="30">
        <v>1.1639999999999987E-2</v>
      </c>
      <c r="H65" s="30">
        <v>1.1639999999999987E-2</v>
      </c>
      <c r="I65" s="30">
        <v>1.1671890696347033E-2</v>
      </c>
      <c r="J65" s="30">
        <v>1.1639999999999987E-2</v>
      </c>
      <c r="K65" s="30">
        <v>1.1639999999999987E-2</v>
      </c>
      <c r="L65" s="30">
        <v>1.1639999999999987E-2</v>
      </c>
      <c r="M65" s="30">
        <v>1.1671890696347033E-2</v>
      </c>
      <c r="N65" s="30">
        <v>2.1352970890410959E-2</v>
      </c>
      <c r="O65" s="30">
        <v>1.4243441780821917E-2</v>
      </c>
      <c r="P65" s="30">
        <v>3.413889554794506E-2</v>
      </c>
      <c r="Q65" s="30" t="s">
        <v>169</v>
      </c>
      <c r="R65" s="30" t="s">
        <v>169</v>
      </c>
      <c r="S65" s="30" t="s">
        <v>169</v>
      </c>
      <c r="T65" s="30" t="s">
        <v>169</v>
      </c>
      <c r="U65" s="30" t="s">
        <v>169</v>
      </c>
      <c r="V65" s="30" t="s">
        <v>169</v>
      </c>
      <c r="W65" s="30" t="s">
        <v>169</v>
      </c>
      <c r="X65" s="30" t="s">
        <v>169</v>
      </c>
      <c r="Y65" s="30" t="s">
        <v>169</v>
      </c>
      <c r="Z65" s="30" t="s">
        <v>169</v>
      </c>
      <c r="AA65" s="30" t="s">
        <v>169</v>
      </c>
      <c r="AB65" s="30" t="s">
        <v>169</v>
      </c>
      <c r="AC65" s="30" t="s">
        <v>169</v>
      </c>
      <c r="AD65" s="30" t="s">
        <v>169</v>
      </c>
      <c r="AE65" s="30" t="s">
        <v>169</v>
      </c>
    </row>
    <row r="66" spans="1:31" s="28" customFormat="1">
      <c r="A66" s="29" t="s">
        <v>133</v>
      </c>
      <c r="B66" s="29" t="s">
        <v>66</v>
      </c>
      <c r="C66" s="30">
        <v>3.6909867147245077E-3</v>
      </c>
      <c r="D66" s="30">
        <v>1.9618696734834159E-3</v>
      </c>
      <c r="E66" s="30">
        <v>7.6834023437082864E-3</v>
      </c>
      <c r="F66" s="30">
        <v>1.0078273406038108E-3</v>
      </c>
      <c r="G66" s="30">
        <v>6.1028470179674799E-4</v>
      </c>
      <c r="H66" s="30">
        <v>1.1528745253868934E-3</v>
      </c>
      <c r="I66" s="30">
        <v>5.2135527097864408E-4</v>
      </c>
      <c r="J66" s="30">
        <v>1.1298061646236154E-3</v>
      </c>
      <c r="K66" s="30">
        <v>4.067725390486447E-5</v>
      </c>
      <c r="L66" s="30">
        <v>3.9846372139198597E-4</v>
      </c>
      <c r="M66" s="30">
        <v>2.4743803348022093E-4</v>
      </c>
      <c r="N66" s="30">
        <v>2.299421238644659E-2</v>
      </c>
      <c r="O66" s="30">
        <v>1.5735839841337106E-2</v>
      </c>
      <c r="P66" s="30">
        <v>4.4069228827338547E-2</v>
      </c>
      <c r="Q66" s="30">
        <v>2.8342165493878003E-2</v>
      </c>
      <c r="R66" s="30">
        <v>2.789992166558608E-2</v>
      </c>
      <c r="S66" s="30">
        <v>8.2698871946415051E-2</v>
      </c>
      <c r="T66" s="30">
        <v>0.10675459100726836</v>
      </c>
      <c r="U66" s="30">
        <v>0.12772458400292988</v>
      </c>
      <c r="V66" s="30">
        <v>0.12344029544994325</v>
      </c>
      <c r="W66" s="30">
        <v>0.10455558223253483</v>
      </c>
      <c r="X66" s="30">
        <v>0.14312081366358145</v>
      </c>
      <c r="Y66" s="30">
        <v>0.18042799559104167</v>
      </c>
      <c r="Z66" s="30">
        <v>6.241239721023735E-2</v>
      </c>
      <c r="AA66" s="30">
        <v>6.3537128527375586E-2</v>
      </c>
      <c r="AB66" s="30">
        <v>7.0961437152343321E-2</v>
      </c>
      <c r="AC66" s="30">
        <v>9.6944634577013758E-2</v>
      </c>
      <c r="AD66" s="30">
        <v>0.13619892668046016</v>
      </c>
      <c r="AE66" s="30">
        <v>0.1433778088536829</v>
      </c>
    </row>
    <row r="67" spans="1:31" s="28" customFormat="1">
      <c r="A67" s="29" t="s">
        <v>133</v>
      </c>
      <c r="B67" s="29" t="s">
        <v>65</v>
      </c>
      <c r="C67" s="30" t="s">
        <v>169</v>
      </c>
      <c r="D67" s="30" t="s">
        <v>169</v>
      </c>
      <c r="E67" s="30" t="s">
        <v>169</v>
      </c>
      <c r="F67" s="30" t="s">
        <v>169</v>
      </c>
      <c r="G67" s="30" t="s">
        <v>169</v>
      </c>
      <c r="H67" s="30" t="s">
        <v>169</v>
      </c>
      <c r="I67" s="30" t="s">
        <v>169</v>
      </c>
      <c r="J67" s="30" t="s">
        <v>169</v>
      </c>
      <c r="K67" s="30" t="s">
        <v>169</v>
      </c>
      <c r="L67" s="30" t="s">
        <v>169</v>
      </c>
      <c r="M67" s="30" t="s">
        <v>169</v>
      </c>
      <c r="N67" s="30" t="s">
        <v>169</v>
      </c>
      <c r="O67" s="30" t="s">
        <v>169</v>
      </c>
      <c r="P67" s="30" t="s">
        <v>169</v>
      </c>
      <c r="Q67" s="30" t="s">
        <v>169</v>
      </c>
      <c r="R67" s="30" t="s">
        <v>169</v>
      </c>
      <c r="S67" s="30" t="s">
        <v>169</v>
      </c>
      <c r="T67" s="30" t="s">
        <v>169</v>
      </c>
      <c r="U67" s="30" t="s">
        <v>169</v>
      </c>
      <c r="V67" s="30" t="s">
        <v>169</v>
      </c>
      <c r="W67" s="30" t="s">
        <v>169</v>
      </c>
      <c r="X67" s="30" t="s">
        <v>169</v>
      </c>
      <c r="Y67" s="30" t="s">
        <v>169</v>
      </c>
      <c r="Z67" s="30" t="s">
        <v>169</v>
      </c>
      <c r="AA67" s="30" t="s">
        <v>169</v>
      </c>
      <c r="AB67" s="30" t="s">
        <v>169</v>
      </c>
      <c r="AC67" s="30" t="s">
        <v>169</v>
      </c>
      <c r="AD67" s="30" t="s">
        <v>169</v>
      </c>
      <c r="AE67" s="30" t="s">
        <v>169</v>
      </c>
    </row>
    <row r="68" spans="1:31" s="28" customFormat="1">
      <c r="A68" s="29" t="s">
        <v>133</v>
      </c>
      <c r="B68" s="29" t="s">
        <v>69</v>
      </c>
      <c r="C68" s="30">
        <v>0.34879129437973599</v>
      </c>
      <c r="D68" s="30">
        <v>0.34460939422108944</v>
      </c>
      <c r="E68" s="30">
        <v>0.30547057296375746</v>
      </c>
      <c r="F68" s="30">
        <v>0.33873699961311721</v>
      </c>
      <c r="G68" s="30">
        <v>0.33035922017887831</v>
      </c>
      <c r="H68" s="30">
        <v>0.36464711691640816</v>
      </c>
      <c r="I68" s="30">
        <v>0.36922956817723318</v>
      </c>
      <c r="J68" s="30">
        <v>0.34586973913481822</v>
      </c>
      <c r="K68" s="30">
        <v>0.33717077383695226</v>
      </c>
      <c r="L68" s="30">
        <v>0.34183640540891902</v>
      </c>
      <c r="M68" s="30">
        <v>0.36046511188867997</v>
      </c>
      <c r="N68" s="30">
        <v>0.32724695829858602</v>
      </c>
      <c r="O68" s="30">
        <v>0.33252294581046754</v>
      </c>
      <c r="P68" s="30">
        <v>0.31828396065902731</v>
      </c>
      <c r="Q68" s="30">
        <v>0.35838185679991857</v>
      </c>
      <c r="R68" s="30">
        <v>0.35955861873042749</v>
      </c>
      <c r="S68" s="30">
        <v>0.34932247168682662</v>
      </c>
      <c r="T68" s="30">
        <v>0.35662785440642963</v>
      </c>
      <c r="U68" s="30">
        <v>0.35846112547971809</v>
      </c>
      <c r="V68" s="30">
        <v>0.37765668285634874</v>
      </c>
      <c r="W68" s="30">
        <v>0.33961282534913906</v>
      </c>
      <c r="X68" s="30">
        <v>0.32480162099855953</v>
      </c>
      <c r="Y68" s="30">
        <v>0.30951306559564318</v>
      </c>
      <c r="Z68" s="30">
        <v>0.34954551653752225</v>
      </c>
      <c r="AA68" s="30">
        <v>0.34872190359449246</v>
      </c>
      <c r="AB68" s="30">
        <v>0.34150464479377857</v>
      </c>
      <c r="AC68" s="30">
        <v>0.34379349726386293</v>
      </c>
      <c r="AD68" s="30">
        <v>0.32167580706186127</v>
      </c>
      <c r="AE68" s="30">
        <v>0.33954315923550399</v>
      </c>
    </row>
    <row r="69" spans="1:31" s="28" customFormat="1">
      <c r="A69" s="29" t="s">
        <v>133</v>
      </c>
      <c r="B69" s="29" t="s">
        <v>68</v>
      </c>
      <c r="C69" s="30">
        <v>0.3062911053008201</v>
      </c>
      <c r="D69" s="30">
        <v>0.29100475185030744</v>
      </c>
      <c r="E69" s="30">
        <v>0.29387971550698927</v>
      </c>
      <c r="F69" s="30">
        <v>0.28194388996503655</v>
      </c>
      <c r="G69" s="30">
        <v>0.27508563005523812</v>
      </c>
      <c r="H69" s="30">
        <v>0.28162031151254235</v>
      </c>
      <c r="I69" s="30">
        <v>0.29034644548192323</v>
      </c>
      <c r="J69" s="30">
        <v>0.27606671254449089</v>
      </c>
      <c r="K69" s="30">
        <v>0.28769915766558707</v>
      </c>
      <c r="L69" s="30">
        <v>0.29025501020152045</v>
      </c>
      <c r="M69" s="30">
        <v>0.29150542820786873</v>
      </c>
      <c r="N69" s="30">
        <v>0.29611636782584494</v>
      </c>
      <c r="O69" s="30">
        <v>0.28185690514362205</v>
      </c>
      <c r="P69" s="30">
        <v>0.27511890574910292</v>
      </c>
      <c r="Q69" s="30">
        <v>0.28205579327527341</v>
      </c>
      <c r="R69" s="30">
        <v>0.28985824064106441</v>
      </c>
      <c r="S69" s="30">
        <v>0.27605181348622682</v>
      </c>
      <c r="T69" s="30">
        <v>0.28784869545102548</v>
      </c>
      <c r="U69" s="30">
        <v>0.29069667229754687</v>
      </c>
      <c r="V69" s="30">
        <v>0.27438263174650679</v>
      </c>
      <c r="W69" s="30">
        <v>0.28085288044315737</v>
      </c>
      <c r="X69" s="30">
        <v>0.24711564112602383</v>
      </c>
      <c r="Y69" s="30">
        <v>0.23462803172289359</v>
      </c>
      <c r="Z69" s="30">
        <v>0.23569681610945503</v>
      </c>
      <c r="AA69" s="30">
        <v>0.22894632596024544</v>
      </c>
      <c r="AB69" s="30">
        <v>0.20518777286428844</v>
      </c>
      <c r="AC69" s="30">
        <v>0.19776921665141614</v>
      </c>
      <c r="AD69" s="30">
        <v>0.18685914404079973</v>
      </c>
      <c r="AE69" s="30">
        <v>0.19979229632807607</v>
      </c>
    </row>
    <row r="70" spans="1:31" s="28" customFormat="1">
      <c r="A70" s="29" t="s">
        <v>133</v>
      </c>
      <c r="B70" s="29" t="s">
        <v>36</v>
      </c>
      <c r="C70" s="30">
        <v>5.7529753009188091E-2</v>
      </c>
      <c r="D70" s="30">
        <v>6.0003034952110436E-2</v>
      </c>
      <c r="E70" s="30">
        <v>6.2586364713642942E-2</v>
      </c>
      <c r="F70" s="30">
        <v>6.5796839280821917E-2</v>
      </c>
      <c r="G70" s="30">
        <v>6.5109191272825481E-2</v>
      </c>
      <c r="H70" s="30">
        <v>6.4714760030443255E-2</v>
      </c>
      <c r="I70" s="30">
        <v>5.9206798336930613E-2</v>
      </c>
      <c r="J70" s="30">
        <v>5.8228948879580807E-2</v>
      </c>
      <c r="K70" s="30">
        <v>5.1520156552300175E-2</v>
      </c>
      <c r="L70" s="30">
        <v>5.8834228827634089E-2</v>
      </c>
      <c r="M70" s="30">
        <v>5.7958543814652062E-2</v>
      </c>
      <c r="N70" s="30">
        <v>6.0800283900398773E-2</v>
      </c>
      <c r="O70" s="30">
        <v>6.0995402804200842E-2</v>
      </c>
      <c r="P70" s="30">
        <v>5.1936775585900902E-2</v>
      </c>
      <c r="Q70" s="30">
        <v>5.5261734497696606E-2</v>
      </c>
      <c r="R70" s="30">
        <v>5.6374527327270739E-2</v>
      </c>
      <c r="S70" s="30">
        <v>6.7648633651320789E-2</v>
      </c>
      <c r="T70" s="30">
        <v>6.6917091412798974E-2</v>
      </c>
      <c r="U70" s="30">
        <v>0.11607668041792496</v>
      </c>
      <c r="V70" s="30">
        <v>0.11111208571652727</v>
      </c>
      <c r="W70" s="30">
        <v>0.12465976568499927</v>
      </c>
      <c r="X70" s="30">
        <v>0.1244343359636991</v>
      </c>
      <c r="Y70" s="30">
        <v>0.12208756521034778</v>
      </c>
      <c r="Z70" s="30">
        <v>0.12644958580679591</v>
      </c>
      <c r="AA70" s="30">
        <v>0.12792744284531174</v>
      </c>
      <c r="AB70" s="30">
        <v>0.12411157177398294</v>
      </c>
      <c r="AC70" s="30">
        <v>0.12335580978196596</v>
      </c>
      <c r="AD70" s="30">
        <v>0.12044566726403362</v>
      </c>
      <c r="AE70" s="30">
        <v>0.11475544675056044</v>
      </c>
    </row>
    <row r="71" spans="1:31" s="28" customFormat="1">
      <c r="A71" s="29" t="s">
        <v>133</v>
      </c>
      <c r="B71" s="29" t="s">
        <v>73</v>
      </c>
      <c r="C71" s="30" t="s">
        <v>169</v>
      </c>
      <c r="D71" s="30" t="s">
        <v>169</v>
      </c>
      <c r="E71" s="30" t="s">
        <v>169</v>
      </c>
      <c r="F71" s="30" t="s">
        <v>169</v>
      </c>
      <c r="G71" s="30" t="s">
        <v>169</v>
      </c>
      <c r="H71" s="30" t="s">
        <v>169</v>
      </c>
      <c r="I71" s="30" t="s">
        <v>169</v>
      </c>
      <c r="J71" s="30" t="s">
        <v>169</v>
      </c>
      <c r="K71" s="30" t="s">
        <v>169</v>
      </c>
      <c r="L71" s="30" t="s">
        <v>169</v>
      </c>
      <c r="M71" s="30" t="s">
        <v>169</v>
      </c>
      <c r="N71" s="30" t="s">
        <v>169</v>
      </c>
      <c r="O71" s="30" t="s">
        <v>169</v>
      </c>
      <c r="P71" s="30" t="s">
        <v>169</v>
      </c>
      <c r="Q71" s="30" t="s">
        <v>169</v>
      </c>
      <c r="R71" s="30" t="s">
        <v>169</v>
      </c>
      <c r="S71" s="30" t="s">
        <v>169</v>
      </c>
      <c r="T71" s="30" t="s">
        <v>169</v>
      </c>
      <c r="U71" s="30" t="s">
        <v>169</v>
      </c>
      <c r="V71" s="30" t="s">
        <v>169</v>
      </c>
      <c r="W71" s="30" t="s">
        <v>169</v>
      </c>
      <c r="X71" s="30" t="s">
        <v>169</v>
      </c>
      <c r="Y71" s="30" t="s">
        <v>169</v>
      </c>
      <c r="Z71" s="30" t="s">
        <v>169</v>
      </c>
      <c r="AA71" s="30" t="s">
        <v>169</v>
      </c>
      <c r="AB71" s="30" t="s">
        <v>169</v>
      </c>
      <c r="AC71" s="30" t="s">
        <v>169</v>
      </c>
      <c r="AD71" s="30" t="s">
        <v>169</v>
      </c>
      <c r="AE71" s="30" t="s">
        <v>169</v>
      </c>
    </row>
    <row r="72" spans="1:31" s="28" customFormat="1">
      <c r="A72" s="29" t="s">
        <v>133</v>
      </c>
      <c r="B72" s="29" t="s">
        <v>56</v>
      </c>
      <c r="C72" s="30">
        <v>9.5964027023554985E-2</v>
      </c>
      <c r="D72" s="30">
        <v>0.10373451096324696</v>
      </c>
      <c r="E72" s="30">
        <v>0.10522220264217383</v>
      </c>
      <c r="F72" s="30">
        <v>0.10318895815020505</v>
      </c>
      <c r="G72" s="30">
        <v>0.10450477508408984</v>
      </c>
      <c r="H72" s="30">
        <v>9.9971223489723621E-2</v>
      </c>
      <c r="I72" s="30">
        <v>8.9119194246894254E-2</v>
      </c>
      <c r="J72" s="30">
        <v>8.681387534810539E-2</v>
      </c>
      <c r="K72" s="30">
        <v>7.6596691446858947E-2</v>
      </c>
      <c r="L72" s="30">
        <v>7.7256979692280375E-2</v>
      </c>
      <c r="M72" s="30">
        <v>7.7694574243545172E-2</v>
      </c>
      <c r="N72" s="30">
        <v>7.9051664922764484E-2</v>
      </c>
      <c r="O72" s="30">
        <v>7.9471526326656799E-2</v>
      </c>
      <c r="P72" s="30">
        <v>7.1701768897986712E-2</v>
      </c>
      <c r="Q72" s="30">
        <v>7.6294466639992412E-2</v>
      </c>
      <c r="R72" s="30">
        <v>7.5476552073976022E-2</v>
      </c>
      <c r="S72" s="30">
        <v>7.0612078902970735E-2</v>
      </c>
      <c r="T72" s="30">
        <v>6.8475909632921536E-2</v>
      </c>
      <c r="U72" s="30">
        <v>5.9863804966948549E-2</v>
      </c>
      <c r="V72" s="30">
        <v>5.6230818467330204E-2</v>
      </c>
      <c r="W72" s="30">
        <v>5.0684431156524892E-2</v>
      </c>
      <c r="X72" s="30">
        <v>5.0389216463524039E-2</v>
      </c>
      <c r="Y72" s="30">
        <v>4.8303999353801232E-2</v>
      </c>
      <c r="Z72" s="30">
        <v>5.1456157788706519E-2</v>
      </c>
      <c r="AA72" s="30">
        <v>5.007790581553908E-2</v>
      </c>
      <c r="AB72" s="30">
        <v>4.834256805525397E-2</v>
      </c>
      <c r="AC72" s="30">
        <v>4.712482742287568E-2</v>
      </c>
      <c r="AD72" s="30">
        <v>4.5854991745859192E-2</v>
      </c>
      <c r="AE72" s="30">
        <v>3.9776422041265469E-2</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0" t="s">
        <v>169</v>
      </c>
      <c r="D76" s="30" t="s">
        <v>169</v>
      </c>
      <c r="E76" s="30" t="s">
        <v>169</v>
      </c>
      <c r="F76" s="30" t="s">
        <v>169</v>
      </c>
      <c r="G76" s="30" t="s">
        <v>169</v>
      </c>
      <c r="H76" s="30" t="s">
        <v>169</v>
      </c>
      <c r="I76" s="30" t="s">
        <v>169</v>
      </c>
      <c r="J76" s="30" t="s">
        <v>169</v>
      </c>
      <c r="K76" s="30" t="s">
        <v>169</v>
      </c>
      <c r="L76" s="30" t="s">
        <v>169</v>
      </c>
      <c r="M76" s="30" t="s">
        <v>169</v>
      </c>
      <c r="N76" s="30" t="s">
        <v>169</v>
      </c>
      <c r="O76" s="30" t="s">
        <v>169</v>
      </c>
      <c r="P76" s="30" t="s">
        <v>169</v>
      </c>
      <c r="Q76" s="30" t="s">
        <v>169</v>
      </c>
      <c r="R76" s="30" t="s">
        <v>169</v>
      </c>
      <c r="S76" s="30" t="s">
        <v>169</v>
      </c>
      <c r="T76" s="30" t="s">
        <v>169</v>
      </c>
      <c r="U76" s="30" t="s">
        <v>169</v>
      </c>
      <c r="V76" s="30" t="s">
        <v>169</v>
      </c>
      <c r="W76" s="30" t="s">
        <v>169</v>
      </c>
      <c r="X76" s="30" t="s">
        <v>169</v>
      </c>
      <c r="Y76" s="30" t="s">
        <v>169</v>
      </c>
      <c r="Z76" s="30" t="s">
        <v>169</v>
      </c>
      <c r="AA76" s="30" t="s">
        <v>169</v>
      </c>
      <c r="AB76" s="30" t="s">
        <v>169</v>
      </c>
      <c r="AC76" s="30" t="s">
        <v>169</v>
      </c>
      <c r="AD76" s="30" t="s">
        <v>169</v>
      </c>
      <c r="AE76" s="30" t="s">
        <v>169</v>
      </c>
    </row>
    <row r="77" spans="1:31" s="28" customFormat="1">
      <c r="A77" s="29" t="s">
        <v>134</v>
      </c>
      <c r="B77" s="29" t="s">
        <v>71</v>
      </c>
      <c r="C77" s="30" t="s">
        <v>169</v>
      </c>
      <c r="D77" s="30" t="s">
        <v>169</v>
      </c>
      <c r="E77" s="30" t="s">
        <v>169</v>
      </c>
      <c r="F77" s="30" t="s">
        <v>169</v>
      </c>
      <c r="G77" s="30" t="s">
        <v>169</v>
      </c>
      <c r="H77" s="30" t="s">
        <v>169</v>
      </c>
      <c r="I77" s="30" t="s">
        <v>169</v>
      </c>
      <c r="J77" s="30" t="s">
        <v>169</v>
      </c>
      <c r="K77" s="30" t="s">
        <v>169</v>
      </c>
      <c r="L77" s="30" t="s">
        <v>169</v>
      </c>
      <c r="M77" s="30" t="s">
        <v>169</v>
      </c>
      <c r="N77" s="30" t="s">
        <v>169</v>
      </c>
      <c r="O77" s="30" t="s">
        <v>169</v>
      </c>
      <c r="P77" s="30" t="s">
        <v>169</v>
      </c>
      <c r="Q77" s="30" t="s">
        <v>169</v>
      </c>
      <c r="R77" s="30" t="s">
        <v>169</v>
      </c>
      <c r="S77" s="30" t="s">
        <v>169</v>
      </c>
      <c r="T77" s="30" t="s">
        <v>169</v>
      </c>
      <c r="U77" s="30" t="s">
        <v>169</v>
      </c>
      <c r="V77" s="30" t="s">
        <v>169</v>
      </c>
      <c r="W77" s="30" t="s">
        <v>169</v>
      </c>
      <c r="X77" s="30" t="s">
        <v>169</v>
      </c>
      <c r="Y77" s="30" t="s">
        <v>169</v>
      </c>
      <c r="Z77" s="30" t="s">
        <v>169</v>
      </c>
      <c r="AA77" s="30" t="s">
        <v>169</v>
      </c>
      <c r="AB77" s="30" t="s">
        <v>169</v>
      </c>
      <c r="AC77" s="30" t="s">
        <v>169</v>
      </c>
      <c r="AD77" s="30" t="s">
        <v>169</v>
      </c>
      <c r="AE77" s="30" t="s">
        <v>169</v>
      </c>
    </row>
    <row r="78" spans="1:31" s="28" customFormat="1">
      <c r="A78" s="29" t="s">
        <v>134</v>
      </c>
      <c r="B78" s="29" t="s">
        <v>20</v>
      </c>
      <c r="C78" s="30">
        <v>4.6757957938180539E-8</v>
      </c>
      <c r="D78" s="30">
        <v>4.6468042017913592E-8</v>
      </c>
      <c r="E78" s="30">
        <v>5.0274757420091328E-8</v>
      </c>
      <c r="F78" s="30">
        <v>5.1120796013347386E-8</v>
      </c>
      <c r="G78" s="30">
        <v>5.1420848700386377E-8</v>
      </c>
      <c r="H78" s="30">
        <v>5.3565309975412721E-8</v>
      </c>
      <c r="I78" s="30">
        <v>5.7285805233578654E-8</v>
      </c>
      <c r="J78" s="30">
        <v>6.0596763040042156E-8</v>
      </c>
      <c r="K78" s="30">
        <v>6.4043077142606256E-8</v>
      </c>
      <c r="L78" s="30">
        <v>6.5910517101334742E-8</v>
      </c>
      <c r="M78" s="30">
        <v>6.6154770372321735E-8</v>
      </c>
      <c r="N78" s="30">
        <v>7.6724748638918163E-8</v>
      </c>
      <c r="O78" s="30">
        <v>7.8005400421496311E-8</v>
      </c>
      <c r="P78" s="30">
        <v>8.1509461714085022E-8</v>
      </c>
      <c r="Q78" s="30">
        <v>8.4090007024938535E-8</v>
      </c>
      <c r="R78" s="30">
        <v>8.757859149982438E-8</v>
      </c>
      <c r="S78" s="30">
        <v>9.1468091412012636E-8</v>
      </c>
      <c r="T78" s="30">
        <v>1.0186972580786794E-7</v>
      </c>
      <c r="U78" s="30">
        <v>1.080974380927292E-7</v>
      </c>
      <c r="V78" s="30">
        <v>1.0649131212680013E-7</v>
      </c>
      <c r="W78" s="30">
        <v>1.1976475785915E-7</v>
      </c>
      <c r="X78" s="30">
        <v>1.1997507244467804E-7</v>
      </c>
      <c r="Y78" s="30">
        <v>1.1531189629434493E-7</v>
      </c>
      <c r="Z78" s="30">
        <v>1.1670263105900893E-7</v>
      </c>
      <c r="AA78" s="30">
        <v>1.1959029790129906E-7</v>
      </c>
      <c r="AB78" s="30">
        <v>1.2445527638742536E-7</v>
      </c>
      <c r="AC78" s="30">
        <v>1.3406763149806815E-7</v>
      </c>
      <c r="AD78" s="30">
        <v>1.3578492711626273E-7</v>
      </c>
      <c r="AE78" s="30">
        <v>1.304712251931858E-7</v>
      </c>
    </row>
    <row r="79" spans="1:31" s="28" customFormat="1">
      <c r="A79" s="29" t="s">
        <v>134</v>
      </c>
      <c r="B79" s="29" t="s">
        <v>32</v>
      </c>
      <c r="C79" s="30" t="s">
        <v>169</v>
      </c>
      <c r="D79" s="30" t="s">
        <v>169</v>
      </c>
      <c r="E79" s="30" t="s">
        <v>169</v>
      </c>
      <c r="F79" s="30" t="s">
        <v>169</v>
      </c>
      <c r="G79" s="30" t="s">
        <v>169</v>
      </c>
      <c r="H79" s="30" t="s">
        <v>169</v>
      </c>
      <c r="I79" s="30" t="s">
        <v>169</v>
      </c>
      <c r="J79" s="30" t="s">
        <v>169</v>
      </c>
      <c r="K79" s="30" t="s">
        <v>169</v>
      </c>
      <c r="L79" s="30" t="s">
        <v>169</v>
      </c>
      <c r="M79" s="30" t="s">
        <v>169</v>
      </c>
      <c r="N79" s="30" t="s">
        <v>169</v>
      </c>
      <c r="O79" s="30" t="s">
        <v>169</v>
      </c>
      <c r="P79" s="30" t="s">
        <v>169</v>
      </c>
      <c r="Q79" s="30" t="s">
        <v>169</v>
      </c>
      <c r="R79" s="30" t="s">
        <v>169</v>
      </c>
      <c r="S79" s="30" t="s">
        <v>169</v>
      </c>
      <c r="T79" s="30" t="s">
        <v>169</v>
      </c>
      <c r="U79" s="30" t="s">
        <v>169</v>
      </c>
      <c r="V79" s="30" t="s">
        <v>169</v>
      </c>
      <c r="W79" s="30" t="s">
        <v>169</v>
      </c>
      <c r="X79" s="30" t="s">
        <v>169</v>
      </c>
      <c r="Y79" s="30" t="s">
        <v>169</v>
      </c>
      <c r="Z79" s="30" t="s">
        <v>169</v>
      </c>
      <c r="AA79" s="30" t="s">
        <v>169</v>
      </c>
      <c r="AB79" s="30" t="s">
        <v>169</v>
      </c>
      <c r="AC79" s="30" t="s">
        <v>169</v>
      </c>
      <c r="AD79" s="30" t="s">
        <v>169</v>
      </c>
      <c r="AE79" s="30" t="s">
        <v>169</v>
      </c>
    </row>
    <row r="80" spans="1:31" s="28" customFormat="1">
      <c r="A80" s="29" t="s">
        <v>134</v>
      </c>
      <c r="B80" s="29" t="s">
        <v>66</v>
      </c>
      <c r="C80" s="30">
        <v>4.3114213611410341E-8</v>
      </c>
      <c r="D80" s="30">
        <v>4.2333321148222195E-8</v>
      </c>
      <c r="E80" s="30">
        <v>4.5230153340003083E-8</v>
      </c>
      <c r="F80" s="30">
        <v>4.6659673374890907E-8</v>
      </c>
      <c r="G80" s="30">
        <v>4.7973134074701078E-8</v>
      </c>
      <c r="H80" s="30">
        <v>5.0974572238468972E-8</v>
      </c>
      <c r="I80" s="30">
        <v>5.3640223051664812E-8</v>
      </c>
      <c r="J80" s="30">
        <v>5.647029269919444E-8</v>
      </c>
      <c r="K80" s="30">
        <v>5.9622735493304599E-8</v>
      </c>
      <c r="L80" s="30">
        <v>6.1342049535683078E-8</v>
      </c>
      <c r="M80" s="30">
        <v>6.1226249294546137E-8</v>
      </c>
      <c r="N80" s="30">
        <v>8.0757588731337525E-5</v>
      </c>
      <c r="O80" s="30">
        <v>7.0270852572982412E-8</v>
      </c>
      <c r="P80" s="30">
        <v>7.3632600944025459E-8</v>
      </c>
      <c r="Q80" s="30">
        <v>7.5735797291057358E-8</v>
      </c>
      <c r="R80" s="30">
        <v>7.8696149504899627E-8</v>
      </c>
      <c r="S80" s="30">
        <v>8.3018251372428231E-8</v>
      </c>
      <c r="T80" s="30">
        <v>8.9039272613000869E-8</v>
      </c>
      <c r="U80" s="30">
        <v>9.5138769903488883E-8</v>
      </c>
      <c r="V80" s="30">
        <v>2.2987246553485956E-7</v>
      </c>
      <c r="W80" s="30">
        <v>2.4366875205079178E-4</v>
      </c>
      <c r="X80" s="30">
        <v>2.7666095254894236E-7</v>
      </c>
      <c r="Y80" s="30">
        <v>2.3956711431404941E-7</v>
      </c>
      <c r="Z80" s="30">
        <v>2.5667502496108847E-7</v>
      </c>
      <c r="AA80" s="30">
        <v>2.6936075429642305E-7</v>
      </c>
      <c r="AB80" s="30">
        <v>2.8424727896275368E-7</v>
      </c>
      <c r="AC80" s="30">
        <v>3.0634972072242167E-7</v>
      </c>
      <c r="AD80" s="30">
        <v>5.9225413320934369E-4</v>
      </c>
      <c r="AE80" s="30">
        <v>2.8188952022468904E-7</v>
      </c>
    </row>
    <row r="81" spans="1:31" s="28" customFormat="1">
      <c r="A81" s="29" t="s">
        <v>134</v>
      </c>
      <c r="B81" s="29" t="s">
        <v>65</v>
      </c>
      <c r="C81" s="30">
        <v>0.35629203632656159</v>
      </c>
      <c r="D81" s="30">
        <v>0.33720422345660467</v>
      </c>
      <c r="E81" s="30">
        <v>0.33502027431723702</v>
      </c>
      <c r="F81" s="30">
        <v>0.43494700034817718</v>
      </c>
      <c r="G81" s="30">
        <v>0.47118913932338119</v>
      </c>
      <c r="H81" s="30">
        <v>0.42438376649161375</v>
      </c>
      <c r="I81" s="30">
        <v>0.41975323825037619</v>
      </c>
      <c r="J81" s="30">
        <v>0.46047278938680797</v>
      </c>
      <c r="K81" s="30">
        <v>0.40504786102642448</v>
      </c>
      <c r="L81" s="30">
        <v>0.40608013935156967</v>
      </c>
      <c r="M81" s="30">
        <v>0.42593253987037649</v>
      </c>
      <c r="N81" s="30">
        <v>0.50182268706509281</v>
      </c>
      <c r="O81" s="30">
        <v>0.49156651609691349</v>
      </c>
      <c r="P81" s="30">
        <v>0.49723150397685151</v>
      </c>
      <c r="Q81" s="30">
        <v>0.44020427546631746</v>
      </c>
      <c r="R81" s="30">
        <v>0.40990869768882676</v>
      </c>
      <c r="S81" s="30">
        <v>0.43702312322048442</v>
      </c>
      <c r="T81" s="30">
        <v>0.41380822524979149</v>
      </c>
      <c r="U81" s="30">
        <v>0.39439791723117312</v>
      </c>
      <c r="V81" s="30">
        <v>0.41393331881959844</v>
      </c>
      <c r="W81" s="30">
        <v>0.3886441864264179</v>
      </c>
      <c r="X81" s="30">
        <v>0.42708508851758398</v>
      </c>
      <c r="Y81" s="30">
        <v>0.4381228545089465</v>
      </c>
      <c r="Z81" s="30">
        <v>0.39932681912217866</v>
      </c>
      <c r="AA81" s="30">
        <v>0.42031805060766197</v>
      </c>
      <c r="AB81" s="30">
        <v>0.43435644820660529</v>
      </c>
      <c r="AC81" s="30">
        <v>0.41826066722334759</v>
      </c>
      <c r="AD81" s="30">
        <v>0.43614296912454065</v>
      </c>
      <c r="AE81" s="30">
        <v>0.43059544614058476</v>
      </c>
    </row>
    <row r="82" spans="1:31" s="28" customFormat="1">
      <c r="A82" s="29" t="s">
        <v>134</v>
      </c>
      <c r="B82" s="29" t="s">
        <v>69</v>
      </c>
      <c r="C82" s="30">
        <v>0.26664356670118589</v>
      </c>
      <c r="D82" s="30">
        <v>0.32224471153510836</v>
      </c>
      <c r="E82" s="30">
        <v>0.29163043773830855</v>
      </c>
      <c r="F82" s="30">
        <v>0.29407107288578199</v>
      </c>
      <c r="G82" s="30">
        <v>0.31240550763174951</v>
      </c>
      <c r="H82" s="30">
        <v>0.31943802621253115</v>
      </c>
      <c r="I82" s="30">
        <v>0.32865946057081868</v>
      </c>
      <c r="J82" s="30">
        <v>0.27936767085202641</v>
      </c>
      <c r="K82" s="30">
        <v>0.28861360861215252</v>
      </c>
      <c r="L82" s="30">
        <v>0.26420793456536878</v>
      </c>
      <c r="M82" s="30">
        <v>0.32330049764587382</v>
      </c>
      <c r="N82" s="30">
        <v>0.28944891493180691</v>
      </c>
      <c r="O82" s="30">
        <v>0.29575615001920808</v>
      </c>
      <c r="P82" s="30">
        <v>0.30927072810033701</v>
      </c>
      <c r="Q82" s="30">
        <v>0.36651700657402309</v>
      </c>
      <c r="R82" s="30">
        <v>0.38387012887932109</v>
      </c>
      <c r="S82" s="30">
        <v>0.36652065693271235</v>
      </c>
      <c r="T82" s="30">
        <v>0.36592658155092583</v>
      </c>
      <c r="U82" s="30">
        <v>0.34732846505952542</v>
      </c>
      <c r="V82" s="30">
        <v>0.38332069656801737</v>
      </c>
      <c r="W82" s="30">
        <v>0.35069294299109549</v>
      </c>
      <c r="X82" s="30">
        <v>0.34585955565025778</v>
      </c>
      <c r="Y82" s="30">
        <v>0.36728397941425223</v>
      </c>
      <c r="Z82" s="30">
        <v>0.39141600445612112</v>
      </c>
      <c r="AA82" s="30">
        <v>0.39773967176990582</v>
      </c>
      <c r="AB82" s="30">
        <v>0.38543006508275235</v>
      </c>
      <c r="AC82" s="30">
        <v>0.38338999738002288</v>
      </c>
      <c r="AD82" s="30">
        <v>0.3655574641166453</v>
      </c>
      <c r="AE82" s="30">
        <v>0.39958594894236926</v>
      </c>
    </row>
    <row r="83" spans="1:31" s="28" customFormat="1">
      <c r="A83" s="29" t="s">
        <v>134</v>
      </c>
      <c r="B83" s="29" t="s">
        <v>68</v>
      </c>
      <c r="C83" s="30" t="s">
        <v>169</v>
      </c>
      <c r="D83" s="30" t="s">
        <v>169</v>
      </c>
      <c r="E83" s="30" t="s">
        <v>169</v>
      </c>
      <c r="F83" s="30" t="s">
        <v>169</v>
      </c>
      <c r="G83" s="30" t="s">
        <v>169</v>
      </c>
      <c r="H83" s="30" t="s">
        <v>169</v>
      </c>
      <c r="I83" s="30" t="s">
        <v>169</v>
      </c>
      <c r="J83" s="30" t="s">
        <v>169</v>
      </c>
      <c r="K83" s="30" t="s">
        <v>169</v>
      </c>
      <c r="L83" s="30" t="s">
        <v>169</v>
      </c>
      <c r="M83" s="30" t="s">
        <v>169</v>
      </c>
      <c r="N83" s="30" t="s">
        <v>169</v>
      </c>
      <c r="O83" s="30" t="s">
        <v>169</v>
      </c>
      <c r="P83" s="30" t="s">
        <v>169</v>
      </c>
      <c r="Q83" s="30" t="s">
        <v>169</v>
      </c>
      <c r="R83" s="30" t="s">
        <v>169</v>
      </c>
      <c r="S83" s="30" t="s">
        <v>169</v>
      </c>
      <c r="T83" s="30" t="s">
        <v>169</v>
      </c>
      <c r="U83" s="30" t="s">
        <v>169</v>
      </c>
      <c r="V83" s="30" t="s">
        <v>169</v>
      </c>
      <c r="W83" s="30" t="s">
        <v>169</v>
      </c>
      <c r="X83" s="30" t="s">
        <v>169</v>
      </c>
      <c r="Y83" s="30" t="s">
        <v>169</v>
      </c>
      <c r="Z83" s="30" t="s">
        <v>169</v>
      </c>
      <c r="AA83" s="30" t="s">
        <v>169</v>
      </c>
      <c r="AB83" s="30" t="s">
        <v>169</v>
      </c>
      <c r="AC83" s="30" t="s">
        <v>169</v>
      </c>
      <c r="AD83" s="30" t="s">
        <v>169</v>
      </c>
      <c r="AE83" s="30" t="s">
        <v>169</v>
      </c>
    </row>
    <row r="84" spans="1:31" s="28" customFormat="1">
      <c r="A84" s="29" t="s">
        <v>134</v>
      </c>
      <c r="B84" s="29" t="s">
        <v>36</v>
      </c>
      <c r="C84" s="30" t="s">
        <v>169</v>
      </c>
      <c r="D84" s="30" t="s">
        <v>169</v>
      </c>
      <c r="E84" s="30" t="s">
        <v>169</v>
      </c>
      <c r="F84" s="30" t="s">
        <v>169</v>
      </c>
      <c r="G84" s="30" t="s">
        <v>169</v>
      </c>
      <c r="H84" s="30" t="s">
        <v>169</v>
      </c>
      <c r="I84" s="30" t="s">
        <v>169</v>
      </c>
      <c r="J84" s="30" t="s">
        <v>169</v>
      </c>
      <c r="K84" s="30" t="s">
        <v>169</v>
      </c>
      <c r="L84" s="30" t="s">
        <v>169</v>
      </c>
      <c r="M84" s="30" t="s">
        <v>169</v>
      </c>
      <c r="N84" s="30" t="s">
        <v>169</v>
      </c>
      <c r="O84" s="30" t="s">
        <v>169</v>
      </c>
      <c r="P84" s="30" t="s">
        <v>169</v>
      </c>
      <c r="Q84" s="30" t="s">
        <v>169</v>
      </c>
      <c r="R84" s="30" t="s">
        <v>169</v>
      </c>
      <c r="S84" s="30" t="s">
        <v>169</v>
      </c>
      <c r="T84" s="30" t="s">
        <v>169</v>
      </c>
      <c r="U84" s="30" t="s">
        <v>169</v>
      </c>
      <c r="V84" s="30" t="s">
        <v>169</v>
      </c>
      <c r="W84" s="30" t="s">
        <v>169</v>
      </c>
      <c r="X84" s="30" t="s">
        <v>169</v>
      </c>
      <c r="Y84" s="30" t="s">
        <v>169</v>
      </c>
      <c r="Z84" s="30" t="s">
        <v>169</v>
      </c>
      <c r="AA84" s="30" t="s">
        <v>169</v>
      </c>
      <c r="AB84" s="30" t="s">
        <v>169</v>
      </c>
      <c r="AC84" s="30" t="s">
        <v>169</v>
      </c>
      <c r="AD84" s="30" t="s">
        <v>169</v>
      </c>
      <c r="AE84" s="30" t="s">
        <v>169</v>
      </c>
    </row>
    <row r="85" spans="1:31" s="28" customFormat="1">
      <c r="A85" s="29" t="s">
        <v>134</v>
      </c>
      <c r="B85" s="29" t="s">
        <v>73</v>
      </c>
      <c r="C85" s="30" t="s">
        <v>169</v>
      </c>
      <c r="D85" s="30" t="s">
        <v>169</v>
      </c>
      <c r="E85" s="30" t="s">
        <v>169</v>
      </c>
      <c r="F85" s="30" t="s">
        <v>169</v>
      </c>
      <c r="G85" s="30" t="s">
        <v>169</v>
      </c>
      <c r="H85" s="30" t="s">
        <v>169</v>
      </c>
      <c r="I85" s="30" t="s">
        <v>169</v>
      </c>
      <c r="J85" s="30" t="s">
        <v>169</v>
      </c>
      <c r="K85" s="30" t="s">
        <v>169</v>
      </c>
      <c r="L85" s="30" t="s">
        <v>169</v>
      </c>
      <c r="M85" s="30" t="s">
        <v>169</v>
      </c>
      <c r="N85" s="30" t="s">
        <v>169</v>
      </c>
      <c r="O85" s="30" t="s">
        <v>169</v>
      </c>
      <c r="P85" s="30" t="s">
        <v>169</v>
      </c>
      <c r="Q85" s="30" t="s">
        <v>169</v>
      </c>
      <c r="R85" s="30" t="s">
        <v>169</v>
      </c>
      <c r="S85" s="30" t="s">
        <v>169</v>
      </c>
      <c r="T85" s="30" t="s">
        <v>169</v>
      </c>
      <c r="U85" s="30" t="s">
        <v>169</v>
      </c>
      <c r="V85" s="30" t="s">
        <v>169</v>
      </c>
      <c r="W85" s="30" t="s">
        <v>169</v>
      </c>
      <c r="X85" s="30" t="s">
        <v>169</v>
      </c>
      <c r="Y85" s="30" t="s">
        <v>169</v>
      </c>
      <c r="Z85" s="30" t="s">
        <v>169</v>
      </c>
      <c r="AA85" s="30" t="s">
        <v>169</v>
      </c>
      <c r="AB85" s="30" t="s">
        <v>169</v>
      </c>
      <c r="AC85" s="30" t="s">
        <v>169</v>
      </c>
      <c r="AD85" s="30" t="s">
        <v>169</v>
      </c>
      <c r="AE85" s="30" t="s">
        <v>169</v>
      </c>
    </row>
    <row r="86" spans="1:31" s="28" customFormat="1">
      <c r="A86" s="29" t="s">
        <v>134</v>
      </c>
      <c r="B86" s="29" t="s">
        <v>56</v>
      </c>
      <c r="C86" s="30" t="s">
        <v>169</v>
      </c>
      <c r="D86" s="30">
        <v>3.5289659903402243E-2</v>
      </c>
      <c r="E86" s="30">
        <v>8.5924429264916686E-3</v>
      </c>
      <c r="F86" s="30">
        <v>1.5072923348035432E-2</v>
      </c>
      <c r="G86" s="30">
        <v>3.1900029754174386E-2</v>
      </c>
      <c r="H86" s="30">
        <v>2.2343253390443785E-2</v>
      </c>
      <c r="I86" s="30">
        <v>2.0236988143229211E-2</v>
      </c>
      <c r="J86" s="30">
        <v>2.1062705494193569E-2</v>
      </c>
      <c r="K86" s="30">
        <v>5.1592676116425078E-3</v>
      </c>
      <c r="L86" s="30">
        <v>1.2533063895204206E-2</v>
      </c>
      <c r="M86" s="30">
        <v>2.721827330753164E-2</v>
      </c>
      <c r="N86" s="30">
        <v>7.4953939833991914E-3</v>
      </c>
      <c r="O86" s="30">
        <v>1.6108795677849515E-2</v>
      </c>
      <c r="P86" s="30">
        <v>3.6484199337137674E-2</v>
      </c>
      <c r="Q86" s="30">
        <v>2.3591732576458101E-2</v>
      </c>
      <c r="R86" s="30">
        <v>2.8004621521176293E-2</v>
      </c>
      <c r="S86" s="30">
        <v>3.0634458442359649E-2</v>
      </c>
      <c r="T86" s="30">
        <v>2.003946551052865E-2</v>
      </c>
      <c r="U86" s="30">
        <v>2.3343587521407385E-2</v>
      </c>
      <c r="V86" s="30">
        <v>2.4872996630414472E-2</v>
      </c>
      <c r="W86" s="30">
        <v>2.2903822502352362E-2</v>
      </c>
      <c r="X86" s="30">
        <v>2.151818390434726E-2</v>
      </c>
      <c r="Y86" s="30">
        <v>2.8963896934952688E-2</v>
      </c>
      <c r="Z86" s="30">
        <v>2.0612992068806076E-2</v>
      </c>
      <c r="AA86" s="30">
        <v>2.2291868115926407E-2</v>
      </c>
      <c r="AB86" s="30">
        <v>2.2935639876870001E-2</v>
      </c>
      <c r="AC86" s="30">
        <v>1.1181418473303055E-2</v>
      </c>
      <c r="AD86" s="30">
        <v>1.2733026591362081E-2</v>
      </c>
      <c r="AE86" s="30">
        <v>1.955730317726876E-2</v>
      </c>
    </row>
    <row r="88" spans="1:31"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row>
    <row r="89" spans="1:31"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row>
    <row r="90" spans="1:31"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row>
    <row r="91" spans="1:31"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row>
    <row r="92" spans="1:31" s="28" customFormat="1">
      <c r="A92" s="29" t="s">
        <v>40</v>
      </c>
      <c r="B92" s="29" t="s">
        <v>70</v>
      </c>
      <c r="C92" s="31">
        <v>0.11716654604558219</v>
      </c>
      <c r="D92" s="31">
        <v>7.3236831097018909E-2</v>
      </c>
      <c r="E92" s="31">
        <v>7.3417349569246879E-2</v>
      </c>
      <c r="F92" s="31">
        <v>8.3400131302625483E-2</v>
      </c>
      <c r="G92" s="31">
        <v>8.2755630992388612E-2</v>
      </c>
      <c r="H92" s="31">
        <v>8.2968747155830053E-2</v>
      </c>
      <c r="I92" s="31">
        <v>7.7258356580542517E-2</v>
      </c>
      <c r="J92" s="31">
        <v>7.4224241393948578E-2</v>
      </c>
      <c r="K92" s="31">
        <v>6.6016430797106923E-2</v>
      </c>
      <c r="L92" s="31">
        <v>6.9577194000956605E-2</v>
      </c>
      <c r="M92" s="31">
        <v>6.9357850196940102E-2</v>
      </c>
      <c r="N92" s="31">
        <v>7.3338823046258814E-2</v>
      </c>
      <c r="O92" s="31">
        <v>7.3404784739570364E-2</v>
      </c>
      <c r="P92" s="31">
        <v>6.625349670017959E-2</v>
      </c>
      <c r="Q92" s="31">
        <v>7.0590613836660307E-2</v>
      </c>
      <c r="R92" s="31">
        <v>7.1659555726540383E-2</v>
      </c>
      <c r="S92" s="31">
        <v>0.12759614895267524</v>
      </c>
      <c r="T92" s="31">
        <v>0.12685239719915417</v>
      </c>
      <c r="U92" s="31">
        <v>0.139454651757799</v>
      </c>
      <c r="V92" s="31">
        <v>0.13594616747312221</v>
      </c>
      <c r="W92" s="31">
        <v>0.15293795801420401</v>
      </c>
      <c r="X92" s="31">
        <v>0.16344159896497867</v>
      </c>
      <c r="Y92" s="31">
        <v>0.16245652923764198</v>
      </c>
      <c r="Z92" s="31">
        <v>0.16824591655890994</v>
      </c>
      <c r="AA92" s="31">
        <v>0.16654251869288009</v>
      </c>
      <c r="AB92" s="31">
        <v>0.15867643655117705</v>
      </c>
      <c r="AC92" s="31">
        <v>0.16047047676942913</v>
      </c>
      <c r="AD92" s="31">
        <v>0.15886238433226529</v>
      </c>
      <c r="AE92" s="31">
        <v>0.15879966184969144</v>
      </c>
    </row>
    <row r="93" spans="1:31" collapsed="1">
      <c r="A93" s="29" t="s">
        <v>40</v>
      </c>
      <c r="B93" s="29" t="s">
        <v>72</v>
      </c>
      <c r="C93" s="31">
        <v>1.1523894899921035E-2</v>
      </c>
      <c r="D93" s="31">
        <v>3.7087934991588564E-2</v>
      </c>
      <c r="E93" s="31">
        <v>5.206733366324999E-2</v>
      </c>
      <c r="F93" s="31">
        <v>0.29830414925872806</v>
      </c>
      <c r="G93" s="31">
        <v>0.22317911629467874</v>
      </c>
      <c r="H93" s="31">
        <v>0.2536509450335645</v>
      </c>
      <c r="I93" s="31">
        <v>0.25850451792054541</v>
      </c>
      <c r="J93" s="31">
        <v>0.27869968149577601</v>
      </c>
      <c r="K93" s="31">
        <v>0.27692736900838372</v>
      </c>
      <c r="L93" s="31">
        <v>0.29511013207780562</v>
      </c>
      <c r="M93" s="31">
        <v>0.29282200566123229</v>
      </c>
      <c r="N93" s="31">
        <v>0.33588617594025538</v>
      </c>
      <c r="O93" s="31">
        <v>0.32708791392663128</v>
      </c>
      <c r="P93" s="31">
        <v>0.30775957087322781</v>
      </c>
      <c r="Q93" s="31">
        <v>0.34044753545030215</v>
      </c>
      <c r="R93" s="31">
        <v>0.34305769013236342</v>
      </c>
      <c r="S93" s="31">
        <v>0.32508337556043476</v>
      </c>
      <c r="T93" s="31">
        <v>0.31574440025472156</v>
      </c>
      <c r="U93" s="31">
        <v>0.32582305529864947</v>
      </c>
      <c r="V93" s="31">
        <v>0.31406650357678556</v>
      </c>
      <c r="W93" s="31">
        <v>0.32356705495360177</v>
      </c>
      <c r="X93" s="31">
        <v>0.3302322696605503</v>
      </c>
      <c r="Y93" s="31">
        <v>0.30786270544759869</v>
      </c>
      <c r="Z93" s="31">
        <v>0.33756377998477105</v>
      </c>
      <c r="AA93" s="31">
        <v>0.33779934229866238</v>
      </c>
      <c r="AB93" s="31">
        <v>0.3163819722306343</v>
      </c>
      <c r="AC93" s="31">
        <v>0.30782027294083292</v>
      </c>
      <c r="AD93" s="31">
        <v>0.32054852317328525</v>
      </c>
      <c r="AE93" s="31">
        <v>0.31395741063343574</v>
      </c>
    </row>
    <row r="94" spans="1:31">
      <c r="A94" s="29" t="s">
        <v>40</v>
      </c>
      <c r="B94" s="29" t="s">
        <v>76</v>
      </c>
      <c r="C94" s="31">
        <v>9.2699848508633442E-2</v>
      </c>
      <c r="D94" s="31">
        <v>0.10762093287060277</v>
      </c>
      <c r="E94" s="31">
        <v>0.10061913292058002</v>
      </c>
      <c r="F94" s="31">
        <v>0.11518566857376235</v>
      </c>
      <c r="G94" s="31">
        <v>0.11821453852871208</v>
      </c>
      <c r="H94" s="31">
        <v>0.11517309674038903</v>
      </c>
      <c r="I94" s="31">
        <v>0.10728457554715581</v>
      </c>
      <c r="J94" s="31">
        <v>0.10240982527612147</v>
      </c>
      <c r="K94" s="31">
        <v>9.1914555700050526E-2</v>
      </c>
      <c r="L94" s="31">
        <v>9.2304602447645573E-2</v>
      </c>
      <c r="M94" s="31">
        <v>9.3145650537829083E-2</v>
      </c>
      <c r="N94" s="31">
        <v>9.5419045601907379E-2</v>
      </c>
      <c r="O94" s="31">
        <v>9.4746128897812462E-2</v>
      </c>
      <c r="P94" s="31">
        <v>8.946570394532255E-2</v>
      </c>
      <c r="Q94" s="31">
        <v>9.0541863072629791E-2</v>
      </c>
      <c r="R94" s="31">
        <v>9.0191957827534919E-2</v>
      </c>
      <c r="S94" s="31">
        <v>8.0296771593549324E-2</v>
      </c>
      <c r="T94" s="31">
        <v>7.6975353146365277E-2</v>
      </c>
      <c r="U94" s="31">
        <v>7.326663869298225E-2</v>
      </c>
      <c r="V94" s="31">
        <v>7.1566182465932035E-2</v>
      </c>
      <c r="W94" s="31">
        <v>6.8158550400510165E-2</v>
      </c>
      <c r="X94" s="31">
        <v>6.7645880336983988E-2</v>
      </c>
      <c r="Y94" s="31">
        <v>6.5338302303740117E-2</v>
      </c>
      <c r="Z94" s="31">
        <v>6.7951458118763686E-2</v>
      </c>
      <c r="AA94" s="31">
        <v>6.4387674736780337E-2</v>
      </c>
      <c r="AB94" s="31">
        <v>6.0285028373634648E-2</v>
      </c>
      <c r="AC94" s="31">
        <v>6.0292381616116456E-2</v>
      </c>
      <c r="AD94" s="31">
        <v>5.8485434155328753E-2</v>
      </c>
      <c r="AE94" s="31">
        <v>5.4590688795681283E-2</v>
      </c>
    </row>
    <row r="95" spans="1:31" collapsed="1"/>
    <row r="96" spans="1:31">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1" t="s">
        <v>169</v>
      </c>
      <c r="D97" s="31" t="s">
        <v>169</v>
      </c>
      <c r="E97" s="31" t="s">
        <v>169</v>
      </c>
      <c r="F97" s="31" t="s">
        <v>169</v>
      </c>
      <c r="G97" s="31" t="s">
        <v>169</v>
      </c>
      <c r="H97" s="31" t="s">
        <v>169</v>
      </c>
      <c r="I97" s="31" t="s">
        <v>169</v>
      </c>
      <c r="J97" s="31" t="s">
        <v>169</v>
      </c>
      <c r="K97" s="31" t="s">
        <v>169</v>
      </c>
      <c r="L97" s="31" t="s">
        <v>169</v>
      </c>
      <c r="M97" s="31" t="s">
        <v>169</v>
      </c>
      <c r="N97" s="31" t="s">
        <v>169</v>
      </c>
      <c r="O97" s="31" t="s">
        <v>169</v>
      </c>
      <c r="P97" s="31" t="s">
        <v>169</v>
      </c>
      <c r="Q97" s="31" t="s">
        <v>169</v>
      </c>
      <c r="R97" s="31" t="s">
        <v>169</v>
      </c>
      <c r="S97" s="31" t="s">
        <v>169</v>
      </c>
      <c r="T97" s="31" t="s">
        <v>169</v>
      </c>
      <c r="U97" s="31">
        <v>0.1729241266975812</v>
      </c>
      <c r="V97" s="31">
        <v>0.16858408485657131</v>
      </c>
      <c r="W97" s="31">
        <v>0.16715788113878399</v>
      </c>
      <c r="X97" s="31">
        <v>0.16566622947019152</v>
      </c>
      <c r="Y97" s="31">
        <v>0.16604142645669298</v>
      </c>
      <c r="Z97" s="31">
        <v>0.17396165158305771</v>
      </c>
      <c r="AA97" s="31">
        <v>0.17168655728055665</v>
      </c>
      <c r="AB97" s="31">
        <v>0.16857545075069152</v>
      </c>
      <c r="AC97" s="31">
        <v>0.16448709388791291</v>
      </c>
      <c r="AD97" s="31">
        <v>0.1707008162570639</v>
      </c>
      <c r="AE97" s="31">
        <v>0.16969605191103795</v>
      </c>
    </row>
    <row r="98" spans="1:31">
      <c r="A98" s="29" t="s">
        <v>130</v>
      </c>
      <c r="B98" s="29" t="s">
        <v>72</v>
      </c>
      <c r="C98" s="31">
        <v>1.3026963429549902E-2</v>
      </c>
      <c r="D98" s="31">
        <v>4.6280720401174168E-2</v>
      </c>
      <c r="E98" s="31">
        <v>6.209684884213007E-2</v>
      </c>
      <c r="F98" s="31">
        <v>0.37223049605276309</v>
      </c>
      <c r="G98" s="31">
        <v>0.23385786109953904</v>
      </c>
      <c r="H98" s="31">
        <v>0.2730070598764241</v>
      </c>
      <c r="I98" s="31">
        <v>0.28166999290482703</v>
      </c>
      <c r="J98" s="31">
        <v>0.2966550753752315</v>
      </c>
      <c r="K98" s="31">
        <v>0.2904592146640233</v>
      </c>
      <c r="L98" s="31">
        <v>0.3084044717744292</v>
      </c>
      <c r="M98" s="31">
        <v>0.30684748468638168</v>
      </c>
      <c r="N98" s="31">
        <v>0.34588018324029096</v>
      </c>
      <c r="O98" s="31">
        <v>0.3369017813760386</v>
      </c>
      <c r="P98" s="31">
        <v>0.3161447552694685</v>
      </c>
      <c r="Q98" s="31">
        <v>0.34973745781359145</v>
      </c>
      <c r="R98" s="31">
        <v>0.35372574642225907</v>
      </c>
      <c r="S98" s="31">
        <v>0.33896200212644323</v>
      </c>
      <c r="T98" s="31">
        <v>0.32661169394603717</v>
      </c>
      <c r="U98" s="31">
        <v>0.33559481539797048</v>
      </c>
      <c r="V98" s="31">
        <v>0.32629794766291431</v>
      </c>
      <c r="W98" s="31">
        <v>0.33334715270040999</v>
      </c>
      <c r="X98" s="31">
        <v>0.34315479047539349</v>
      </c>
      <c r="Y98" s="31">
        <v>0.31687409020256313</v>
      </c>
      <c r="Z98" s="31">
        <v>0.36123880299879502</v>
      </c>
      <c r="AA98" s="31">
        <v>0.36157761567185692</v>
      </c>
      <c r="AB98" s="31">
        <v>0.35677875258910546</v>
      </c>
      <c r="AC98" s="31">
        <v>0.33803212618956863</v>
      </c>
      <c r="AD98" s="31">
        <v>0.35921043325095658</v>
      </c>
      <c r="AE98" s="31">
        <v>0.3459359942279539</v>
      </c>
    </row>
    <row r="99" spans="1:31">
      <c r="A99" s="29" t="s">
        <v>130</v>
      </c>
      <c r="B99" s="29" t="s">
        <v>76</v>
      </c>
      <c r="C99" s="31">
        <v>8.5934130888319873E-2</v>
      </c>
      <c r="D99" s="31">
        <v>0.10474024587796048</v>
      </c>
      <c r="E99" s="31">
        <v>9.3670477128580218E-2</v>
      </c>
      <c r="F99" s="31">
        <v>0.11272534098677921</v>
      </c>
      <c r="G99" s="31">
        <v>0.11236087840378292</v>
      </c>
      <c r="H99" s="31">
        <v>0.11344133030822184</v>
      </c>
      <c r="I99" s="31">
        <v>0.10764415453881233</v>
      </c>
      <c r="J99" s="31">
        <v>0.10216739861006581</v>
      </c>
      <c r="K99" s="31">
        <v>9.0700097205032512E-2</v>
      </c>
      <c r="L99" s="31">
        <v>9.0684263691454353E-2</v>
      </c>
      <c r="M99" s="31">
        <v>8.8806945979048701E-2</v>
      </c>
      <c r="N99" s="31">
        <v>9.2785271621157836E-2</v>
      </c>
      <c r="O99" s="31">
        <v>9.031529919722539E-2</v>
      </c>
      <c r="P99" s="31">
        <v>8.3164977241473009E-2</v>
      </c>
      <c r="Q99" s="31">
        <v>8.505266062325105E-2</v>
      </c>
      <c r="R99" s="31">
        <v>8.4912225164498006E-2</v>
      </c>
      <c r="S99" s="31">
        <v>8.0019342408442523E-2</v>
      </c>
      <c r="T99" s="31">
        <v>7.5178086037725828E-2</v>
      </c>
      <c r="U99" s="31">
        <v>7.1401442307071114E-2</v>
      </c>
      <c r="V99" s="31">
        <v>7.021177101016958E-2</v>
      </c>
      <c r="W99" s="31">
        <v>6.7734105218772475E-2</v>
      </c>
      <c r="X99" s="31">
        <v>6.725539873974111E-2</v>
      </c>
      <c r="Y99" s="31">
        <v>6.5730887881461378E-2</v>
      </c>
      <c r="Z99" s="31">
        <v>6.9506871785933608E-2</v>
      </c>
      <c r="AA99" s="31">
        <v>6.5880229000369023E-2</v>
      </c>
      <c r="AB99" s="31">
        <v>6.4300013298666067E-2</v>
      </c>
      <c r="AC99" s="31">
        <v>6.2477610161091338E-2</v>
      </c>
      <c r="AD99" s="31">
        <v>6.3757128015490522E-2</v>
      </c>
      <c r="AE99" s="31">
        <v>6.1841669278637566E-2</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1" t="s">
        <v>169</v>
      </c>
      <c r="D102" s="31">
        <v>0.1804628376398402</v>
      </c>
      <c r="E102" s="31">
        <v>0.18839875919349316</v>
      </c>
      <c r="F102" s="31">
        <v>0.23172646808504566</v>
      </c>
      <c r="G102" s="31">
        <v>0.24561886230079849</v>
      </c>
      <c r="H102" s="31">
        <v>0.23932561786210046</v>
      </c>
      <c r="I102" s="31">
        <v>0.23343577096027399</v>
      </c>
      <c r="J102" s="31">
        <v>0.2310620331368719</v>
      </c>
      <c r="K102" s="31">
        <v>0.22399646464014569</v>
      </c>
      <c r="L102" s="31">
        <v>0.22478908060461592</v>
      </c>
      <c r="M102" s="31">
        <v>0.22307626685809231</v>
      </c>
      <c r="N102" s="31">
        <v>0.2264924515852545</v>
      </c>
      <c r="O102" s="31">
        <v>0.2254079126711776</v>
      </c>
      <c r="P102" s="31">
        <v>0.22809283302380634</v>
      </c>
      <c r="Q102" s="31">
        <v>0.22667084755776623</v>
      </c>
      <c r="R102" s="31">
        <v>0.22985144697549004</v>
      </c>
      <c r="S102" s="31">
        <v>0.18032332463044504</v>
      </c>
      <c r="T102" s="31">
        <v>0.18070091906094737</v>
      </c>
      <c r="U102" s="31">
        <v>0.18079666351885215</v>
      </c>
      <c r="V102" s="31">
        <v>0.17933322344805119</v>
      </c>
      <c r="W102" s="31">
        <v>0.17598622689212157</v>
      </c>
      <c r="X102" s="31">
        <v>0.17431406221123075</v>
      </c>
      <c r="Y102" s="31">
        <v>0.17564363337349337</v>
      </c>
      <c r="Z102" s="31">
        <v>0.17450702794057824</v>
      </c>
      <c r="AA102" s="31">
        <v>0.17115596811773742</v>
      </c>
      <c r="AB102" s="31">
        <v>0.15797917026033953</v>
      </c>
      <c r="AC102" s="31">
        <v>0.16280469468904066</v>
      </c>
      <c r="AD102" s="31">
        <v>0.16118088003825912</v>
      </c>
      <c r="AE102" s="31">
        <v>0.16590025919185986</v>
      </c>
    </row>
    <row r="103" spans="1:31">
      <c r="A103" s="29" t="s">
        <v>131</v>
      </c>
      <c r="B103" s="29" t="s">
        <v>72</v>
      </c>
      <c r="C103" s="31">
        <v>8.9472059919858352E-3</v>
      </c>
      <c r="D103" s="31">
        <v>2.1328874289441805E-2</v>
      </c>
      <c r="E103" s="31">
        <v>3.4873555425752489E-2</v>
      </c>
      <c r="F103" s="31">
        <v>0.17157309759573408</v>
      </c>
      <c r="G103" s="31">
        <v>0.16041403526845122</v>
      </c>
      <c r="H103" s="31">
        <v>0.13988421346772023</v>
      </c>
      <c r="I103" s="31">
        <v>0.12234808737366562</v>
      </c>
      <c r="J103" s="31">
        <v>0.17316577454374518</v>
      </c>
      <c r="K103" s="31">
        <v>0.14216108897848959</v>
      </c>
      <c r="L103" s="31">
        <v>0.16270922099957102</v>
      </c>
      <c r="M103" s="31">
        <v>0.15313952314658935</v>
      </c>
      <c r="N103" s="31">
        <v>0.23635398231234736</v>
      </c>
      <c r="O103" s="31">
        <v>0.22934985767722257</v>
      </c>
      <c r="P103" s="31">
        <v>0.22424997844335851</v>
      </c>
      <c r="Q103" s="31">
        <v>0.24792753068397558</v>
      </c>
      <c r="R103" s="31">
        <v>0.23681262151054053</v>
      </c>
      <c r="S103" s="31">
        <v>0.26681513098114429</v>
      </c>
      <c r="T103" s="31">
        <v>0.26774466585091439</v>
      </c>
      <c r="U103" s="31">
        <v>0.28069589150714858</v>
      </c>
      <c r="V103" s="31">
        <v>0.26027320776972429</v>
      </c>
      <c r="W103" s="31">
        <v>0.28094982230805282</v>
      </c>
      <c r="X103" s="31">
        <v>0.29878676110510871</v>
      </c>
      <c r="Y103" s="31">
        <v>0.2863050231892395</v>
      </c>
      <c r="Z103" s="31">
        <v>0.28807737701297897</v>
      </c>
      <c r="AA103" s="31">
        <v>0.2829210896590944</v>
      </c>
      <c r="AB103" s="31">
        <v>0.23962282789787745</v>
      </c>
      <c r="AC103" s="31">
        <v>0.24183992901814633</v>
      </c>
      <c r="AD103" s="31">
        <v>0.25671323651994171</v>
      </c>
      <c r="AE103" s="31">
        <v>0.26341513542511985</v>
      </c>
    </row>
    <row r="104" spans="1:31">
      <c r="A104" s="29" t="s">
        <v>131</v>
      </c>
      <c r="B104" s="29" t="s">
        <v>76</v>
      </c>
      <c r="C104" s="31">
        <v>8.0262614848214522E-2</v>
      </c>
      <c r="D104" s="31">
        <v>9.0305902401323204E-2</v>
      </c>
      <c r="E104" s="31">
        <v>9.013689516759292E-2</v>
      </c>
      <c r="F104" s="31">
        <v>0.11496154840550896</v>
      </c>
      <c r="G104" s="31">
        <v>0.12492308943903875</v>
      </c>
      <c r="H104" s="31">
        <v>0.11827946365051489</v>
      </c>
      <c r="I104" s="31">
        <v>0.11444797877406578</v>
      </c>
      <c r="J104" s="31">
        <v>0.1109723774861844</v>
      </c>
      <c r="K104" s="31">
        <v>0.106972536243337</v>
      </c>
      <c r="L104" s="31">
        <v>0.10509948306988855</v>
      </c>
      <c r="M104" s="31">
        <v>0.10679161178632893</v>
      </c>
      <c r="N104" s="31">
        <v>0.10698291686533112</v>
      </c>
      <c r="O104" s="31">
        <v>0.10501009906570409</v>
      </c>
      <c r="P104" s="31">
        <v>0.1045658871918238</v>
      </c>
      <c r="Q104" s="31">
        <v>0.10140827407596531</v>
      </c>
      <c r="R104" s="31">
        <v>9.9835872191205877E-2</v>
      </c>
      <c r="S104" s="31">
        <v>7.5554351207664586E-2</v>
      </c>
      <c r="T104" s="31">
        <v>7.4882187085731383E-2</v>
      </c>
      <c r="U104" s="31">
        <v>7.3745307384551512E-2</v>
      </c>
      <c r="V104" s="31">
        <v>7.2300714184981324E-2</v>
      </c>
      <c r="W104" s="31">
        <v>7.1944608544160335E-2</v>
      </c>
      <c r="X104" s="31">
        <v>7.3255711643812449E-2</v>
      </c>
      <c r="Y104" s="31">
        <v>7.160634377815174E-2</v>
      </c>
      <c r="Z104" s="31">
        <v>6.8994150817073843E-2</v>
      </c>
      <c r="AA104" s="31">
        <v>6.3684751505067763E-2</v>
      </c>
      <c r="AB104" s="31">
        <v>5.3223602049710668E-2</v>
      </c>
      <c r="AC104" s="31">
        <v>5.6666965115674005E-2</v>
      </c>
      <c r="AD104" s="31">
        <v>5.6415306487268453E-2</v>
      </c>
      <c r="AE104" s="31">
        <v>5.1254800780698127E-2</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1">
        <v>0.28875231292364828</v>
      </c>
      <c r="D107" s="31">
        <v>6.6970837478835671E-2</v>
      </c>
      <c r="E107" s="31">
        <v>6.528023986840685E-2</v>
      </c>
      <c r="F107" s="31">
        <v>7.6629304128523382E-2</v>
      </c>
      <c r="G107" s="31">
        <v>7.5425375693219332E-2</v>
      </c>
      <c r="H107" s="31">
        <v>7.6315793701726489E-2</v>
      </c>
      <c r="I107" s="31">
        <v>7.1117285676011568E-2</v>
      </c>
      <c r="J107" s="31">
        <v>6.7235571243046119E-2</v>
      </c>
      <c r="K107" s="31">
        <v>5.8914629551133357E-2</v>
      </c>
      <c r="L107" s="31">
        <v>5.98802029089152E-2</v>
      </c>
      <c r="M107" s="31">
        <v>6.0052475539734806E-2</v>
      </c>
      <c r="N107" s="31">
        <v>6.4463304421902887E-2</v>
      </c>
      <c r="O107" s="31">
        <v>6.2865267181936732E-2</v>
      </c>
      <c r="P107" s="31">
        <v>5.7137540450827848E-2</v>
      </c>
      <c r="Q107" s="31">
        <v>6.1943409970800806E-2</v>
      </c>
      <c r="R107" s="31">
        <v>6.2737448611777658E-2</v>
      </c>
      <c r="S107" s="31">
        <v>5.9100622206177317E-2</v>
      </c>
      <c r="T107" s="31">
        <v>5.6353019973993036E-2</v>
      </c>
      <c r="U107" s="31">
        <v>5.4580860809939201E-2</v>
      </c>
      <c r="V107" s="31">
        <v>5.3123655474506017E-2</v>
      </c>
      <c r="W107" s="31">
        <v>0.10589020711407612</v>
      </c>
      <c r="X107" s="31">
        <v>0.16759849002257343</v>
      </c>
      <c r="Y107" s="31">
        <v>0.16287428864591524</v>
      </c>
      <c r="Z107" s="31">
        <v>0.17585424941668445</v>
      </c>
      <c r="AA107" s="31">
        <v>0.17257875366592385</v>
      </c>
      <c r="AB107" s="31">
        <v>0.16878956473769494</v>
      </c>
      <c r="AC107" s="31">
        <v>0.17036228010620599</v>
      </c>
      <c r="AD107" s="31">
        <v>0.15759105764226589</v>
      </c>
      <c r="AE107" s="31">
        <v>0.15299562522884652</v>
      </c>
    </row>
    <row r="108" spans="1:31">
      <c r="A108" s="29" t="s">
        <v>132</v>
      </c>
      <c r="B108" s="29" t="s">
        <v>72</v>
      </c>
      <c r="C108" s="31" t="s">
        <v>169</v>
      </c>
      <c r="D108" s="31" t="s">
        <v>169</v>
      </c>
      <c r="E108" s="31" t="s">
        <v>169</v>
      </c>
      <c r="F108" s="31" t="s">
        <v>169</v>
      </c>
      <c r="G108" s="31" t="s">
        <v>169</v>
      </c>
      <c r="H108" s="31" t="s">
        <v>169</v>
      </c>
      <c r="I108" s="31" t="s">
        <v>169</v>
      </c>
      <c r="J108" s="31" t="s">
        <v>169</v>
      </c>
      <c r="K108" s="31" t="s">
        <v>169</v>
      </c>
      <c r="L108" s="31" t="s">
        <v>169</v>
      </c>
      <c r="M108" s="31" t="s">
        <v>169</v>
      </c>
      <c r="N108" s="31" t="s">
        <v>169</v>
      </c>
      <c r="O108" s="31" t="s">
        <v>169</v>
      </c>
      <c r="P108" s="31" t="s">
        <v>169</v>
      </c>
      <c r="Q108" s="31" t="s">
        <v>169</v>
      </c>
      <c r="R108" s="31" t="s">
        <v>169</v>
      </c>
      <c r="S108" s="31">
        <v>0.35685630618963837</v>
      </c>
      <c r="T108" s="31">
        <v>0.35408959692262154</v>
      </c>
      <c r="U108" s="31">
        <v>0.35887169632029636</v>
      </c>
      <c r="V108" s="31">
        <v>0.34437196114393048</v>
      </c>
      <c r="W108" s="31">
        <v>0.3522022466175439</v>
      </c>
      <c r="X108" s="31">
        <v>0.34310774246377829</v>
      </c>
      <c r="Y108" s="31">
        <v>0.31495072210519509</v>
      </c>
      <c r="Z108" s="31">
        <v>0.32897507651432012</v>
      </c>
      <c r="AA108" s="31">
        <v>0.34194917931758584</v>
      </c>
      <c r="AB108" s="31">
        <v>0.32904564508871564</v>
      </c>
      <c r="AC108" s="31">
        <v>0.34362281581848436</v>
      </c>
      <c r="AD108" s="31">
        <v>0.31038059664711787</v>
      </c>
      <c r="AE108" s="31">
        <v>0.30150559568329727</v>
      </c>
    </row>
    <row r="109" spans="1:31">
      <c r="A109" s="29" t="s">
        <v>132</v>
      </c>
      <c r="B109" s="29" t="s">
        <v>76</v>
      </c>
      <c r="C109" s="31">
        <v>0.10251741549113262</v>
      </c>
      <c r="D109" s="31">
        <v>0.11498546904682104</v>
      </c>
      <c r="E109" s="31">
        <v>0.1068635074956229</v>
      </c>
      <c r="F109" s="31">
        <v>0.12338785373310665</v>
      </c>
      <c r="G109" s="31">
        <v>0.12646290247813718</v>
      </c>
      <c r="H109" s="31">
        <v>0.12238087510595315</v>
      </c>
      <c r="I109" s="31">
        <v>0.11056716118222586</v>
      </c>
      <c r="J109" s="31">
        <v>0.10400373399463092</v>
      </c>
      <c r="K109" s="31">
        <v>9.1725883953209172E-2</v>
      </c>
      <c r="L109" s="31">
        <v>9.2544673059046387E-2</v>
      </c>
      <c r="M109" s="31">
        <v>9.4297314795088669E-2</v>
      </c>
      <c r="N109" s="31">
        <v>9.8238901469130779E-2</v>
      </c>
      <c r="O109" s="31">
        <v>9.8824502955827398E-2</v>
      </c>
      <c r="P109" s="31">
        <v>9.1148509113156445E-2</v>
      </c>
      <c r="Q109" s="31">
        <v>9.3810107284451716E-2</v>
      </c>
      <c r="R109" s="31">
        <v>9.3685989881331033E-2</v>
      </c>
      <c r="S109" s="31">
        <v>8.6056255722353953E-2</v>
      </c>
      <c r="T109" s="31">
        <v>8.2877931223849857E-2</v>
      </c>
      <c r="U109" s="31">
        <v>7.9069604839510435E-2</v>
      </c>
      <c r="V109" s="31">
        <v>7.6983036971223801E-2</v>
      </c>
      <c r="W109" s="31">
        <v>7.1310608776715134E-2</v>
      </c>
      <c r="X109" s="31">
        <v>6.9237648985385869E-2</v>
      </c>
      <c r="Y109" s="31">
        <v>6.4831789765053216E-2</v>
      </c>
      <c r="Z109" s="31">
        <v>7.0559135456869412E-2</v>
      </c>
      <c r="AA109" s="31">
        <v>6.7279025829092107E-2</v>
      </c>
      <c r="AB109" s="31">
        <v>6.4351381622914039E-2</v>
      </c>
      <c r="AC109" s="31">
        <v>6.5076443131489137E-2</v>
      </c>
      <c r="AD109" s="31">
        <v>5.8515702198324422E-2</v>
      </c>
      <c r="AE109" s="31">
        <v>5.3548821292701755E-2</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1">
        <v>7.0854573881629357E-2</v>
      </c>
      <c r="D112" s="31">
        <v>7.4247619429596831E-2</v>
      </c>
      <c r="E112" s="31">
        <v>7.7097303349537794E-2</v>
      </c>
      <c r="F112" s="31">
        <v>8.1325426453992655E-2</v>
      </c>
      <c r="G112" s="31">
        <v>8.0286936618910232E-2</v>
      </c>
      <c r="H112" s="31">
        <v>7.9894752657645618E-2</v>
      </c>
      <c r="I112" s="31">
        <v>7.3264609513854551E-2</v>
      </c>
      <c r="J112" s="31">
        <v>7.1717776671442968E-2</v>
      </c>
      <c r="K112" s="31">
        <v>6.3605112570965586E-2</v>
      </c>
      <c r="L112" s="31">
        <v>7.2634826206258399E-2</v>
      </c>
      <c r="M112" s="31">
        <v>7.1746201710351148E-2</v>
      </c>
      <c r="N112" s="31">
        <v>7.486957252573341E-2</v>
      </c>
      <c r="O112" s="31">
        <v>7.5302929922231365E-2</v>
      </c>
      <c r="P112" s="31">
        <v>6.4119432749707383E-2</v>
      </c>
      <c r="Q112" s="31">
        <v>6.8224297756322314E-2</v>
      </c>
      <c r="R112" s="31">
        <v>6.9598087481426318E-2</v>
      </c>
      <c r="S112" s="31">
        <v>8.2357884087232117E-2</v>
      </c>
      <c r="T112" s="31">
        <v>8.1677490212549136E-2</v>
      </c>
      <c r="U112" s="31">
        <v>0.13747398103441522</v>
      </c>
      <c r="V112" s="31">
        <v>0.1320284261082415</v>
      </c>
      <c r="W112" s="31">
        <v>0.1468872554580547</v>
      </c>
      <c r="X112" s="31">
        <v>0.14710153300589249</v>
      </c>
      <c r="Y112" s="31">
        <v>0.14368942629709994</v>
      </c>
      <c r="Z112" s="31">
        <v>0.14918262273354524</v>
      </c>
      <c r="AA112" s="31">
        <v>0.15133445198917675</v>
      </c>
      <c r="AB112" s="31">
        <v>0.14598098751849081</v>
      </c>
      <c r="AC112" s="31">
        <v>0.14594757521008456</v>
      </c>
      <c r="AD112" s="31">
        <v>0.14166161320139772</v>
      </c>
      <c r="AE112" s="31">
        <v>0.13534630573297324</v>
      </c>
    </row>
    <row r="113" spans="1:31">
      <c r="A113" s="29" t="s">
        <v>133</v>
      </c>
      <c r="B113" s="29" t="s">
        <v>72</v>
      </c>
      <c r="C113" s="31" t="s">
        <v>169</v>
      </c>
      <c r="D113" s="31" t="s">
        <v>169</v>
      </c>
      <c r="E113" s="31" t="s">
        <v>169</v>
      </c>
      <c r="F113" s="31" t="s">
        <v>169</v>
      </c>
      <c r="G113" s="31" t="s">
        <v>169</v>
      </c>
      <c r="H113" s="31" t="s">
        <v>169</v>
      </c>
      <c r="I113" s="31" t="s">
        <v>169</v>
      </c>
      <c r="J113" s="31" t="s">
        <v>169</v>
      </c>
      <c r="K113" s="31" t="s">
        <v>169</v>
      </c>
      <c r="L113" s="31" t="s">
        <v>169</v>
      </c>
      <c r="M113" s="31" t="s">
        <v>169</v>
      </c>
      <c r="N113" s="31" t="s">
        <v>169</v>
      </c>
      <c r="O113" s="31" t="s">
        <v>169</v>
      </c>
      <c r="P113" s="31" t="s">
        <v>169</v>
      </c>
      <c r="Q113" s="31" t="s">
        <v>169</v>
      </c>
      <c r="R113" s="31" t="s">
        <v>169</v>
      </c>
      <c r="S113" s="31" t="s">
        <v>169</v>
      </c>
      <c r="T113" s="31" t="s">
        <v>169</v>
      </c>
      <c r="U113" s="31" t="s">
        <v>169</v>
      </c>
      <c r="V113" s="31" t="s">
        <v>169</v>
      </c>
      <c r="W113" s="31" t="s">
        <v>169</v>
      </c>
      <c r="X113" s="31" t="s">
        <v>169</v>
      </c>
      <c r="Y113" s="31" t="s">
        <v>169</v>
      </c>
      <c r="Z113" s="31" t="s">
        <v>169</v>
      </c>
      <c r="AA113" s="31" t="s">
        <v>169</v>
      </c>
      <c r="AB113" s="31" t="s">
        <v>169</v>
      </c>
      <c r="AC113" s="31" t="s">
        <v>169</v>
      </c>
      <c r="AD113" s="31" t="s">
        <v>169</v>
      </c>
      <c r="AE113" s="31" t="s">
        <v>169</v>
      </c>
    </row>
    <row r="114" spans="1:31">
      <c r="A114" s="29" t="s">
        <v>133</v>
      </c>
      <c r="B114" s="29" t="s">
        <v>76</v>
      </c>
      <c r="C114" s="31">
        <v>0.11517963195974944</v>
      </c>
      <c r="D114" s="31">
        <v>0.12475943628151134</v>
      </c>
      <c r="E114" s="31">
        <v>0.12609699821909809</v>
      </c>
      <c r="F114" s="31">
        <v>0.1239588511700007</v>
      </c>
      <c r="G114" s="31">
        <v>0.12534401856064387</v>
      </c>
      <c r="H114" s="31">
        <v>0.11998922724315832</v>
      </c>
      <c r="I114" s="31">
        <v>0.10719450699393779</v>
      </c>
      <c r="J114" s="31">
        <v>0.10400838527560789</v>
      </c>
      <c r="K114" s="31">
        <v>9.1934234696769382E-2</v>
      </c>
      <c r="L114" s="31">
        <v>9.2726730774880792E-2</v>
      </c>
      <c r="M114" s="31">
        <v>9.3482080492888489E-2</v>
      </c>
      <c r="N114" s="31">
        <v>9.4674898547760844E-2</v>
      </c>
      <c r="O114" s="31">
        <v>9.53847242204829E-2</v>
      </c>
      <c r="P114" s="31">
        <v>8.6059161466265729E-2</v>
      </c>
      <c r="Q114" s="31">
        <v>9.1571493287832248E-2</v>
      </c>
      <c r="R114" s="31">
        <v>9.0589799536073143E-2</v>
      </c>
      <c r="S114" s="31">
        <v>8.4751270534626527E-2</v>
      </c>
      <c r="T114" s="31">
        <v>8.2388489518414446E-2</v>
      </c>
      <c r="U114" s="31">
        <v>7.1662030879116725E-2</v>
      </c>
      <c r="V114" s="31">
        <v>6.7686785264331945E-2</v>
      </c>
      <c r="W114" s="31">
        <v>6.0647767631622315E-2</v>
      </c>
      <c r="X114" s="31">
        <v>6.0607133259699617E-2</v>
      </c>
      <c r="Y114" s="31">
        <v>5.7855183656460904E-2</v>
      </c>
      <c r="Z114" s="31">
        <v>6.1777706598025776E-2</v>
      </c>
      <c r="AA114" s="31">
        <v>6.0274501532639801E-2</v>
      </c>
      <c r="AB114" s="31">
        <v>5.7843365999051384E-2</v>
      </c>
      <c r="AC114" s="31">
        <v>5.6742025362478847E-2</v>
      </c>
      <c r="AD114" s="31">
        <v>5.486252501896749E-2</v>
      </c>
      <c r="AE114" s="31">
        <v>4.7741187074156304E-2</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1" t="s">
        <v>169</v>
      </c>
      <c r="D117" s="31" t="s">
        <v>169</v>
      </c>
      <c r="E117" s="31" t="s">
        <v>169</v>
      </c>
      <c r="F117" s="31" t="s">
        <v>169</v>
      </c>
      <c r="G117" s="31" t="s">
        <v>169</v>
      </c>
      <c r="H117" s="31" t="s">
        <v>169</v>
      </c>
      <c r="I117" s="31" t="s">
        <v>169</v>
      </c>
      <c r="J117" s="31" t="s">
        <v>169</v>
      </c>
      <c r="K117" s="31" t="s">
        <v>169</v>
      </c>
      <c r="L117" s="31" t="s">
        <v>169</v>
      </c>
      <c r="M117" s="31" t="s">
        <v>169</v>
      </c>
      <c r="N117" s="31" t="s">
        <v>169</v>
      </c>
      <c r="O117" s="31" t="s">
        <v>169</v>
      </c>
      <c r="P117" s="31" t="s">
        <v>169</v>
      </c>
      <c r="Q117" s="31" t="s">
        <v>169</v>
      </c>
      <c r="R117" s="31" t="s">
        <v>169</v>
      </c>
      <c r="S117" s="31" t="s">
        <v>169</v>
      </c>
      <c r="T117" s="31" t="s">
        <v>169</v>
      </c>
      <c r="U117" s="31" t="s">
        <v>169</v>
      </c>
      <c r="V117" s="31" t="s">
        <v>169</v>
      </c>
      <c r="W117" s="31" t="s">
        <v>169</v>
      </c>
      <c r="X117" s="31" t="s">
        <v>169</v>
      </c>
      <c r="Y117" s="31" t="s">
        <v>169</v>
      </c>
      <c r="Z117" s="31" t="s">
        <v>169</v>
      </c>
      <c r="AA117" s="31" t="s">
        <v>169</v>
      </c>
      <c r="AB117" s="31" t="s">
        <v>169</v>
      </c>
      <c r="AC117" s="31" t="s">
        <v>169</v>
      </c>
      <c r="AD117" s="31" t="s">
        <v>169</v>
      </c>
      <c r="AE117" s="31" t="s">
        <v>169</v>
      </c>
    </row>
    <row r="118" spans="1:31">
      <c r="A118" s="29" t="s">
        <v>134</v>
      </c>
      <c r="B118" s="29" t="s">
        <v>72</v>
      </c>
      <c r="C118" s="31" t="s">
        <v>169</v>
      </c>
      <c r="D118" s="31" t="s">
        <v>169</v>
      </c>
      <c r="E118" s="31" t="s">
        <v>169</v>
      </c>
      <c r="F118" s="31" t="s">
        <v>169</v>
      </c>
      <c r="G118" s="31" t="s">
        <v>169</v>
      </c>
      <c r="H118" s="31" t="s">
        <v>169</v>
      </c>
      <c r="I118" s="31" t="s">
        <v>169</v>
      </c>
      <c r="J118" s="31" t="s">
        <v>169</v>
      </c>
      <c r="K118" s="31" t="s">
        <v>169</v>
      </c>
      <c r="L118" s="31" t="s">
        <v>169</v>
      </c>
      <c r="M118" s="31" t="s">
        <v>169</v>
      </c>
      <c r="N118" s="31" t="s">
        <v>169</v>
      </c>
      <c r="O118" s="31" t="s">
        <v>169</v>
      </c>
      <c r="P118" s="31" t="s">
        <v>169</v>
      </c>
      <c r="Q118" s="31" t="s">
        <v>169</v>
      </c>
      <c r="R118" s="31" t="s">
        <v>169</v>
      </c>
      <c r="S118" s="31" t="s">
        <v>169</v>
      </c>
      <c r="T118" s="31" t="s">
        <v>169</v>
      </c>
      <c r="U118" s="31" t="s">
        <v>169</v>
      </c>
      <c r="V118" s="31" t="s">
        <v>169</v>
      </c>
      <c r="W118" s="31" t="s">
        <v>169</v>
      </c>
      <c r="X118" s="31" t="s">
        <v>169</v>
      </c>
      <c r="Y118" s="31" t="s">
        <v>169</v>
      </c>
      <c r="Z118" s="31" t="s">
        <v>169</v>
      </c>
      <c r="AA118" s="31" t="s">
        <v>169</v>
      </c>
      <c r="AB118" s="31" t="s">
        <v>169</v>
      </c>
      <c r="AC118" s="31" t="s">
        <v>169</v>
      </c>
      <c r="AD118" s="31" t="s">
        <v>169</v>
      </c>
      <c r="AE118" s="31" t="s">
        <v>169</v>
      </c>
    </row>
    <row r="119" spans="1:31">
      <c r="A119" s="29" t="s">
        <v>134</v>
      </c>
      <c r="B119" s="29" t="s">
        <v>76</v>
      </c>
      <c r="C119" s="31" t="s">
        <v>169</v>
      </c>
      <c r="D119" s="31">
        <v>4.2594745227544209E-2</v>
      </c>
      <c r="E119" s="31">
        <v>1.0348330812434563E-2</v>
      </c>
      <c r="F119" s="31">
        <v>1.8099147391650566E-2</v>
      </c>
      <c r="G119" s="31">
        <v>3.8237373706597987E-2</v>
      </c>
      <c r="H119" s="31">
        <v>2.6779525340227459E-2</v>
      </c>
      <c r="I119" s="31">
        <v>2.4525472643620511E-2</v>
      </c>
      <c r="J119" s="31">
        <v>2.5095121111095835E-2</v>
      </c>
      <c r="K119" s="31">
        <v>6.3888282034282734E-3</v>
      </c>
      <c r="L119" s="31">
        <v>1.5099334696488716E-2</v>
      </c>
      <c r="M119" s="31">
        <v>3.2710498428297298E-2</v>
      </c>
      <c r="N119" s="31">
        <v>8.8013111908289473E-3</v>
      </c>
      <c r="O119" s="31">
        <v>1.9357105438162586E-2</v>
      </c>
      <c r="P119" s="31">
        <v>4.3827538019397795E-2</v>
      </c>
      <c r="Q119" s="31">
        <v>2.8262853431238674E-2</v>
      </c>
      <c r="R119" s="31">
        <v>3.3820419918077917E-2</v>
      </c>
      <c r="S119" s="31">
        <v>3.6578210192240827E-2</v>
      </c>
      <c r="T119" s="31">
        <v>2.4105580582013151E-2</v>
      </c>
      <c r="U119" s="31">
        <v>2.7967980353017757E-2</v>
      </c>
      <c r="V119" s="31">
        <v>3.0052016234063693E-2</v>
      </c>
      <c r="W119" s="31">
        <v>2.7341220894197635E-2</v>
      </c>
      <c r="X119" s="31">
        <v>2.5859049227208296E-2</v>
      </c>
      <c r="Y119" s="31">
        <v>3.4699951672100507E-2</v>
      </c>
      <c r="Z119" s="31">
        <v>2.4740343897051785E-2</v>
      </c>
      <c r="AA119" s="31">
        <v>2.6944473728421438E-2</v>
      </c>
      <c r="AB119" s="31">
        <v>2.7346823540189219E-2</v>
      </c>
      <c r="AC119" s="31">
        <v>1.345010401639044E-2</v>
      </c>
      <c r="AD119" s="31">
        <v>1.5254036234982997E-2</v>
      </c>
      <c r="AE119" s="31">
        <v>2.3473412235290324E-2</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1">
        <v>0.15768261139639919</v>
      </c>
      <c r="D124" s="31">
        <v>0.16130879449311902</v>
      </c>
      <c r="E124" s="31">
        <v>0.16309310600183857</v>
      </c>
      <c r="F124" s="31">
        <v>0.15864833653419949</v>
      </c>
      <c r="G124" s="31">
        <v>0.15306656248726838</v>
      </c>
      <c r="H124" s="31">
        <v>0.16392307308568796</v>
      </c>
      <c r="I124" s="31">
        <v>0.16401681157458711</v>
      </c>
      <c r="J124" s="31">
        <v>0.14885315794816714</v>
      </c>
      <c r="K124" s="31">
        <v>0.1568908358475565</v>
      </c>
      <c r="L124" s="31">
        <v>0.16314349402138809</v>
      </c>
      <c r="M124" s="31">
        <v>0.16531911822840883</v>
      </c>
      <c r="N124" s="31">
        <v>0.16705208230804164</v>
      </c>
      <c r="O124" s="31">
        <v>0.16165732623928786</v>
      </c>
      <c r="P124" s="31">
        <v>0.15667261988586634</v>
      </c>
      <c r="Q124" s="31">
        <v>0.1677563558154023</v>
      </c>
      <c r="R124" s="31">
        <v>0.16804839171352054</v>
      </c>
      <c r="S124" s="31">
        <v>0.15171506203573693</v>
      </c>
      <c r="T124" s="31">
        <v>0.15971133558494574</v>
      </c>
      <c r="U124" s="31">
        <v>0.16633079880879792</v>
      </c>
      <c r="V124" s="31">
        <v>0.16871545315555944</v>
      </c>
      <c r="W124" s="31">
        <v>0.16953440038479486</v>
      </c>
      <c r="X124" s="31">
        <v>0.16506675329882597</v>
      </c>
      <c r="Y124" s="31">
        <v>0.15936456628029008</v>
      </c>
      <c r="Z124" s="31">
        <v>0.17037828077907322</v>
      </c>
      <c r="AA124" s="31">
        <v>0.16997725406898209</v>
      </c>
      <c r="AB124" s="31">
        <v>0.15322093208325982</v>
      </c>
      <c r="AC124" s="31">
        <v>0.16094438888521467</v>
      </c>
      <c r="AD124" s="31">
        <v>0.16779062957650279</v>
      </c>
      <c r="AE124" s="31">
        <v>0.1700564638279102</v>
      </c>
    </row>
    <row r="125" spans="1:31" collapsed="1">
      <c r="A125" s="29" t="s">
        <v>40</v>
      </c>
      <c r="B125" s="29" t="s">
        <v>77</v>
      </c>
      <c r="C125" s="31">
        <v>5.7484647578924068E-2</v>
      </c>
      <c r="D125" s="31">
        <v>5.6921645618401753E-2</v>
      </c>
      <c r="E125" s="31">
        <v>5.636900099935075E-2</v>
      </c>
      <c r="F125" s="31">
        <v>5.5705648783119975E-2</v>
      </c>
      <c r="G125" s="31">
        <v>5.5398019929474802E-2</v>
      </c>
      <c r="H125" s="31">
        <v>5.5307089347462327E-2</v>
      </c>
      <c r="I125" s="31">
        <v>5.509804482031367E-2</v>
      </c>
      <c r="J125" s="31">
        <v>5.4453228124320227E-2</v>
      </c>
      <c r="K125" s="31">
        <v>5.4341424838713431E-2</v>
      </c>
      <c r="L125" s="31">
        <v>5.4000137909036759E-2</v>
      </c>
      <c r="M125" s="31">
        <v>5.4281128261054343E-2</v>
      </c>
      <c r="N125" s="31">
        <v>5.332834011363255E-2</v>
      </c>
      <c r="O125" s="31">
        <v>5.2559295703674874E-2</v>
      </c>
      <c r="P125" s="31">
        <v>5.160082415887067E-2</v>
      </c>
      <c r="Q125" s="31">
        <v>5.0740088627399156E-2</v>
      </c>
      <c r="R125" s="31">
        <v>4.9628840214846787E-2</v>
      </c>
      <c r="S125" s="31">
        <v>4.8677004495614649E-2</v>
      </c>
      <c r="T125" s="31">
        <v>4.79947263627543E-2</v>
      </c>
      <c r="U125" s="31">
        <v>4.7628718657495697E-2</v>
      </c>
      <c r="V125" s="31">
        <v>4.7132423636287689E-2</v>
      </c>
      <c r="W125" s="31">
        <v>4.6856804544702362E-2</v>
      </c>
      <c r="X125" s="31">
        <v>4.6596049922829397E-2</v>
      </c>
      <c r="Y125" s="31">
        <v>4.6464748974793996E-2</v>
      </c>
      <c r="Z125" s="31">
        <v>4.5805264600421766E-2</v>
      </c>
      <c r="AA125" s="31">
        <v>4.5274589243204301E-2</v>
      </c>
      <c r="AB125" s="31">
        <v>4.4612757231115768E-2</v>
      </c>
      <c r="AC125" s="31">
        <v>4.414763175268871E-2</v>
      </c>
      <c r="AD125" s="31">
        <v>4.3443422382516451E-2</v>
      </c>
      <c r="AE125" s="31">
        <v>4.2784459527075366E-2</v>
      </c>
    </row>
    <row r="126" spans="1:31" collapsed="1">
      <c r="A126" s="29" t="s">
        <v>40</v>
      </c>
      <c r="B126" s="29" t="s">
        <v>78</v>
      </c>
      <c r="C126" s="31">
        <v>4.8839334233240772E-2</v>
      </c>
      <c r="D126" s="31">
        <v>4.8355724374646886E-2</v>
      </c>
      <c r="E126" s="31">
        <v>4.7892612716332141E-2</v>
      </c>
      <c r="F126" s="31">
        <v>4.7329723384911086E-2</v>
      </c>
      <c r="G126" s="31">
        <v>4.7055392544489164E-2</v>
      </c>
      <c r="H126" s="31">
        <v>4.6977185821213192E-2</v>
      </c>
      <c r="I126" s="31">
        <v>4.6806410214609094E-2</v>
      </c>
      <c r="J126" s="31">
        <v>4.6255332949406543E-2</v>
      </c>
      <c r="K126" s="31">
        <v>4.6159947736536713E-2</v>
      </c>
      <c r="L126" s="31">
        <v>4.5872385915507428E-2</v>
      </c>
      <c r="M126" s="31">
        <v>4.6116071416847766E-2</v>
      </c>
      <c r="N126" s="31">
        <v>4.5309171642130275E-2</v>
      </c>
      <c r="O126" s="31">
        <v>4.4643196693605613E-2</v>
      </c>
      <c r="P126" s="31">
        <v>4.3829412774762724E-2</v>
      </c>
      <c r="Q126" s="31">
        <v>4.3096522442979249E-2</v>
      </c>
      <c r="R126" s="31">
        <v>4.2162821606762955E-2</v>
      </c>
      <c r="S126" s="31">
        <v>4.1359320417971975E-2</v>
      </c>
      <c r="T126" s="31">
        <v>4.0768848313012689E-2</v>
      </c>
      <c r="U126" s="31">
        <v>4.045339940580487E-2</v>
      </c>
      <c r="V126" s="31">
        <v>4.0041237577927373E-2</v>
      </c>
      <c r="W126" s="31">
        <v>3.9809188398840255E-2</v>
      </c>
      <c r="X126" s="31">
        <v>3.956682709339987E-2</v>
      </c>
      <c r="Y126" s="31">
        <v>3.9481253590946078E-2</v>
      </c>
      <c r="Z126" s="31">
        <v>3.8913258061080092E-2</v>
      </c>
      <c r="AA126" s="31">
        <v>3.84507387569933E-2</v>
      </c>
      <c r="AB126" s="31">
        <v>3.7893499581228708E-2</v>
      </c>
      <c r="AC126" s="31">
        <v>3.7511244952378196E-2</v>
      </c>
      <c r="AD126" s="31">
        <v>3.6910139842198895E-2</v>
      </c>
      <c r="AE126" s="31">
        <v>3.633922680054183E-2</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31">
        <v>0.15893844124658407</v>
      </c>
      <c r="D129" s="31">
        <v>0.16590426911000114</v>
      </c>
      <c r="E129" s="31">
        <v>0.16277514587752948</v>
      </c>
      <c r="F129" s="31">
        <v>0.16099535946690546</v>
      </c>
      <c r="G129" s="31">
        <v>0.15417835052162795</v>
      </c>
      <c r="H129" s="31">
        <v>0.17112267158965291</v>
      </c>
      <c r="I129" s="31">
        <v>0.16867724232439343</v>
      </c>
      <c r="J129" s="31">
        <v>0.15032421607205193</v>
      </c>
      <c r="K129" s="31">
        <v>0.15450805424388969</v>
      </c>
      <c r="L129" s="31">
        <v>0.16387801858261603</v>
      </c>
      <c r="M129" s="31">
        <v>0.17126423531947896</v>
      </c>
      <c r="N129" s="31">
        <v>0.16703216467406973</v>
      </c>
      <c r="O129" s="31">
        <v>0.16382400755571475</v>
      </c>
      <c r="P129" s="31">
        <v>0.15810104347244483</v>
      </c>
      <c r="Q129" s="31">
        <v>0.17372692592735062</v>
      </c>
      <c r="R129" s="31">
        <v>0.17109727386503037</v>
      </c>
      <c r="S129" s="31">
        <v>0.15235804389420607</v>
      </c>
      <c r="T129" s="31">
        <v>0.15708193396214948</v>
      </c>
      <c r="U129" s="31">
        <v>0.16659306959679032</v>
      </c>
      <c r="V129" s="31">
        <v>0.17385125308277818</v>
      </c>
      <c r="W129" s="31">
        <v>0.16890984867485154</v>
      </c>
      <c r="X129" s="31">
        <v>0.16650648621662317</v>
      </c>
      <c r="Y129" s="31">
        <v>0.1600130654905258</v>
      </c>
      <c r="Z129" s="31">
        <v>0.17565399207342139</v>
      </c>
      <c r="AA129" s="31">
        <v>0.17257904723613354</v>
      </c>
      <c r="AB129" s="31">
        <v>0.15352835538744902</v>
      </c>
      <c r="AC129" s="31">
        <v>0.15786877260363377</v>
      </c>
      <c r="AD129" s="31">
        <v>0.16754931233183731</v>
      </c>
      <c r="AE129" s="31">
        <v>0.17455874633580423</v>
      </c>
    </row>
    <row r="130" spans="1:31">
      <c r="A130" s="29" t="s">
        <v>130</v>
      </c>
      <c r="B130" s="29" t="s">
        <v>77</v>
      </c>
      <c r="C130" s="31">
        <v>5.7434000089217424E-2</v>
      </c>
      <c r="D130" s="31">
        <v>5.6553105320872779E-2</v>
      </c>
      <c r="E130" s="31">
        <v>5.6251481337687453E-2</v>
      </c>
      <c r="F130" s="31">
        <v>5.5783170550359452E-2</v>
      </c>
      <c r="G130" s="31">
        <v>5.5670878765629428E-2</v>
      </c>
      <c r="H130" s="31">
        <v>5.5682950926211422E-2</v>
      </c>
      <c r="I130" s="31">
        <v>5.5338348712098799E-2</v>
      </c>
      <c r="J130" s="31">
        <v>5.4570277586321311E-2</v>
      </c>
      <c r="K130" s="31">
        <v>5.4230394713763064E-2</v>
      </c>
      <c r="L130" s="31">
        <v>5.3705780700876234E-2</v>
      </c>
      <c r="M130" s="31">
        <v>5.3877844968919821E-2</v>
      </c>
      <c r="N130" s="31">
        <v>5.2778147983561251E-2</v>
      </c>
      <c r="O130" s="31">
        <v>5.1942093313552186E-2</v>
      </c>
      <c r="P130" s="31">
        <v>5.0934084356400122E-2</v>
      </c>
      <c r="Q130" s="31">
        <v>5.0065742053206838E-2</v>
      </c>
      <c r="R130" s="31">
        <v>4.8983656145588569E-2</v>
      </c>
      <c r="S130" s="31">
        <v>4.8157915253648487E-2</v>
      </c>
      <c r="T130" s="31">
        <v>4.7460702210527422E-2</v>
      </c>
      <c r="U130" s="31">
        <v>4.7229620399305811E-2</v>
      </c>
      <c r="V130" s="31">
        <v>4.6758376684157936E-2</v>
      </c>
      <c r="W130" s="31">
        <v>4.6463860333630487E-2</v>
      </c>
      <c r="X130" s="31">
        <v>4.6159154941279271E-2</v>
      </c>
      <c r="Y130" s="31">
        <v>4.59888016720554E-2</v>
      </c>
      <c r="Z130" s="31">
        <v>4.5344931252542249E-2</v>
      </c>
      <c r="AA130" s="31">
        <v>4.4787229945764104E-2</v>
      </c>
      <c r="AB130" s="31">
        <v>4.4144270392400507E-2</v>
      </c>
      <c r="AC130" s="31">
        <v>4.3611731493215289E-2</v>
      </c>
      <c r="AD130" s="31">
        <v>4.2969966692357454E-2</v>
      </c>
      <c r="AE130" s="31">
        <v>4.2325010682323819E-2</v>
      </c>
    </row>
    <row r="131" spans="1:31">
      <c r="A131" s="29" t="s">
        <v>130</v>
      </c>
      <c r="B131" s="29" t="s">
        <v>78</v>
      </c>
      <c r="C131" s="31">
        <v>4.878961591333391E-2</v>
      </c>
      <c r="D131" s="31">
        <v>4.8029146049163481E-2</v>
      </c>
      <c r="E131" s="31">
        <v>4.7783737183737338E-2</v>
      </c>
      <c r="F131" s="31">
        <v>4.7391007608920253E-2</v>
      </c>
      <c r="G131" s="31">
        <v>4.7287327509363743E-2</v>
      </c>
      <c r="H131" s="31">
        <v>4.7291027117010866E-2</v>
      </c>
      <c r="I131" s="31">
        <v>4.7006680254812486E-2</v>
      </c>
      <c r="J131" s="31">
        <v>4.6346932261478714E-2</v>
      </c>
      <c r="K131" s="31">
        <v>4.6068235794320504E-2</v>
      </c>
      <c r="L131" s="31">
        <v>4.562617723137858E-2</v>
      </c>
      <c r="M131" s="31">
        <v>4.5794215482491872E-2</v>
      </c>
      <c r="N131" s="31">
        <v>4.4837848778794563E-2</v>
      </c>
      <c r="O131" s="31">
        <v>4.410320033922107E-2</v>
      </c>
      <c r="P131" s="31">
        <v>4.32785499545668E-2</v>
      </c>
      <c r="Q131" s="31">
        <v>4.251192693887975E-2</v>
      </c>
      <c r="R131" s="31">
        <v>4.1614462409665334E-2</v>
      </c>
      <c r="S131" s="31">
        <v>4.0921851585255679E-2</v>
      </c>
      <c r="T131" s="31">
        <v>4.0332870600497166E-2</v>
      </c>
      <c r="U131" s="31">
        <v>4.0108511263673284E-2</v>
      </c>
      <c r="V131" s="31">
        <v>3.9733011032609296E-2</v>
      </c>
      <c r="W131" s="31">
        <v>3.9470529274412774E-2</v>
      </c>
      <c r="X131" s="31">
        <v>3.9192109369016681E-2</v>
      </c>
      <c r="Y131" s="31">
        <v>3.9090318831787506E-2</v>
      </c>
      <c r="Z131" s="31">
        <v>3.8540112717291519E-2</v>
      </c>
      <c r="AA131" s="31">
        <v>3.802193008882393E-2</v>
      </c>
      <c r="AB131" s="31">
        <v>3.7511503616055E-2</v>
      </c>
      <c r="AC131" s="31">
        <v>3.7055504170991585E-2</v>
      </c>
      <c r="AD131" s="31">
        <v>3.6504858263907952E-2</v>
      </c>
      <c r="AE131" s="31">
        <v>3.5942854527041476E-2</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31">
        <v>0.16228149917493578</v>
      </c>
      <c r="D134" s="31">
        <v>0.17230442770880364</v>
      </c>
      <c r="E134" s="31">
        <v>0.17202736203654051</v>
      </c>
      <c r="F134" s="31">
        <v>0.16549066887889424</v>
      </c>
      <c r="G134" s="31">
        <v>0.16669623663487534</v>
      </c>
      <c r="H134" s="31">
        <v>0.17726057136721532</v>
      </c>
      <c r="I134" s="31">
        <v>0.17799328638305345</v>
      </c>
      <c r="J134" s="31">
        <v>0.14990829771358738</v>
      </c>
      <c r="K134" s="31">
        <v>0.16256508887168752</v>
      </c>
      <c r="L134" s="31">
        <v>0.16820947773310138</v>
      </c>
      <c r="M134" s="31">
        <v>0.17720359337898869</v>
      </c>
      <c r="N134" s="31">
        <v>0.17576601586479579</v>
      </c>
      <c r="O134" s="31">
        <v>0.16777497757939125</v>
      </c>
      <c r="P134" s="31">
        <v>0.1695544070340087</v>
      </c>
      <c r="Q134" s="31">
        <v>0.18054360755956844</v>
      </c>
      <c r="R134" s="31">
        <v>0.18109940977418781</v>
      </c>
      <c r="S134" s="31">
        <v>0.15286767795023609</v>
      </c>
      <c r="T134" s="31">
        <v>0.16674049226878457</v>
      </c>
      <c r="U134" s="31">
        <v>0.17289450849551327</v>
      </c>
      <c r="V134" s="31">
        <v>0.18159493852600256</v>
      </c>
      <c r="W134" s="31">
        <v>0.17931951693801471</v>
      </c>
      <c r="X134" s="31">
        <v>0.17243486107464304</v>
      </c>
      <c r="Y134" s="31">
        <v>0.17357201896195065</v>
      </c>
      <c r="Z134" s="31">
        <v>0.18365241186354239</v>
      </c>
      <c r="AA134" s="31">
        <v>0.18372807786250292</v>
      </c>
      <c r="AB134" s="31">
        <v>0.15480134403718163</v>
      </c>
      <c r="AC134" s="31">
        <v>0.16854351586664518</v>
      </c>
      <c r="AD134" s="31">
        <v>0.17465483489833342</v>
      </c>
      <c r="AE134" s="31">
        <v>0.18343067541185185</v>
      </c>
    </row>
    <row r="135" spans="1:31">
      <c r="A135" s="29" t="s">
        <v>131</v>
      </c>
      <c r="B135" s="29" t="s">
        <v>77</v>
      </c>
      <c r="C135" s="31">
        <v>5.6777016901737018E-2</v>
      </c>
      <c r="D135" s="31">
        <v>5.5815060251585544E-2</v>
      </c>
      <c r="E135" s="31">
        <v>5.5566554382165616E-2</v>
      </c>
      <c r="F135" s="31">
        <v>5.5207680293199619E-2</v>
      </c>
      <c r="G135" s="31">
        <v>5.5120146303528794E-2</v>
      </c>
      <c r="H135" s="31">
        <v>5.5143203112871415E-2</v>
      </c>
      <c r="I135" s="31">
        <v>5.4930521639385048E-2</v>
      </c>
      <c r="J135" s="31">
        <v>5.4321712334343401E-2</v>
      </c>
      <c r="K135" s="31">
        <v>5.4052494283437495E-2</v>
      </c>
      <c r="L135" s="31">
        <v>5.3906071996769056E-2</v>
      </c>
      <c r="M135" s="31">
        <v>5.4282247144975614E-2</v>
      </c>
      <c r="N135" s="31">
        <v>5.3379369594143619E-2</v>
      </c>
      <c r="O135" s="31">
        <v>5.2687003023990028E-2</v>
      </c>
      <c r="P135" s="31">
        <v>5.1763471960928294E-2</v>
      </c>
      <c r="Q135" s="31">
        <v>5.0915908717475249E-2</v>
      </c>
      <c r="R135" s="31">
        <v>4.9727592424794E-2</v>
      </c>
      <c r="S135" s="31">
        <v>4.874881778069047E-2</v>
      </c>
      <c r="T135" s="31">
        <v>4.7938583953038724E-2</v>
      </c>
      <c r="U135" s="31">
        <v>4.7459160244381675E-2</v>
      </c>
      <c r="V135" s="31">
        <v>4.7253008146990252E-2</v>
      </c>
      <c r="W135" s="31">
        <v>4.7118712345390702E-2</v>
      </c>
      <c r="X135" s="31">
        <v>4.6989911316401761E-2</v>
      </c>
      <c r="Y135" s="31">
        <v>4.6960889312848343E-2</v>
      </c>
      <c r="Z135" s="31">
        <v>4.6352972402621172E-2</v>
      </c>
      <c r="AA135" s="31">
        <v>4.5839912685686532E-2</v>
      </c>
      <c r="AB135" s="31">
        <v>4.5270204992395792E-2</v>
      </c>
      <c r="AC135" s="31">
        <v>4.4794225015322056E-2</v>
      </c>
      <c r="AD135" s="31">
        <v>4.4074490653287002E-2</v>
      </c>
      <c r="AE135" s="31">
        <v>4.3482113208342797E-2</v>
      </c>
    </row>
    <row r="136" spans="1:31">
      <c r="A136" s="29" t="s">
        <v>131</v>
      </c>
      <c r="B136" s="29" t="s">
        <v>78</v>
      </c>
      <c r="C136" s="31">
        <v>4.8220064926387474E-2</v>
      </c>
      <c r="D136" s="31">
        <v>4.742016063454535E-2</v>
      </c>
      <c r="E136" s="31">
        <v>4.7197454491311998E-2</v>
      </c>
      <c r="F136" s="31">
        <v>4.6909698644549545E-2</v>
      </c>
      <c r="G136" s="31">
        <v>4.6809260327733929E-2</v>
      </c>
      <c r="H136" s="31">
        <v>4.6827031632339783E-2</v>
      </c>
      <c r="I136" s="31">
        <v>4.6645027396331112E-2</v>
      </c>
      <c r="J136" s="31">
        <v>4.6157864061091521E-2</v>
      </c>
      <c r="K136" s="31">
        <v>4.5932202240392413E-2</v>
      </c>
      <c r="L136" s="31">
        <v>4.5774971298320019E-2</v>
      </c>
      <c r="M136" s="31">
        <v>4.6112318282274092E-2</v>
      </c>
      <c r="N136" s="31">
        <v>4.5362955670802119E-2</v>
      </c>
      <c r="O136" s="31">
        <v>4.474317810076324E-2</v>
      </c>
      <c r="P136" s="31">
        <v>4.3953873239955955E-2</v>
      </c>
      <c r="Q136" s="31">
        <v>4.3245301530734331E-2</v>
      </c>
      <c r="R136" s="31">
        <v>4.2238632668019319E-2</v>
      </c>
      <c r="S136" s="31">
        <v>4.1407909671077235E-2</v>
      </c>
      <c r="T136" s="31">
        <v>4.0731474944393858E-2</v>
      </c>
      <c r="U136" s="31">
        <v>4.0319213432883902E-2</v>
      </c>
      <c r="V136" s="31">
        <v>4.0154900578139592E-2</v>
      </c>
      <c r="W136" s="31">
        <v>4.004711499141813E-2</v>
      </c>
      <c r="X136" s="31">
        <v>3.9892549914887693E-2</v>
      </c>
      <c r="Y136" s="31">
        <v>3.9900546699773241E-2</v>
      </c>
      <c r="Z136" s="31">
        <v>3.9374985926899614E-2</v>
      </c>
      <c r="AA136" s="31">
        <v>3.8958333333333331E-2</v>
      </c>
      <c r="AB136" s="31">
        <v>3.8436949049972018E-2</v>
      </c>
      <c r="AC136" s="31">
        <v>3.8072809088050538E-2</v>
      </c>
      <c r="AD136" s="31">
        <v>3.7448422843326584E-2</v>
      </c>
      <c r="AE136" s="31">
        <v>3.6924729355407283E-2</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31">
        <v>0.14601309591340358</v>
      </c>
      <c r="D139" s="31">
        <v>0.14155595228994372</v>
      </c>
      <c r="E139" s="31">
        <v>0.14987454589082866</v>
      </c>
      <c r="F139" s="31">
        <v>0.14631737875590387</v>
      </c>
      <c r="G139" s="31">
        <v>0.13834876779330982</v>
      </c>
      <c r="H139" s="31">
        <v>0.14706469712731471</v>
      </c>
      <c r="I139" s="31">
        <v>0.14772978868960593</v>
      </c>
      <c r="J139" s="31">
        <v>0.14225854630428475</v>
      </c>
      <c r="K139" s="31">
        <v>0.15010165412761056</v>
      </c>
      <c r="L139" s="31">
        <v>0.15575326826464933</v>
      </c>
      <c r="M139" s="31">
        <v>0.14941877387811553</v>
      </c>
      <c r="N139" s="31">
        <v>0.15731614648359982</v>
      </c>
      <c r="O139" s="31">
        <v>0.15226861583338391</v>
      </c>
      <c r="P139" s="31">
        <v>0.14391785317560096</v>
      </c>
      <c r="Q139" s="31">
        <v>0.15268301279489863</v>
      </c>
      <c r="R139" s="31">
        <v>0.15351470063117323</v>
      </c>
      <c r="S139" s="31">
        <v>0.14570739982734118</v>
      </c>
      <c r="T139" s="31">
        <v>0.1522430445275087</v>
      </c>
      <c r="U139" s="31">
        <v>0.15820542355679734</v>
      </c>
      <c r="V139" s="31">
        <v>0.15219142400029642</v>
      </c>
      <c r="W139" s="31">
        <v>0.15933128947304534</v>
      </c>
      <c r="X139" s="31">
        <v>0.15530353683257905</v>
      </c>
      <c r="Y139" s="31">
        <v>0.14601243088026222</v>
      </c>
      <c r="Z139" s="31">
        <v>0.15509471686751899</v>
      </c>
      <c r="AA139" s="31">
        <v>0.15500348317190879</v>
      </c>
      <c r="AB139" s="31">
        <v>0.14741641306039036</v>
      </c>
      <c r="AC139" s="31">
        <v>0.15372844897708937</v>
      </c>
      <c r="AD139" s="31">
        <v>0.16001486833702749</v>
      </c>
      <c r="AE139" s="31">
        <v>0.15334296489279473</v>
      </c>
    </row>
    <row r="140" spans="1:31">
      <c r="A140" s="29" t="s">
        <v>132</v>
      </c>
      <c r="B140" s="29" t="s">
        <v>77</v>
      </c>
      <c r="C140" s="31">
        <v>5.775843763298321E-2</v>
      </c>
      <c r="D140" s="31">
        <v>5.7133117959158888E-2</v>
      </c>
      <c r="E140" s="31">
        <v>5.6673471399298195E-2</v>
      </c>
      <c r="F140" s="31">
        <v>5.6105594062634913E-2</v>
      </c>
      <c r="G140" s="31">
        <v>5.5880833286624444E-2</v>
      </c>
      <c r="H140" s="31">
        <v>5.59146997639672E-2</v>
      </c>
      <c r="I140" s="31">
        <v>5.5990111533987932E-2</v>
      </c>
      <c r="J140" s="31">
        <v>5.5434356973039223E-2</v>
      </c>
      <c r="K140" s="31">
        <v>5.541294586703318E-2</v>
      </c>
      <c r="L140" s="31">
        <v>5.5000225180667474E-2</v>
      </c>
      <c r="M140" s="31">
        <v>5.5211621836028936E-2</v>
      </c>
      <c r="N140" s="31">
        <v>5.4382880705166628E-2</v>
      </c>
      <c r="O140" s="31">
        <v>5.3644308945661676E-2</v>
      </c>
      <c r="P140" s="31">
        <v>5.2659908256857353E-2</v>
      </c>
      <c r="Q140" s="31">
        <v>5.1810981596457799E-2</v>
      </c>
      <c r="R140" s="31">
        <v>5.0680295821935908E-2</v>
      </c>
      <c r="S140" s="31">
        <v>4.9613681154578926E-2</v>
      </c>
      <c r="T140" s="31">
        <v>4.8932841042159621E-2</v>
      </c>
      <c r="U140" s="31">
        <v>4.8564787783272098E-2</v>
      </c>
      <c r="V140" s="31">
        <v>4.7916286410932166E-2</v>
      </c>
      <c r="W140" s="31">
        <v>4.7595528284567812E-2</v>
      </c>
      <c r="X140" s="31">
        <v>4.7352993085793327E-2</v>
      </c>
      <c r="Y140" s="31">
        <v>4.71997150694606E-2</v>
      </c>
      <c r="Z140" s="31">
        <v>4.6544904829804064E-2</v>
      </c>
      <c r="AA140" s="31">
        <v>4.6036077933912053E-2</v>
      </c>
      <c r="AB140" s="31">
        <v>4.535202329425498E-2</v>
      </c>
      <c r="AC140" s="31">
        <v>4.4925249838036738E-2</v>
      </c>
      <c r="AD140" s="31">
        <v>4.420188559932646E-2</v>
      </c>
      <c r="AE140" s="31">
        <v>4.3495760460182067E-2</v>
      </c>
    </row>
    <row r="141" spans="1:31">
      <c r="A141" s="29" t="s">
        <v>132</v>
      </c>
      <c r="B141" s="29" t="s">
        <v>78</v>
      </c>
      <c r="C141" s="31">
        <v>4.9094073164226155E-2</v>
      </c>
      <c r="D141" s="31">
        <v>4.8546553571960464E-2</v>
      </c>
      <c r="E141" s="31">
        <v>4.8159548946696495E-2</v>
      </c>
      <c r="F141" s="31">
        <v>4.7677258279183746E-2</v>
      </c>
      <c r="G141" s="31">
        <v>4.7478882154616021E-2</v>
      </c>
      <c r="H141" s="31">
        <v>4.7514934256828602E-2</v>
      </c>
      <c r="I141" s="31">
        <v>4.7572126960995213E-2</v>
      </c>
      <c r="J141" s="31">
        <v>4.7085198241232744E-2</v>
      </c>
      <c r="K141" s="31">
        <v>4.7051941858490078E-2</v>
      </c>
      <c r="L141" s="31">
        <v>4.6718879431542196E-2</v>
      </c>
      <c r="M141" s="31">
        <v>4.689423042357526E-2</v>
      </c>
      <c r="N141" s="31">
        <v>4.6209175348346274E-2</v>
      </c>
      <c r="O141" s="31">
        <v>4.559010950157711E-2</v>
      </c>
      <c r="P141" s="31">
        <v>4.4724975318864039E-2</v>
      </c>
      <c r="Q141" s="31">
        <v>4.4026579228125598E-2</v>
      </c>
      <c r="R141" s="31">
        <v>4.3071198905331384E-2</v>
      </c>
      <c r="S141" s="31">
        <v>4.216793902653429E-2</v>
      </c>
      <c r="T141" s="31">
        <v>4.154218078621439E-2</v>
      </c>
      <c r="U141" s="31">
        <v>4.1240060838293888E-2</v>
      </c>
      <c r="V141" s="31">
        <v>4.0680824662256608E-2</v>
      </c>
      <c r="W141" s="31">
        <v>4.044308171296504E-2</v>
      </c>
      <c r="X141" s="31">
        <v>4.0210490755512647E-2</v>
      </c>
      <c r="Y141" s="31">
        <v>4.009897773530445E-2</v>
      </c>
      <c r="Z141" s="31">
        <v>3.9526556732604877E-2</v>
      </c>
      <c r="AA141" s="31">
        <v>3.909760485673696E-2</v>
      </c>
      <c r="AB141" s="31">
        <v>3.8509923784150357E-2</v>
      </c>
      <c r="AC141" s="31">
        <v>3.8161258423559656E-2</v>
      </c>
      <c r="AD141" s="31">
        <v>3.755406868867861E-2</v>
      </c>
      <c r="AE141" s="31">
        <v>3.6954939984525745E-2</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31">
        <v>0.16926405609892869</v>
      </c>
      <c r="D144" s="31">
        <v>0.17168809040083863</v>
      </c>
      <c r="E144" s="31">
        <v>0.17711483650925997</v>
      </c>
      <c r="F144" s="31">
        <v>0.17117699141739179</v>
      </c>
      <c r="G144" s="31">
        <v>0.16188902049143258</v>
      </c>
      <c r="H144" s="31">
        <v>0.16817362338791417</v>
      </c>
      <c r="I144" s="31">
        <v>0.1733526919577256</v>
      </c>
      <c r="J144" s="31">
        <v>0.16476392463421008</v>
      </c>
      <c r="K144" s="31">
        <v>0.17302469040128607</v>
      </c>
      <c r="L144" s="31">
        <v>0.17531798636195628</v>
      </c>
      <c r="M144" s="31">
        <v>0.17525299672946115</v>
      </c>
      <c r="N144" s="31">
        <v>0.17976001088723897</v>
      </c>
      <c r="O144" s="31">
        <v>0.17315980944926943</v>
      </c>
      <c r="P144" s="31">
        <v>0.16394296441560025</v>
      </c>
      <c r="Q144" s="31">
        <v>0.17079411626339056</v>
      </c>
      <c r="R144" s="31">
        <v>0.17635988223659907</v>
      </c>
      <c r="S144" s="31">
        <v>0.16814725221103133</v>
      </c>
      <c r="T144" s="31">
        <v>0.17605001694524067</v>
      </c>
      <c r="U144" s="31">
        <v>0.17849040148925077</v>
      </c>
      <c r="V144" s="31">
        <v>0.17821111290612618</v>
      </c>
      <c r="W144" s="31">
        <v>0.18273379748935392</v>
      </c>
      <c r="X144" s="31">
        <v>0.17651826688228392</v>
      </c>
      <c r="Y144" s="31">
        <v>0.16690416110718789</v>
      </c>
      <c r="Z144" s="31">
        <v>0.17319430596967014</v>
      </c>
      <c r="AA144" s="31">
        <v>0.17857734099940964</v>
      </c>
      <c r="AB144" s="31">
        <v>0.16967932727044921</v>
      </c>
      <c r="AC144" s="31">
        <v>0.17750279367872687</v>
      </c>
      <c r="AD144" s="31">
        <v>0.17996115280450617</v>
      </c>
      <c r="AE144" s="31">
        <v>0.17981369635409131</v>
      </c>
    </row>
    <row r="145" spans="1:31">
      <c r="A145" s="29" t="s">
        <v>133</v>
      </c>
      <c r="B145" s="29" t="s">
        <v>77</v>
      </c>
      <c r="C145" s="31">
        <v>5.7930625752443926E-2</v>
      </c>
      <c r="D145" s="31">
        <v>5.8146426023331747E-2</v>
      </c>
      <c r="E145" s="31">
        <v>5.6997026714920504E-2</v>
      </c>
      <c r="F145" s="31">
        <v>5.5568717883287697E-2</v>
      </c>
      <c r="G145" s="31">
        <v>5.4453822537142191E-2</v>
      </c>
      <c r="H145" s="31">
        <v>5.3663104725738028E-2</v>
      </c>
      <c r="I145" s="31">
        <v>5.32004500676065E-2</v>
      </c>
      <c r="J145" s="31">
        <v>5.2512874709364235E-2</v>
      </c>
      <c r="K145" s="31">
        <v>5.2907590777825447E-2</v>
      </c>
      <c r="L145" s="31">
        <v>5.2896960448705642E-2</v>
      </c>
      <c r="M145" s="31">
        <v>5.3450034468948575E-2</v>
      </c>
      <c r="N145" s="31">
        <v>5.2441209045876222E-2</v>
      </c>
      <c r="O145" s="31">
        <v>5.1583399841002693E-2</v>
      </c>
      <c r="P145" s="31">
        <v>5.0714306559541934E-2</v>
      </c>
      <c r="Q145" s="31">
        <v>4.9766087793564118E-2</v>
      </c>
      <c r="R145" s="31">
        <v>4.8712444815063947E-2</v>
      </c>
      <c r="S145" s="31">
        <v>4.7654798842367771E-2</v>
      </c>
      <c r="T145" s="31">
        <v>4.720487554064242E-2</v>
      </c>
      <c r="U145" s="31">
        <v>4.6639446524864847E-2</v>
      </c>
      <c r="V145" s="31">
        <v>4.5866844738388222E-2</v>
      </c>
      <c r="W145" s="31">
        <v>4.547037924633858E-2</v>
      </c>
      <c r="X145" s="31">
        <v>4.4991400500708836E-2</v>
      </c>
      <c r="Y145" s="31">
        <v>4.4822246874979495E-2</v>
      </c>
      <c r="Z145" s="31">
        <v>4.3995146571854792E-2</v>
      </c>
      <c r="AA145" s="31">
        <v>4.3435627699428374E-2</v>
      </c>
      <c r="AB145" s="31">
        <v>4.2533879974401528E-2</v>
      </c>
      <c r="AC145" s="31">
        <v>4.2202517787930841E-2</v>
      </c>
      <c r="AD145" s="31">
        <v>4.1380434117415078E-2</v>
      </c>
      <c r="AE145" s="31">
        <v>4.0638097304630631E-2</v>
      </c>
    </row>
    <row r="146" spans="1:31">
      <c r="A146" s="29" t="s">
        <v>133</v>
      </c>
      <c r="B146" s="29" t="s">
        <v>78</v>
      </c>
      <c r="C146" s="31">
        <v>4.9223183614240662E-2</v>
      </c>
      <c r="D146" s="31">
        <v>4.940110008642809E-2</v>
      </c>
      <c r="E146" s="31">
        <v>4.844448515020993E-2</v>
      </c>
      <c r="F146" s="31">
        <v>4.7212563756430105E-2</v>
      </c>
      <c r="G146" s="31">
        <v>4.6241152080941254E-2</v>
      </c>
      <c r="H146" s="31">
        <v>4.5569898151544788E-2</v>
      </c>
      <c r="I146" s="31">
        <v>4.5213726363828068E-2</v>
      </c>
      <c r="J146" s="31">
        <v>4.4610584794752557E-2</v>
      </c>
      <c r="K146" s="31">
        <v>4.4952806938364488E-2</v>
      </c>
      <c r="L146" s="31">
        <v>4.4958044066970487E-2</v>
      </c>
      <c r="M146" s="31">
        <v>4.5383335238503096E-2</v>
      </c>
      <c r="N146" s="31">
        <v>4.4540558127820963E-2</v>
      </c>
      <c r="O146" s="31">
        <v>4.3809339356275685E-2</v>
      </c>
      <c r="P146" s="31">
        <v>4.306564160285048E-2</v>
      </c>
      <c r="Q146" s="31">
        <v>4.2249862259478896E-2</v>
      </c>
      <c r="R146" s="31">
        <v>4.1357101164173099E-2</v>
      </c>
      <c r="S146" s="31">
        <v>4.046603756451507E-2</v>
      </c>
      <c r="T146" s="31">
        <v>4.0087887439296914E-2</v>
      </c>
      <c r="U146" s="31">
        <v>3.9629047724612267E-2</v>
      </c>
      <c r="V146" s="31">
        <v>3.8984063515556784E-2</v>
      </c>
      <c r="W146" s="31">
        <v>3.8600442208786834E-2</v>
      </c>
      <c r="X146" s="31">
        <v>3.8230789986579729E-2</v>
      </c>
      <c r="Y146" s="31">
        <v>3.8065366495082964E-2</v>
      </c>
      <c r="Z146" s="31">
        <v>3.7375142024531342E-2</v>
      </c>
      <c r="AA146" s="31">
        <v>3.6868464054266685E-2</v>
      </c>
      <c r="AB146" s="31">
        <v>3.6145023871625652E-2</v>
      </c>
      <c r="AC146" s="31">
        <v>3.5865881973641142E-2</v>
      </c>
      <c r="AD146" s="31">
        <v>3.5163851155472117E-2</v>
      </c>
      <c r="AE146" s="31">
        <v>3.4518456300886929E-2</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31">
        <v>0.13905490617039593</v>
      </c>
      <c r="D149" s="31">
        <v>0.13694851385624685</v>
      </c>
      <c r="E149" s="31">
        <v>0.1424073579216027</v>
      </c>
      <c r="F149" s="31">
        <v>0.14250947447802456</v>
      </c>
      <c r="G149" s="31">
        <v>0.13433096068566802</v>
      </c>
      <c r="H149" s="31">
        <v>0.1424086923021429</v>
      </c>
      <c r="I149" s="31">
        <v>0.14408330512175671</v>
      </c>
      <c r="J149" s="31">
        <v>0.13954823520357157</v>
      </c>
      <c r="K149" s="31">
        <v>0.13990598520816858</v>
      </c>
      <c r="L149" s="31">
        <v>0.14254656061209064</v>
      </c>
      <c r="M149" s="31">
        <v>0.14084516712418041</v>
      </c>
      <c r="N149" s="31">
        <v>0.14442387499600728</v>
      </c>
      <c r="O149" s="31">
        <v>0.14340538612060885</v>
      </c>
      <c r="P149" s="31">
        <v>0.1361217998330585</v>
      </c>
      <c r="Q149" s="31">
        <v>0.14437918612258666</v>
      </c>
      <c r="R149" s="31">
        <v>0.14476646965428491</v>
      </c>
      <c r="S149" s="31">
        <v>0.13998181043293875</v>
      </c>
      <c r="T149" s="31">
        <v>0.14095883545750271</v>
      </c>
      <c r="U149" s="31">
        <v>0.14398427720029275</v>
      </c>
      <c r="V149" s="31">
        <v>0.14202994239239969</v>
      </c>
      <c r="W149" s="31">
        <v>0.14602832479999633</v>
      </c>
      <c r="X149" s="31">
        <v>0.14535507944148029</v>
      </c>
      <c r="Y149" s="31">
        <v>0.13754214040817039</v>
      </c>
      <c r="Z149" s="31">
        <v>0.14586352749540094</v>
      </c>
      <c r="AA149" s="31">
        <v>0.14569629180219279</v>
      </c>
      <c r="AB149" s="31">
        <v>0.1408467767337673</v>
      </c>
      <c r="AC149" s="31">
        <v>0.14148772675511542</v>
      </c>
      <c r="AD149" s="31">
        <v>0.14482129472521979</v>
      </c>
      <c r="AE149" s="31">
        <v>0.14297301143912475</v>
      </c>
    </row>
    <row r="150" spans="1:31">
      <c r="A150" s="29" t="s">
        <v>134</v>
      </c>
      <c r="B150" s="29" t="s">
        <v>77</v>
      </c>
      <c r="C150" s="31">
        <v>5.7043651858106191E-2</v>
      </c>
      <c r="D150" s="31">
        <v>5.6074298469417048E-2</v>
      </c>
      <c r="E150" s="31">
        <v>5.5473568855892608E-2</v>
      </c>
      <c r="F150" s="31">
        <v>5.5377544415618339E-2</v>
      </c>
      <c r="G150" s="31">
        <v>5.5014125034633925E-2</v>
      </c>
      <c r="H150" s="31">
        <v>5.4957292996895668E-2</v>
      </c>
      <c r="I150" s="31">
        <v>5.4745382163189187E-2</v>
      </c>
      <c r="J150" s="31">
        <v>5.4172169597770832E-2</v>
      </c>
      <c r="K150" s="31">
        <v>5.3673906490045317E-2</v>
      </c>
      <c r="L150" s="31">
        <v>5.3182713236923841E-2</v>
      </c>
      <c r="M150" s="31">
        <v>5.3322710653297446E-2</v>
      </c>
      <c r="N150" s="31">
        <v>5.2300030386356992E-2</v>
      </c>
      <c r="O150" s="31">
        <v>5.1593484415068877E-2</v>
      </c>
      <c r="P150" s="31">
        <v>5.0712167216786216E-2</v>
      </c>
      <c r="Q150" s="31">
        <v>4.991917342731976E-2</v>
      </c>
      <c r="R150" s="31">
        <v>4.8900868085532123E-2</v>
      </c>
      <c r="S150" s="31">
        <v>4.8141027731843297E-2</v>
      </c>
      <c r="T150" s="31">
        <v>4.7655123901673181E-2</v>
      </c>
      <c r="U150" s="31">
        <v>4.7185831280160934E-2</v>
      </c>
      <c r="V150" s="31">
        <v>4.6562768231070417E-2</v>
      </c>
      <c r="W150" s="31">
        <v>4.6127100520258708E-2</v>
      </c>
      <c r="X150" s="31">
        <v>4.5739093368988674E-2</v>
      </c>
      <c r="Y150" s="31">
        <v>4.5461551872938155E-2</v>
      </c>
      <c r="Z150" s="31">
        <v>4.4619020949477305E-2</v>
      </c>
      <c r="AA150" s="31">
        <v>4.4042650833908244E-2</v>
      </c>
      <c r="AB150" s="31">
        <v>4.338606376184044E-2</v>
      </c>
      <c r="AC150" s="31">
        <v>4.284454798728711E-2</v>
      </c>
      <c r="AD150" s="31">
        <v>4.2045136659410738E-2</v>
      </c>
      <c r="AE150" s="31">
        <v>4.1391622085523487E-2</v>
      </c>
    </row>
    <row r="151" spans="1:31">
      <c r="A151" s="29" t="s">
        <v>134</v>
      </c>
      <c r="B151" s="29" t="s">
        <v>78</v>
      </c>
      <c r="C151" s="31">
        <v>4.8455216345332834E-2</v>
      </c>
      <c r="D151" s="31">
        <v>4.7653113496085711E-2</v>
      </c>
      <c r="E151" s="31">
        <v>4.7125372300765467E-2</v>
      </c>
      <c r="F151" s="31">
        <v>4.703339025990582E-2</v>
      </c>
      <c r="G151" s="31">
        <v>4.6751412957798152E-2</v>
      </c>
      <c r="H151" s="31">
        <v>4.6693212107608087E-2</v>
      </c>
      <c r="I151" s="31">
        <v>4.6507410824774567E-2</v>
      </c>
      <c r="J151" s="31">
        <v>4.6041873056817992E-2</v>
      </c>
      <c r="K151" s="31">
        <v>4.557632406539959E-2</v>
      </c>
      <c r="L151" s="31">
        <v>4.5175618705013867E-2</v>
      </c>
      <c r="M151" s="31">
        <v>4.5319295261824093E-2</v>
      </c>
      <c r="N151" s="31">
        <v>4.4428191008923285E-2</v>
      </c>
      <c r="O151" s="31">
        <v>4.3831958675594848E-2</v>
      </c>
      <c r="P151" s="31">
        <v>4.3072916809724603E-2</v>
      </c>
      <c r="Q151" s="31">
        <v>4.2406436423071348E-2</v>
      </c>
      <c r="R151" s="31">
        <v>4.1554399508463839E-2</v>
      </c>
      <c r="S151" s="31">
        <v>4.0916679599665905E-2</v>
      </c>
      <c r="T151" s="31">
        <v>4.0475667370480535E-2</v>
      </c>
      <c r="U151" s="31">
        <v>4.0107238154303899E-2</v>
      </c>
      <c r="V151" s="31">
        <v>3.9577770909627184E-2</v>
      </c>
      <c r="W151" s="31">
        <v>3.915629731915491E-2</v>
      </c>
      <c r="X151" s="31">
        <v>3.8854624811264178E-2</v>
      </c>
      <c r="Y151" s="31">
        <v>3.8633262631865069E-2</v>
      </c>
      <c r="Z151" s="31">
        <v>3.7885285541311604E-2</v>
      </c>
      <c r="AA151" s="31">
        <v>3.7426911709318215E-2</v>
      </c>
      <c r="AB151" s="31">
        <v>3.6855758626906036E-2</v>
      </c>
      <c r="AC151" s="31">
        <v>3.6400136540189712E-2</v>
      </c>
      <c r="AD151" s="31">
        <v>3.5724311563931778E-2</v>
      </c>
      <c r="AE151" s="31">
        <v>3.5151372250725163E-2</v>
      </c>
    </row>
  </sheetData>
  <sheetProtection algorithmName="SHA-512" hashValue="e8lYlPIp3bsDIM6JxW9TiyLgC7962UPrXyeWMqusbUqvjhL4Kg31UovGwYk2iP6dMzq9ttI+RBQBcNmJ1qiZVg==" saltValue="o8l/c49sjeqS7EUT7zNRCg=="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rgb="FF188736"/>
  </sheetPr>
  <dimension ref="A1:AI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33" width="13.85546875" style="13" bestFit="1" customWidth="1"/>
    <col min="34" max="16384" width="9.140625" style="13"/>
  </cols>
  <sheetData>
    <row r="1" spans="1:35" s="28" customFormat="1" ht="23.25" customHeight="1">
      <c r="A1" s="27" t="s">
        <v>137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5" s="28" customFormat="1"/>
    <row r="3" spans="1:35" s="28" customFormat="1">
      <c r="AH3" s="13"/>
      <c r="AI3" s="13"/>
    </row>
    <row r="4" spans="1:35">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5">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c r="AG5" s="32"/>
    </row>
    <row r="6" spans="1:35">
      <c r="A6" s="29" t="s">
        <v>40</v>
      </c>
      <c r="B6" s="29" t="s">
        <v>64</v>
      </c>
      <c r="C6" s="33">
        <v>90639.349699999962</v>
      </c>
      <c r="D6" s="33">
        <v>80050.361939999988</v>
      </c>
      <c r="E6" s="33">
        <v>80724.337700000004</v>
      </c>
      <c r="F6" s="33">
        <v>80215.159161446689</v>
      </c>
      <c r="G6" s="33">
        <v>72848.487959918202</v>
      </c>
      <c r="H6" s="33">
        <v>66346.779008352882</v>
      </c>
      <c r="I6" s="33">
        <v>60052.927378956796</v>
      </c>
      <c r="J6" s="33">
        <v>62221.684337073893</v>
      </c>
      <c r="K6" s="33">
        <v>49077.085602017993</v>
      </c>
      <c r="L6" s="33">
        <v>47671.909753567597</v>
      </c>
      <c r="M6" s="33">
        <v>45533.635952762488</v>
      </c>
      <c r="N6" s="33">
        <v>43821.469192868899</v>
      </c>
      <c r="O6" s="33">
        <v>47588.856122520796</v>
      </c>
      <c r="P6" s="33">
        <v>45061.47709547868</v>
      </c>
      <c r="Q6" s="33">
        <v>39705.336999999992</v>
      </c>
      <c r="R6" s="33">
        <v>38297.257900000004</v>
      </c>
      <c r="S6" s="33">
        <v>32846.830600000001</v>
      </c>
      <c r="T6" s="33">
        <v>33277.627899999999</v>
      </c>
      <c r="U6" s="33">
        <v>31963.47359999999</v>
      </c>
      <c r="V6" s="33">
        <v>30153.754799999995</v>
      </c>
      <c r="W6" s="33">
        <v>29334.8894</v>
      </c>
      <c r="X6" s="33">
        <v>19417.424400000004</v>
      </c>
      <c r="Y6" s="33">
        <v>15919.870199999998</v>
      </c>
      <c r="Z6" s="33">
        <v>13677.0579</v>
      </c>
      <c r="AA6" s="33">
        <v>11287.2772</v>
      </c>
      <c r="AB6" s="33">
        <v>9195.1116000000002</v>
      </c>
      <c r="AC6" s="33">
        <v>8937.3499000000011</v>
      </c>
      <c r="AD6" s="33">
        <v>8822.1343000000015</v>
      </c>
      <c r="AE6" s="33">
        <v>8064.2821999999996</v>
      </c>
      <c r="AG6" s="32"/>
    </row>
    <row r="7" spans="1:35">
      <c r="A7" s="29" t="s">
        <v>40</v>
      </c>
      <c r="B7" s="29" t="s">
        <v>71</v>
      </c>
      <c r="C7" s="33">
        <v>29938.587100000001</v>
      </c>
      <c r="D7" s="33">
        <v>28367.928399999997</v>
      </c>
      <c r="E7" s="33">
        <v>28731.498799999979</v>
      </c>
      <c r="F7" s="33">
        <v>23713.456892589998</v>
      </c>
      <c r="G7" s="33">
        <v>25018.936554750704</v>
      </c>
      <c r="H7" s="33">
        <v>25171.061938687002</v>
      </c>
      <c r="I7" s="33">
        <v>24641.474444176001</v>
      </c>
      <c r="J7" s="33">
        <v>24420.401244132991</v>
      </c>
      <c r="K7" s="33">
        <v>23955.688585721698</v>
      </c>
      <c r="L7" s="33">
        <v>22695.934619054999</v>
      </c>
      <c r="M7" s="33">
        <v>21555.392047037003</v>
      </c>
      <c r="N7" s="33">
        <v>21158.849699999999</v>
      </c>
      <c r="O7" s="33">
        <v>21676.843499999999</v>
      </c>
      <c r="P7" s="33">
        <v>21599.280200000001</v>
      </c>
      <c r="Q7" s="33">
        <v>22152.119799999993</v>
      </c>
      <c r="R7" s="33">
        <v>20884.104900000002</v>
      </c>
      <c r="S7" s="33">
        <v>19433.148299999997</v>
      </c>
      <c r="T7" s="33">
        <v>20123.848499999982</v>
      </c>
      <c r="U7" s="33">
        <v>17740.373499999998</v>
      </c>
      <c r="V7" s="33">
        <v>19013.957900000001</v>
      </c>
      <c r="W7" s="33">
        <v>20710.187700000002</v>
      </c>
      <c r="X7" s="33">
        <v>20204.740000000002</v>
      </c>
      <c r="Y7" s="33">
        <v>19457.374599999992</v>
      </c>
      <c r="Z7" s="33">
        <v>19890.990699999998</v>
      </c>
      <c r="AA7" s="33">
        <v>18976.55</v>
      </c>
      <c r="AB7" s="33">
        <v>19434.788799999988</v>
      </c>
      <c r="AC7" s="33">
        <v>13107.145</v>
      </c>
      <c r="AD7" s="33">
        <v>0</v>
      </c>
      <c r="AE7" s="33">
        <v>0</v>
      </c>
    </row>
    <row r="8" spans="1:35">
      <c r="A8" s="29" t="s">
        <v>40</v>
      </c>
      <c r="B8" s="29" t="s">
        <v>20</v>
      </c>
      <c r="C8" s="33">
        <v>2252.5070534140873</v>
      </c>
      <c r="D8" s="33">
        <v>2252.5070590703276</v>
      </c>
      <c r="E8" s="33">
        <v>1906.880974614535</v>
      </c>
      <c r="F8" s="33">
        <v>1967.6702033015949</v>
      </c>
      <c r="G8" s="33">
        <v>1754.4310453912199</v>
      </c>
      <c r="H8" s="33">
        <v>1784.9815209213054</v>
      </c>
      <c r="I8" s="33">
        <v>1734.561708692383</v>
      </c>
      <c r="J8" s="33">
        <v>1984.566333541499</v>
      </c>
      <c r="K8" s="33">
        <v>1751.2974987338089</v>
      </c>
      <c r="L8" s="33">
        <v>1788.708284495078</v>
      </c>
      <c r="M8" s="33">
        <v>1871.0212013769908</v>
      </c>
      <c r="N8" s="33">
        <v>4489.82938754927</v>
      </c>
      <c r="O8" s="33">
        <v>4529.9139761231509</v>
      </c>
      <c r="P8" s="33">
        <v>5388.2845100094828</v>
      </c>
      <c r="Q8" s="33">
        <v>4215.9375579085081</v>
      </c>
      <c r="R8" s="33">
        <v>4006.1426004640898</v>
      </c>
      <c r="S8" s="33">
        <v>5114.9361155802399</v>
      </c>
      <c r="T8" s="33">
        <v>5245.4386517615903</v>
      </c>
      <c r="U8" s="33">
        <v>4204.8740427202702</v>
      </c>
      <c r="V8" s="33">
        <v>4368.05030378838</v>
      </c>
      <c r="W8" s="33">
        <v>4685.6674852126298</v>
      </c>
      <c r="X8" s="33">
        <v>5165.4329502222499</v>
      </c>
      <c r="Y8" s="33">
        <v>3439.1879014566998</v>
      </c>
      <c r="Z8" s="33">
        <v>3124.8663543655698</v>
      </c>
      <c r="AA8" s="33">
        <v>1508.7559121457402</v>
      </c>
      <c r="AB8" s="33">
        <v>960.52830792582995</v>
      </c>
      <c r="AC8" s="33">
        <v>963.16001600549998</v>
      </c>
      <c r="AD8" s="33">
        <v>960.53080712639996</v>
      </c>
      <c r="AE8" s="33">
        <v>960.53063284160999</v>
      </c>
    </row>
    <row r="9" spans="1:35">
      <c r="A9" s="29" t="s">
        <v>40</v>
      </c>
      <c r="B9" s="29" t="s">
        <v>32</v>
      </c>
      <c r="C9" s="33">
        <v>701.24687800000004</v>
      </c>
      <c r="D9" s="33">
        <v>715.30879229999994</v>
      </c>
      <c r="E9" s="33">
        <v>731.60781199999906</v>
      </c>
      <c r="F9" s="33">
        <v>171.1613269999998</v>
      </c>
      <c r="G9" s="33">
        <v>158.92336099999983</v>
      </c>
      <c r="H9" s="33">
        <v>166.5426069999998</v>
      </c>
      <c r="I9" s="33">
        <v>161.48139399999997</v>
      </c>
      <c r="J9" s="33">
        <v>170.45200499999982</v>
      </c>
      <c r="K9" s="33">
        <v>154.40854242999981</v>
      </c>
      <c r="L9" s="33">
        <v>157.96001049999981</v>
      </c>
      <c r="M9" s="33">
        <v>155.93468159999998</v>
      </c>
      <c r="N9" s="33">
        <v>244.04341599999989</v>
      </c>
      <c r="O9" s="33">
        <v>188.3299989999999</v>
      </c>
      <c r="P9" s="33">
        <v>327.532072499999</v>
      </c>
      <c r="Q9" s="33">
        <v>124.53478</v>
      </c>
      <c r="R9" s="33">
        <v>119.41507</v>
      </c>
      <c r="S9" s="33">
        <v>267.86091399999998</v>
      </c>
      <c r="T9" s="33">
        <v>288.59696999999898</v>
      </c>
      <c r="U9" s="33">
        <v>167.74198999999999</v>
      </c>
      <c r="V9" s="33">
        <v>187.76945000000001</v>
      </c>
      <c r="W9" s="33">
        <v>198.31039999999999</v>
      </c>
      <c r="X9" s="33">
        <v>241.23997</v>
      </c>
      <c r="Y9" s="33">
        <v>238.29812999999999</v>
      </c>
      <c r="Z9" s="33">
        <v>192.96642</v>
      </c>
      <c r="AA9" s="33">
        <v>264.5301</v>
      </c>
      <c r="AB9" s="33">
        <v>0</v>
      </c>
      <c r="AC9" s="33">
        <v>0</v>
      </c>
      <c r="AD9" s="33">
        <v>0</v>
      </c>
      <c r="AE9" s="33">
        <v>0</v>
      </c>
    </row>
    <row r="10" spans="1:35">
      <c r="A10" s="29" t="s">
        <v>40</v>
      </c>
      <c r="B10" s="29" t="s">
        <v>66</v>
      </c>
      <c r="C10" s="33">
        <v>54.454049456696005</v>
      </c>
      <c r="D10" s="33">
        <v>24.699177034628903</v>
      </c>
      <c r="E10" s="33">
        <v>122.43677354655206</v>
      </c>
      <c r="F10" s="33">
        <v>101.03491771690317</v>
      </c>
      <c r="G10" s="33">
        <v>35.329141379171979</v>
      </c>
      <c r="H10" s="33">
        <v>58.131720304759284</v>
      </c>
      <c r="I10" s="33">
        <v>24.460893997660996</v>
      </c>
      <c r="J10" s="33">
        <v>77.304148483872396</v>
      </c>
      <c r="K10" s="33">
        <v>7.7210406509419895</v>
      </c>
      <c r="L10" s="33">
        <v>20.118171781554491</v>
      </c>
      <c r="M10" s="33">
        <v>23.873292366456003</v>
      </c>
      <c r="N10" s="33">
        <v>416.13058312332288</v>
      </c>
      <c r="O10" s="33">
        <v>245.00698560615302</v>
      </c>
      <c r="P10" s="33">
        <v>401.52427049687475</v>
      </c>
      <c r="Q10" s="33">
        <v>387.37147870202796</v>
      </c>
      <c r="R10" s="33">
        <v>451.65854070888383</v>
      </c>
      <c r="S10" s="33">
        <v>1477.0609197359277</v>
      </c>
      <c r="T10" s="33">
        <v>1673.8357234498312</v>
      </c>
      <c r="U10" s="33">
        <v>3691.3395301574651</v>
      </c>
      <c r="V10" s="33">
        <v>4314.5569478209172</v>
      </c>
      <c r="W10" s="33">
        <v>3030.2562185306083</v>
      </c>
      <c r="X10" s="33">
        <v>4798.8124731046455</v>
      </c>
      <c r="Y10" s="33">
        <v>7237.7860397645654</v>
      </c>
      <c r="Z10" s="33">
        <v>4031.8759097142997</v>
      </c>
      <c r="AA10" s="33">
        <v>5282.6738483194922</v>
      </c>
      <c r="AB10" s="33">
        <v>7964.38234826597</v>
      </c>
      <c r="AC10" s="33">
        <v>9886.8691852094325</v>
      </c>
      <c r="AD10" s="33">
        <v>14177.254506274408</v>
      </c>
      <c r="AE10" s="33">
        <v>14298.112076831552</v>
      </c>
    </row>
    <row r="11" spans="1:35">
      <c r="A11" s="29" t="s">
        <v>40</v>
      </c>
      <c r="B11" s="29" t="s">
        <v>65</v>
      </c>
      <c r="C11" s="33">
        <v>12937.738718999997</v>
      </c>
      <c r="D11" s="33">
        <v>12642.176551999997</v>
      </c>
      <c r="E11" s="33">
        <v>12168.166167999996</v>
      </c>
      <c r="F11" s="33">
        <v>15722.925541999997</v>
      </c>
      <c r="G11" s="33">
        <v>16467.200684999996</v>
      </c>
      <c r="H11" s="33">
        <v>15151.619513999995</v>
      </c>
      <c r="I11" s="33">
        <v>15066.516508999994</v>
      </c>
      <c r="J11" s="33">
        <v>17633.403244999998</v>
      </c>
      <c r="K11" s="33">
        <v>15136.402663999997</v>
      </c>
      <c r="L11" s="33">
        <v>14378.349139999998</v>
      </c>
      <c r="M11" s="33">
        <v>14783.517272999999</v>
      </c>
      <c r="N11" s="33">
        <v>16493.59029</v>
      </c>
      <c r="O11" s="33">
        <v>17169.638488999997</v>
      </c>
      <c r="P11" s="33">
        <v>17496.609507999998</v>
      </c>
      <c r="Q11" s="33">
        <v>16195.608130999997</v>
      </c>
      <c r="R11" s="33">
        <v>15320.291652999998</v>
      </c>
      <c r="S11" s="33">
        <v>17133.148965999997</v>
      </c>
      <c r="T11" s="33">
        <v>15295.789650999986</v>
      </c>
      <c r="U11" s="33">
        <v>14296.559877999998</v>
      </c>
      <c r="V11" s="33">
        <v>14336.676876</v>
      </c>
      <c r="W11" s="33">
        <v>13573.963119999997</v>
      </c>
      <c r="X11" s="33">
        <v>15200.002666999993</v>
      </c>
      <c r="Y11" s="33">
        <v>15656.423328000001</v>
      </c>
      <c r="Z11" s="33">
        <v>14731.879394999998</v>
      </c>
      <c r="AA11" s="33">
        <v>15173.783877</v>
      </c>
      <c r="AB11" s="33">
        <v>16854.379186999999</v>
      </c>
      <c r="AC11" s="33">
        <v>15209.035596000002</v>
      </c>
      <c r="AD11" s="33">
        <v>14975.020422999998</v>
      </c>
      <c r="AE11" s="33">
        <v>14616.446761999989</v>
      </c>
    </row>
    <row r="12" spans="1:35">
      <c r="A12" s="29" t="s">
        <v>40</v>
      </c>
      <c r="B12" s="29" t="s">
        <v>69</v>
      </c>
      <c r="C12" s="33">
        <v>26800.938853577893</v>
      </c>
      <c r="D12" s="33">
        <v>35728.731981910445</v>
      </c>
      <c r="E12" s="33">
        <v>34813.444138981264</v>
      </c>
      <c r="F12" s="33">
        <v>38659.828890101468</v>
      </c>
      <c r="G12" s="33">
        <v>44799.586095864484</v>
      </c>
      <c r="H12" s="33">
        <v>49528.553806091841</v>
      </c>
      <c r="I12" s="33">
        <v>56093.010962209068</v>
      </c>
      <c r="J12" s="33">
        <v>55752.101400059459</v>
      </c>
      <c r="K12" s="33">
        <v>61889.738791508556</v>
      </c>
      <c r="L12" s="33">
        <v>63566.436963472901</v>
      </c>
      <c r="M12" s="33">
        <v>66572.006975880606</v>
      </c>
      <c r="N12" s="33">
        <v>65629.257832006362</v>
      </c>
      <c r="O12" s="33">
        <v>64748.317103108944</v>
      </c>
      <c r="P12" s="33">
        <v>68648.419613094738</v>
      </c>
      <c r="Q12" s="33">
        <v>75425.164298937292</v>
      </c>
      <c r="R12" s="33">
        <v>81788.826747399871</v>
      </c>
      <c r="S12" s="33">
        <v>90719.218828019875</v>
      </c>
      <c r="T12" s="33">
        <v>90847.120113619734</v>
      </c>
      <c r="U12" s="33">
        <v>93901.259309358808</v>
      </c>
      <c r="V12" s="33">
        <v>93605.640886764333</v>
      </c>
      <c r="W12" s="33">
        <v>93791.736488531329</v>
      </c>
      <c r="X12" s="33">
        <v>94567.006446500236</v>
      </c>
      <c r="Y12" s="33">
        <v>101753.29040704618</v>
      </c>
      <c r="Z12" s="33">
        <v>106451.52387859709</v>
      </c>
      <c r="AA12" s="33">
        <v>108904.57433452377</v>
      </c>
      <c r="AB12" s="33">
        <v>110751.72504728402</v>
      </c>
      <c r="AC12" s="33">
        <v>112798.88867803352</v>
      </c>
      <c r="AD12" s="33">
        <v>117043.8036725499</v>
      </c>
      <c r="AE12" s="33">
        <v>115806.39258069343</v>
      </c>
    </row>
    <row r="13" spans="1:35">
      <c r="A13" s="29" t="s">
        <v>40</v>
      </c>
      <c r="B13" s="29" t="s">
        <v>68</v>
      </c>
      <c r="C13" s="33">
        <v>14501.047914601282</v>
      </c>
      <c r="D13" s="33">
        <v>17776.772764691163</v>
      </c>
      <c r="E13" s="33">
        <v>18080.04134640297</v>
      </c>
      <c r="F13" s="33">
        <v>17335.54660703511</v>
      </c>
      <c r="G13" s="33">
        <v>16977.45867796856</v>
      </c>
      <c r="H13" s="33">
        <v>17971.378768580904</v>
      </c>
      <c r="I13" s="33">
        <v>18196.266687940522</v>
      </c>
      <c r="J13" s="33">
        <v>16538.15551262143</v>
      </c>
      <c r="K13" s="33">
        <v>27210.570725762464</v>
      </c>
      <c r="L13" s="33">
        <v>28486.947130540695</v>
      </c>
      <c r="M13" s="33">
        <v>28974.01296174719</v>
      </c>
      <c r="N13" s="33">
        <v>29059.939804987775</v>
      </c>
      <c r="O13" s="33">
        <v>27996.735155817005</v>
      </c>
      <c r="P13" s="33">
        <v>27279.663127529686</v>
      </c>
      <c r="Q13" s="33">
        <v>29110.698625430359</v>
      </c>
      <c r="R13" s="33">
        <v>28878.999952771064</v>
      </c>
      <c r="S13" s="33">
        <v>29321.675122915705</v>
      </c>
      <c r="T13" s="33">
        <v>30341.067806431267</v>
      </c>
      <c r="U13" s="33">
        <v>31797.223147158831</v>
      </c>
      <c r="V13" s="33">
        <v>33208.570763109863</v>
      </c>
      <c r="W13" s="33">
        <v>36573.906676713726</v>
      </c>
      <c r="X13" s="33">
        <v>46449.024049132335</v>
      </c>
      <c r="Y13" s="33">
        <v>44635.498737666436</v>
      </c>
      <c r="Z13" s="33">
        <v>46193.2196562264</v>
      </c>
      <c r="AA13" s="33">
        <v>48429.508669315321</v>
      </c>
      <c r="AB13" s="33">
        <v>51287.126384594056</v>
      </c>
      <c r="AC13" s="33">
        <v>54437.936533106935</v>
      </c>
      <c r="AD13" s="33">
        <v>59249.639363715774</v>
      </c>
      <c r="AE13" s="33">
        <v>61597.87360689573</v>
      </c>
    </row>
    <row r="14" spans="1:35">
      <c r="A14" s="29" t="s">
        <v>40</v>
      </c>
      <c r="B14" s="29" t="s">
        <v>36</v>
      </c>
      <c r="C14" s="33">
        <v>217.04915978532998</v>
      </c>
      <c r="D14" s="33">
        <v>311.2430117104297</v>
      </c>
      <c r="E14" s="33">
        <v>313.54015321439903</v>
      </c>
      <c r="F14" s="33">
        <v>355.10945763674903</v>
      </c>
      <c r="G14" s="33">
        <v>352.63153257411</v>
      </c>
      <c r="H14" s="33">
        <v>353.4552633577797</v>
      </c>
      <c r="I14" s="33">
        <v>328.35730650522999</v>
      </c>
      <c r="J14" s="33">
        <v>316.91362715055993</v>
      </c>
      <c r="K14" s="33">
        <v>281.21097241526991</v>
      </c>
      <c r="L14" s="33">
        <v>281.56804601452001</v>
      </c>
      <c r="M14" s="33">
        <v>279.88432049852992</v>
      </c>
      <c r="N14" s="33">
        <v>297.58727840434989</v>
      </c>
      <c r="O14" s="33">
        <v>267.84279536283998</v>
      </c>
      <c r="P14" s="33">
        <v>230.74919316866999</v>
      </c>
      <c r="Q14" s="33">
        <v>245.43695264762002</v>
      </c>
      <c r="R14" s="33">
        <v>249.15122051989988</v>
      </c>
      <c r="S14" s="33">
        <v>986.92204575339986</v>
      </c>
      <c r="T14" s="33">
        <v>984.73894987031008</v>
      </c>
      <c r="U14" s="33">
        <v>1493.3599936968499</v>
      </c>
      <c r="V14" s="33">
        <v>1433.8591238396</v>
      </c>
      <c r="W14" s="33">
        <v>4128.5000249176001</v>
      </c>
      <c r="X14" s="33">
        <v>4042.4383776398699</v>
      </c>
      <c r="Y14" s="33">
        <v>4027.6478788864001</v>
      </c>
      <c r="Z14" s="33">
        <v>4845.2470973664995</v>
      </c>
      <c r="AA14" s="33">
        <v>4788.0288949878995</v>
      </c>
      <c r="AB14" s="33">
        <v>5813.3128795081993</v>
      </c>
      <c r="AC14" s="33">
        <v>5874.7746400813003</v>
      </c>
      <c r="AD14" s="33">
        <v>6762.1363772732993</v>
      </c>
      <c r="AE14" s="33">
        <v>6760.6842201015006</v>
      </c>
      <c r="AH14" s="28"/>
      <c r="AI14" s="28"/>
    </row>
    <row r="15" spans="1:35">
      <c r="A15" s="29" t="s">
        <v>40</v>
      </c>
      <c r="B15" s="29" t="s">
        <v>73</v>
      </c>
      <c r="C15" s="33">
        <v>47.465089299999988</v>
      </c>
      <c r="D15" s="33">
        <v>125.53498300000001</v>
      </c>
      <c r="E15" s="33">
        <v>199.69871957229</v>
      </c>
      <c r="F15" s="33">
        <v>1642.5691961574901</v>
      </c>
      <c r="G15" s="33">
        <v>4879.3266299943098</v>
      </c>
      <c r="H15" s="33">
        <v>5267.19380786907</v>
      </c>
      <c r="I15" s="33">
        <v>5048.8067320393184</v>
      </c>
      <c r="J15" s="33">
        <v>5800.3705986026398</v>
      </c>
      <c r="K15" s="33">
        <v>9337.7959105001719</v>
      </c>
      <c r="L15" s="33">
        <v>10145.25426136675</v>
      </c>
      <c r="M15" s="33">
        <v>9767.6587577154314</v>
      </c>
      <c r="N15" s="33">
        <v>11213.112507964021</v>
      </c>
      <c r="O15" s="33">
        <v>10413.649074341121</v>
      </c>
      <c r="P15" s="33">
        <v>10297.025431809619</v>
      </c>
      <c r="Q15" s="33">
        <v>10977.689659410791</v>
      </c>
      <c r="R15" s="33">
        <v>10916.060234253151</v>
      </c>
      <c r="S15" s="33">
        <v>13003.483841688892</v>
      </c>
      <c r="T15" s="33">
        <v>12551.960306923538</v>
      </c>
      <c r="U15" s="33">
        <v>13047.594377055002</v>
      </c>
      <c r="V15" s="33">
        <v>12527.620242240602</v>
      </c>
      <c r="W15" s="33">
        <v>13588.005038870089</v>
      </c>
      <c r="X15" s="33">
        <v>15273.337606040339</v>
      </c>
      <c r="Y15" s="33">
        <v>14719.974282434301</v>
      </c>
      <c r="Z15" s="33">
        <v>16679.743733095158</v>
      </c>
      <c r="AA15" s="33">
        <v>16509.135217663999</v>
      </c>
      <c r="AB15" s="33">
        <v>16839.629328187399</v>
      </c>
      <c r="AC15" s="33">
        <v>16430.326226202302</v>
      </c>
      <c r="AD15" s="33">
        <v>18402.476377708703</v>
      </c>
      <c r="AE15" s="33">
        <v>18367.756320868004</v>
      </c>
      <c r="AH15" s="28"/>
      <c r="AI15" s="28"/>
    </row>
    <row r="16" spans="1:35">
      <c r="A16" s="29" t="s">
        <v>40</v>
      </c>
      <c r="B16" s="29" t="s">
        <v>56</v>
      </c>
      <c r="C16" s="33">
        <v>24.7254300775</v>
      </c>
      <c r="D16" s="33">
        <v>43.031174136999901</v>
      </c>
      <c r="E16" s="33">
        <v>58.274201614999896</v>
      </c>
      <c r="F16" s="33">
        <v>93.885924607999996</v>
      </c>
      <c r="G16" s="33">
        <v>134.13622308999999</v>
      </c>
      <c r="H16" s="33">
        <v>179.04582726999999</v>
      </c>
      <c r="I16" s="33">
        <v>214.29833974999997</v>
      </c>
      <c r="J16" s="33">
        <v>260.88720193999995</v>
      </c>
      <c r="K16" s="33">
        <v>307.36587203599998</v>
      </c>
      <c r="L16" s="33">
        <v>375.49464070999898</v>
      </c>
      <c r="M16" s="33">
        <v>480.50709944999988</v>
      </c>
      <c r="N16" s="33">
        <v>574.67323038999996</v>
      </c>
      <c r="O16" s="33">
        <v>658.69108623</v>
      </c>
      <c r="P16" s="33">
        <v>706.04148439999881</v>
      </c>
      <c r="Q16" s="33">
        <v>802.65230269999881</v>
      </c>
      <c r="R16" s="33">
        <v>886.22358219999967</v>
      </c>
      <c r="S16" s="33">
        <v>865.94547469999895</v>
      </c>
      <c r="T16" s="33">
        <v>906.14751635999994</v>
      </c>
      <c r="U16" s="33">
        <v>936.22293159999992</v>
      </c>
      <c r="V16" s="33">
        <v>980.82304809999994</v>
      </c>
      <c r="W16" s="33">
        <v>1007.089760199999</v>
      </c>
      <c r="X16" s="33">
        <v>1069.403619099998</v>
      </c>
      <c r="Y16" s="33">
        <v>1106.9138612000002</v>
      </c>
      <c r="Z16" s="33">
        <v>1206.764016599999</v>
      </c>
      <c r="AA16" s="33">
        <v>1196.7687223</v>
      </c>
      <c r="AB16" s="33">
        <v>1178.2292341999998</v>
      </c>
      <c r="AC16" s="33">
        <v>1228.5728289499998</v>
      </c>
      <c r="AD16" s="33">
        <v>1250.2098411999991</v>
      </c>
      <c r="AE16" s="33">
        <v>1216.0304911999988</v>
      </c>
      <c r="AH16" s="28"/>
      <c r="AI16" s="28"/>
    </row>
    <row r="17" spans="1:35">
      <c r="A17" s="34" t="s">
        <v>138</v>
      </c>
      <c r="B17" s="34"/>
      <c r="C17" s="35">
        <v>177825.87026804991</v>
      </c>
      <c r="D17" s="35">
        <v>177558.48666700654</v>
      </c>
      <c r="E17" s="35">
        <v>177278.41371354531</v>
      </c>
      <c r="F17" s="35">
        <v>177886.78354119172</v>
      </c>
      <c r="G17" s="35">
        <v>178060.35352127234</v>
      </c>
      <c r="H17" s="35">
        <v>176179.0488839387</v>
      </c>
      <c r="I17" s="35">
        <v>175970.69997897244</v>
      </c>
      <c r="J17" s="35">
        <v>178798.06822591313</v>
      </c>
      <c r="K17" s="35">
        <v>179182.91345082544</v>
      </c>
      <c r="L17" s="35">
        <v>178766.36407341281</v>
      </c>
      <c r="M17" s="35">
        <v>179469.39438577072</v>
      </c>
      <c r="N17" s="35">
        <v>181313.11020653564</v>
      </c>
      <c r="O17" s="35">
        <v>184143.64133117604</v>
      </c>
      <c r="P17" s="35">
        <v>186202.79039710949</v>
      </c>
      <c r="Q17" s="35">
        <v>187316.77167197817</v>
      </c>
      <c r="R17" s="35">
        <v>189746.69736434391</v>
      </c>
      <c r="S17" s="35">
        <v>196313.87976625175</v>
      </c>
      <c r="T17" s="35">
        <v>197093.3253162624</v>
      </c>
      <c r="U17" s="35">
        <v>197762.84499739535</v>
      </c>
      <c r="V17" s="35">
        <v>199188.97792748347</v>
      </c>
      <c r="W17" s="35">
        <v>201898.91748898831</v>
      </c>
      <c r="X17" s="35">
        <v>206043.68295595949</v>
      </c>
      <c r="Y17" s="35">
        <v>208337.72934393387</v>
      </c>
      <c r="Z17" s="35">
        <v>208294.38021390335</v>
      </c>
      <c r="AA17" s="35">
        <v>209827.65394130431</v>
      </c>
      <c r="AB17" s="35">
        <v>216448.04167506989</v>
      </c>
      <c r="AC17" s="35">
        <v>215340.38490835539</v>
      </c>
      <c r="AD17" s="35">
        <v>215228.38307266647</v>
      </c>
      <c r="AE17" s="35">
        <v>215343.63785926232</v>
      </c>
      <c r="AF17" s="28"/>
      <c r="AG17" s="28"/>
      <c r="AH17" s="28"/>
      <c r="AI17" s="28"/>
    </row>
    <row r="18" spans="1:35">
      <c r="AF18" s="28"/>
      <c r="AG18" s="28"/>
      <c r="AH18" s="28"/>
      <c r="AI18" s="28"/>
    </row>
    <row r="19" spans="1:35">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c r="AF19" s="28"/>
      <c r="AG19" s="28"/>
      <c r="AH19" s="28"/>
      <c r="AI19" s="28"/>
    </row>
    <row r="20" spans="1:35">
      <c r="A20" s="29" t="s">
        <v>130</v>
      </c>
      <c r="B20" s="29" t="s">
        <v>64</v>
      </c>
      <c r="C20" s="33">
        <v>46235.566199999979</v>
      </c>
      <c r="D20" s="33">
        <v>39242.808700000001</v>
      </c>
      <c r="E20" s="33">
        <v>37113.119200000001</v>
      </c>
      <c r="F20" s="33">
        <v>39938.898666240988</v>
      </c>
      <c r="G20" s="33">
        <v>32366.270422225003</v>
      </c>
      <c r="H20" s="33">
        <v>27413.926429261996</v>
      </c>
      <c r="I20" s="33">
        <v>24194.257539358001</v>
      </c>
      <c r="J20" s="33">
        <v>27077.384684033001</v>
      </c>
      <c r="K20" s="33">
        <v>16085.107733052</v>
      </c>
      <c r="L20" s="33">
        <v>15840.495944601</v>
      </c>
      <c r="M20" s="33">
        <v>14669.485410249888</v>
      </c>
      <c r="N20" s="33">
        <v>10886.019702533998</v>
      </c>
      <c r="O20" s="33">
        <v>13047.770572760999</v>
      </c>
      <c r="P20" s="33">
        <v>11866.711021589999</v>
      </c>
      <c r="Q20" s="33">
        <v>6424.07</v>
      </c>
      <c r="R20" s="33">
        <v>7927.1451999999999</v>
      </c>
      <c r="S20" s="33">
        <v>8337.330100000001</v>
      </c>
      <c r="T20" s="33">
        <v>8337.33</v>
      </c>
      <c r="U20" s="33">
        <v>8130.0153999999902</v>
      </c>
      <c r="V20" s="33">
        <v>6755.3948</v>
      </c>
      <c r="W20" s="33">
        <v>6412.2415000000001</v>
      </c>
      <c r="X20" s="33">
        <v>0</v>
      </c>
      <c r="Y20" s="33">
        <v>0</v>
      </c>
      <c r="Z20" s="33">
        <v>0</v>
      </c>
      <c r="AA20" s="33">
        <v>0</v>
      </c>
      <c r="AB20" s="33">
        <v>0</v>
      </c>
      <c r="AC20" s="33">
        <v>0</v>
      </c>
      <c r="AD20" s="33">
        <v>0</v>
      </c>
      <c r="AE20" s="33">
        <v>0</v>
      </c>
      <c r="AF20" s="28"/>
      <c r="AG20" s="28"/>
      <c r="AH20" s="28"/>
      <c r="AI20" s="28"/>
    </row>
    <row r="21" spans="1:35" s="28" customFormat="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5" s="28" customFormat="1">
      <c r="A22" s="29" t="s">
        <v>130</v>
      </c>
      <c r="B22" s="29" t="s">
        <v>20</v>
      </c>
      <c r="C22" s="33">
        <v>33.649030276444002</v>
      </c>
      <c r="D22" s="33">
        <v>33.649034113701994</v>
      </c>
      <c r="E22" s="33">
        <v>101.26497165929</v>
      </c>
      <c r="F22" s="33">
        <v>64.453629020369902</v>
      </c>
      <c r="G22" s="33">
        <v>63.559210663430903</v>
      </c>
      <c r="H22" s="33">
        <v>63.559210435826905</v>
      </c>
      <c r="I22" s="33">
        <v>63.733341076212994</v>
      </c>
      <c r="J22" s="33">
        <v>63.666465519819909</v>
      </c>
      <c r="K22" s="33">
        <v>63.559221616559903</v>
      </c>
      <c r="L22" s="33">
        <v>63.559225981683902</v>
      </c>
      <c r="M22" s="33">
        <v>63.733363830937002</v>
      </c>
      <c r="N22" s="33">
        <v>692.59564477769993</v>
      </c>
      <c r="O22" s="33">
        <v>612.48898915993993</v>
      </c>
      <c r="P22" s="33">
        <v>1044.1568147053031</v>
      </c>
      <c r="Q22" s="33">
        <v>599.55854794534002</v>
      </c>
      <c r="R22" s="33">
        <v>738.63501920750002</v>
      </c>
      <c r="S22" s="33">
        <v>1425.7958197818</v>
      </c>
      <c r="T22" s="33">
        <v>1608.5504401334001</v>
      </c>
      <c r="U22" s="33">
        <v>1361.0664395188398</v>
      </c>
      <c r="V22" s="33">
        <v>1368.1903215098</v>
      </c>
      <c r="W22" s="33">
        <v>1457.8522368483</v>
      </c>
      <c r="X22" s="33">
        <v>1659.2097644120001</v>
      </c>
      <c r="Y22" s="33">
        <v>19.2666822861</v>
      </c>
      <c r="Z22" s="33">
        <v>1.1655211999999999E-3</v>
      </c>
      <c r="AA22" s="33">
        <v>1.2197505999999999E-3</v>
      </c>
      <c r="AB22" s="33">
        <v>1.80967E-3</v>
      </c>
      <c r="AC22" s="33">
        <v>1.8209141999999999E-3</v>
      </c>
      <c r="AD22" s="33">
        <v>2.1554410000000001E-3</v>
      </c>
      <c r="AE22" s="33">
        <v>2.0886621999999999E-3</v>
      </c>
    </row>
    <row r="23" spans="1:35" s="28" customFormat="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5" s="28" customFormat="1">
      <c r="A24" s="29" t="s">
        <v>130</v>
      </c>
      <c r="B24" s="29" t="s">
        <v>66</v>
      </c>
      <c r="C24" s="33">
        <v>0.18048633954840002</v>
      </c>
      <c r="D24" s="33">
        <v>1.0371583399999999E-4</v>
      </c>
      <c r="E24" s="33">
        <v>14.9955899078549</v>
      </c>
      <c r="F24" s="33">
        <v>52.166885607941893</v>
      </c>
      <c r="G24" s="33">
        <v>11.369900427236988</v>
      </c>
      <c r="H24" s="33">
        <v>18.3125473307189</v>
      </c>
      <c r="I24" s="33">
        <v>6.59468550258</v>
      </c>
      <c r="J24" s="33">
        <v>11.730561504477999</v>
      </c>
      <c r="K24" s="33">
        <v>1.4475651949999999E-4</v>
      </c>
      <c r="L24" s="33">
        <v>0.46566883345100002</v>
      </c>
      <c r="M24" s="33">
        <v>1.5814173E-4</v>
      </c>
      <c r="N24" s="33">
        <v>33.396795484446997</v>
      </c>
      <c r="O24" s="33">
        <v>18.024447973678999</v>
      </c>
      <c r="P24" s="33">
        <v>24.799635066257888</v>
      </c>
      <c r="Q24" s="33">
        <v>80.972864747019983</v>
      </c>
      <c r="R24" s="33">
        <v>57.044892510199901</v>
      </c>
      <c r="S24" s="33">
        <v>226.346248772</v>
      </c>
      <c r="T24" s="33">
        <v>254.18132581134</v>
      </c>
      <c r="U24" s="33">
        <v>1583.1619643428999</v>
      </c>
      <c r="V24" s="33">
        <v>2327.8980857199294</v>
      </c>
      <c r="W24" s="33">
        <v>1212.1951402865202</v>
      </c>
      <c r="X24" s="33">
        <v>2109.0530780057297</v>
      </c>
      <c r="Y24" s="33">
        <v>3916.1358578932004</v>
      </c>
      <c r="Z24" s="33">
        <v>1895.1914867201399</v>
      </c>
      <c r="AA24" s="33">
        <v>2010.35503566033</v>
      </c>
      <c r="AB24" s="33">
        <v>2673.4426970608397</v>
      </c>
      <c r="AC24" s="33">
        <v>4670.8478476334003</v>
      </c>
      <c r="AD24" s="33">
        <v>7146.4775916719991</v>
      </c>
      <c r="AE24" s="33">
        <v>7336.1452159829005</v>
      </c>
    </row>
    <row r="25" spans="1:35" s="28" customFormat="1">
      <c r="A25" s="29" t="s">
        <v>130</v>
      </c>
      <c r="B25" s="29" t="s">
        <v>65</v>
      </c>
      <c r="C25" s="33">
        <v>2001.8198799999991</v>
      </c>
      <c r="D25" s="33">
        <v>2104.9781699999999</v>
      </c>
      <c r="E25" s="33">
        <v>1938.6148000000001</v>
      </c>
      <c r="F25" s="33">
        <v>2807.6255000000001</v>
      </c>
      <c r="G25" s="33">
        <v>2722.1356449999994</v>
      </c>
      <c r="H25" s="33">
        <v>2572.0829799999997</v>
      </c>
      <c r="I25" s="33">
        <v>2548.174313999998</v>
      </c>
      <c r="J25" s="33">
        <v>3488.0688249999998</v>
      </c>
      <c r="K25" s="33">
        <v>2811.0511699999997</v>
      </c>
      <c r="L25" s="33">
        <v>2495.5101800000002</v>
      </c>
      <c r="M25" s="33">
        <v>2452.7761799999989</v>
      </c>
      <c r="N25" s="33">
        <v>2830.3433800000003</v>
      </c>
      <c r="O25" s="33">
        <v>3181.7951159999993</v>
      </c>
      <c r="P25" s="33">
        <v>3301.9361659999986</v>
      </c>
      <c r="Q25" s="33">
        <v>3372.9171549999992</v>
      </c>
      <c r="R25" s="33">
        <v>3133.380709999999</v>
      </c>
      <c r="S25" s="33">
        <v>4030.01701</v>
      </c>
      <c r="T25" s="33">
        <v>3305.4218949999986</v>
      </c>
      <c r="U25" s="33">
        <v>3143.5190539999985</v>
      </c>
      <c r="V25" s="33">
        <v>2780.3936139999996</v>
      </c>
      <c r="W25" s="33">
        <v>2791.2762240000002</v>
      </c>
      <c r="X25" s="33">
        <v>3319.0064209999991</v>
      </c>
      <c r="Y25" s="33">
        <v>3444.706764</v>
      </c>
      <c r="Z25" s="33">
        <v>3508.5619750000001</v>
      </c>
      <c r="AA25" s="33">
        <v>3494.5671549999988</v>
      </c>
      <c r="AB25" s="33">
        <v>4168.4095699999998</v>
      </c>
      <c r="AC25" s="33">
        <v>3456.3731760000001</v>
      </c>
      <c r="AD25" s="33">
        <v>3261.3152599999989</v>
      </c>
      <c r="AE25" s="33">
        <v>3020.056842</v>
      </c>
    </row>
    <row r="26" spans="1:35" s="28" customFormat="1">
      <c r="A26" s="29" t="s">
        <v>130</v>
      </c>
      <c r="B26" s="29" t="s">
        <v>69</v>
      </c>
      <c r="C26" s="33">
        <v>6252.6984206360212</v>
      </c>
      <c r="D26" s="33">
        <v>9583.5896800021073</v>
      </c>
      <c r="E26" s="33">
        <v>11541.941332823266</v>
      </c>
      <c r="F26" s="33">
        <v>13662.444565288557</v>
      </c>
      <c r="G26" s="33">
        <v>17419.141960602832</v>
      </c>
      <c r="H26" s="33">
        <v>20681.820334480773</v>
      </c>
      <c r="I26" s="33">
        <v>23235.040204950317</v>
      </c>
      <c r="J26" s="33">
        <v>22484.428390104291</v>
      </c>
      <c r="K26" s="33">
        <v>26746.106786466491</v>
      </c>
      <c r="L26" s="33">
        <v>28698.397636313941</v>
      </c>
      <c r="M26" s="33">
        <v>29962.338676035979</v>
      </c>
      <c r="N26" s="33">
        <v>29692.107439344043</v>
      </c>
      <c r="O26" s="33">
        <v>28817.78838463037</v>
      </c>
      <c r="P26" s="33">
        <v>30746.374054380758</v>
      </c>
      <c r="Q26" s="33">
        <v>32423.994662178226</v>
      </c>
      <c r="R26" s="33">
        <v>32938.806523204206</v>
      </c>
      <c r="S26" s="33">
        <v>29130.832009210397</v>
      </c>
      <c r="T26" s="33">
        <v>27026.66778753265</v>
      </c>
      <c r="U26" s="33">
        <v>31639.878695628566</v>
      </c>
      <c r="V26" s="33">
        <v>32264.735437833744</v>
      </c>
      <c r="W26" s="33">
        <v>35584.576137791097</v>
      </c>
      <c r="X26" s="33">
        <v>35428.860315989368</v>
      </c>
      <c r="Y26" s="33">
        <v>36813.153378697396</v>
      </c>
      <c r="Z26" s="33">
        <v>38654.466210389604</v>
      </c>
      <c r="AA26" s="33">
        <v>39535.260846615565</v>
      </c>
      <c r="AB26" s="33">
        <v>34876.733543828159</v>
      </c>
      <c r="AC26" s="33">
        <v>33958.462322073239</v>
      </c>
      <c r="AD26" s="33">
        <v>36514.412892805492</v>
      </c>
      <c r="AE26" s="33">
        <v>36621.293552654453</v>
      </c>
    </row>
    <row r="27" spans="1:35" s="28" customFormat="1">
      <c r="A27" s="29" t="s">
        <v>130</v>
      </c>
      <c r="B27" s="29" t="s">
        <v>68</v>
      </c>
      <c r="C27" s="33">
        <v>5342.8112733745929</v>
      </c>
      <c r="D27" s="33">
        <v>6499.5901819462915</v>
      </c>
      <c r="E27" s="33">
        <v>6543.0214797017343</v>
      </c>
      <c r="F27" s="33">
        <v>6299.153422284664</v>
      </c>
      <c r="G27" s="33">
        <v>5994.627672108657</v>
      </c>
      <c r="H27" s="33">
        <v>6487.1157413229157</v>
      </c>
      <c r="I27" s="33">
        <v>6521.7247278839486</v>
      </c>
      <c r="J27" s="33">
        <v>6388.0049049945264</v>
      </c>
      <c r="K27" s="33">
        <v>16375.415929922699</v>
      </c>
      <c r="L27" s="33">
        <v>17304.758892774498</v>
      </c>
      <c r="M27" s="33">
        <v>17683.623831411158</v>
      </c>
      <c r="N27" s="33">
        <v>17536.925525751747</v>
      </c>
      <c r="O27" s="33">
        <v>16978.611606211449</v>
      </c>
      <c r="P27" s="33">
        <v>16302.79320586113</v>
      </c>
      <c r="Q27" s="33">
        <v>17594.478784975192</v>
      </c>
      <c r="R27" s="33">
        <v>17572.447983631715</v>
      </c>
      <c r="S27" s="33">
        <v>17538.563711287999</v>
      </c>
      <c r="T27" s="33">
        <v>17779.234989412758</v>
      </c>
      <c r="U27" s="33">
        <v>18794.028009798305</v>
      </c>
      <c r="V27" s="33">
        <v>19099.45481293157</v>
      </c>
      <c r="W27" s="33">
        <v>19025.254372045019</v>
      </c>
      <c r="X27" s="33">
        <v>24215.860824668169</v>
      </c>
      <c r="Y27" s="33">
        <v>23164.45538368983</v>
      </c>
      <c r="Z27" s="33">
        <v>24768.602692079701</v>
      </c>
      <c r="AA27" s="33">
        <v>24751.187154738502</v>
      </c>
      <c r="AB27" s="33">
        <v>26626.227854744255</v>
      </c>
      <c r="AC27" s="33">
        <v>27282.7842370994</v>
      </c>
      <c r="AD27" s="33">
        <v>32348.683360122548</v>
      </c>
      <c r="AE27" s="33">
        <v>32355.2221397416</v>
      </c>
    </row>
    <row r="28" spans="1:35" s="28" customFormat="1">
      <c r="A28" s="29" t="s">
        <v>130</v>
      </c>
      <c r="B28" s="29" t="s">
        <v>36</v>
      </c>
      <c r="C28" s="33">
        <v>3.6260093999999899E-4</v>
      </c>
      <c r="D28" s="33">
        <v>3.7651328E-4</v>
      </c>
      <c r="E28" s="33">
        <v>3.75682319999999E-4</v>
      </c>
      <c r="F28" s="33">
        <v>3.730707E-4</v>
      </c>
      <c r="G28" s="33">
        <v>3.6678245E-4</v>
      </c>
      <c r="H28" s="33">
        <v>3.7421159999999999E-4</v>
      </c>
      <c r="I28" s="33">
        <v>4.508483E-4</v>
      </c>
      <c r="J28" s="33">
        <v>4.8639479999999899E-4</v>
      </c>
      <c r="K28" s="33">
        <v>1.4640321699999998E-3</v>
      </c>
      <c r="L28" s="33">
        <v>1.5166805E-3</v>
      </c>
      <c r="M28" s="33">
        <v>1.53025486E-3</v>
      </c>
      <c r="N28" s="33">
        <v>1.7191813999999999E-3</v>
      </c>
      <c r="O28" s="33">
        <v>1.7190333999999999E-3</v>
      </c>
      <c r="P28" s="33">
        <v>1.7199549700000001E-3</v>
      </c>
      <c r="Q28" s="33">
        <v>1.952396659999999E-3</v>
      </c>
      <c r="R28" s="33">
        <v>1.9580811999999987E-3</v>
      </c>
      <c r="S28" s="33">
        <v>7.6231651999999995E-3</v>
      </c>
      <c r="T28" s="33">
        <v>7.5171056499999901E-3</v>
      </c>
      <c r="U28" s="33">
        <v>182.96156836649999</v>
      </c>
      <c r="V28" s="33">
        <v>177.86942827350001</v>
      </c>
      <c r="W28" s="33">
        <v>1093.2479241277999</v>
      </c>
      <c r="X28" s="33">
        <v>1083.4218062328</v>
      </c>
      <c r="Y28" s="33">
        <v>1087.4848618748999</v>
      </c>
      <c r="Z28" s="33">
        <v>1310.8538279490001</v>
      </c>
      <c r="AA28" s="33">
        <v>1290.3152977079999</v>
      </c>
      <c r="AB28" s="33">
        <v>1273.662275532</v>
      </c>
      <c r="AC28" s="33">
        <v>1236.0323173950001</v>
      </c>
      <c r="AD28" s="33">
        <v>1289.7105373306999</v>
      </c>
      <c r="AE28" s="33">
        <v>1278.7109675380002</v>
      </c>
    </row>
    <row r="29" spans="1:35" s="28" customFormat="1">
      <c r="A29" s="29" t="s">
        <v>130</v>
      </c>
      <c r="B29" s="29" t="s">
        <v>73</v>
      </c>
      <c r="C29" s="33">
        <v>19.772487299999987</v>
      </c>
      <c r="D29" s="33">
        <v>64.036533000000006</v>
      </c>
      <c r="E29" s="33">
        <v>93.913809641409998</v>
      </c>
      <c r="F29" s="33">
        <v>1129.5518843198602</v>
      </c>
      <c r="G29" s="33">
        <v>4400.9862238157302</v>
      </c>
      <c r="H29" s="33">
        <v>4848.6290719445506</v>
      </c>
      <c r="I29" s="33">
        <v>4684.2926196833587</v>
      </c>
      <c r="J29" s="33">
        <v>5282.2688400817187</v>
      </c>
      <c r="K29" s="33">
        <v>8913.2010977608206</v>
      </c>
      <c r="L29" s="33">
        <v>9659.2890268245683</v>
      </c>
      <c r="M29" s="33">
        <v>9311.4989842874602</v>
      </c>
      <c r="N29" s="33">
        <v>10505.9644720406</v>
      </c>
      <c r="O29" s="33">
        <v>9728.6449134604009</v>
      </c>
      <c r="P29" s="33">
        <v>9627.2548239920397</v>
      </c>
      <c r="Q29" s="33">
        <v>10237.1973123643</v>
      </c>
      <c r="R29" s="33">
        <v>10208.766428837951</v>
      </c>
      <c r="S29" s="33">
        <v>10111.234375277299</v>
      </c>
      <c r="T29" s="33">
        <v>9637.479878918999</v>
      </c>
      <c r="U29" s="33">
        <v>9797.5071936330005</v>
      </c>
      <c r="V29" s="33">
        <v>9493.4122606894998</v>
      </c>
      <c r="W29" s="33">
        <v>9826.5628905889989</v>
      </c>
      <c r="X29" s="33">
        <v>9754.1572710759992</v>
      </c>
      <c r="Y29" s="33">
        <v>9441.2963975855018</v>
      </c>
      <c r="Z29" s="33">
        <v>10282.068265181599</v>
      </c>
      <c r="AA29" s="33">
        <v>10133.185747700998</v>
      </c>
      <c r="AB29" s="33">
        <v>10281.395414552</v>
      </c>
      <c r="AC29" s="33">
        <v>9737.8419540375016</v>
      </c>
      <c r="AD29" s="33">
        <v>10262.821898586999</v>
      </c>
      <c r="AE29" s="33">
        <v>10164.358395796</v>
      </c>
    </row>
    <row r="30" spans="1:35" s="28" customFormat="1">
      <c r="A30" s="36" t="s">
        <v>130</v>
      </c>
      <c r="B30" s="36" t="s">
        <v>56</v>
      </c>
      <c r="C30" s="25">
        <v>8.7161283999999988</v>
      </c>
      <c r="D30" s="25">
        <v>15.0224323999999</v>
      </c>
      <c r="E30" s="25">
        <v>19.971853300000003</v>
      </c>
      <c r="F30" s="25">
        <v>34.543797999999995</v>
      </c>
      <c r="G30" s="25">
        <v>48.738894299999991</v>
      </c>
      <c r="H30" s="25">
        <v>67.599258599999999</v>
      </c>
      <c r="I30" s="25">
        <v>80.772113700000006</v>
      </c>
      <c r="J30" s="25">
        <v>96.806804999999997</v>
      </c>
      <c r="K30" s="25">
        <v>111.76335</v>
      </c>
      <c r="L30" s="25">
        <v>134.47024299999899</v>
      </c>
      <c r="M30" s="25">
        <v>165.00881899999999</v>
      </c>
      <c r="N30" s="25">
        <v>198.73952200000002</v>
      </c>
      <c r="O30" s="25">
        <v>222.23401000000001</v>
      </c>
      <c r="P30" s="25">
        <v>230.81940999999898</v>
      </c>
      <c r="Q30" s="25">
        <v>264.837853</v>
      </c>
      <c r="R30" s="25">
        <v>291.25694399999998</v>
      </c>
      <c r="S30" s="25">
        <v>298.96864799999901</v>
      </c>
      <c r="T30" s="25">
        <v>305.40853700000002</v>
      </c>
      <c r="U30" s="25">
        <v>313.13696399999998</v>
      </c>
      <c r="V30" s="25">
        <v>328.08532400000001</v>
      </c>
      <c r="W30" s="25">
        <v>339.78765299999998</v>
      </c>
      <c r="X30" s="25">
        <v>360.78066999999999</v>
      </c>
      <c r="Y30" s="25">
        <v>376.0711</v>
      </c>
      <c r="Z30" s="25">
        <v>416.56053000000003</v>
      </c>
      <c r="AA30" s="25">
        <v>412.68746999999996</v>
      </c>
      <c r="AB30" s="25">
        <v>423.73142999999999</v>
      </c>
      <c r="AC30" s="25">
        <v>428.25977999999998</v>
      </c>
      <c r="AD30" s="25">
        <v>459.00886000000003</v>
      </c>
      <c r="AE30" s="25">
        <v>463.00155999999993</v>
      </c>
    </row>
    <row r="31" spans="1:35" s="28" customFormat="1">
      <c r="A31" s="34" t="s">
        <v>138</v>
      </c>
      <c r="B31" s="34"/>
      <c r="C31" s="35">
        <v>59866.725290626593</v>
      </c>
      <c r="D31" s="35">
        <v>57464.615869777939</v>
      </c>
      <c r="E31" s="35">
        <v>57252.957374092155</v>
      </c>
      <c r="F31" s="35">
        <v>62824.742668442515</v>
      </c>
      <c r="G31" s="35">
        <v>58577.104811027159</v>
      </c>
      <c r="H31" s="35">
        <v>57236.817242832229</v>
      </c>
      <c r="I31" s="35">
        <v>56569.524812771058</v>
      </c>
      <c r="J31" s="35">
        <v>59513.283831156106</v>
      </c>
      <c r="K31" s="35">
        <v>62081.240985814278</v>
      </c>
      <c r="L31" s="35">
        <v>64403.187548504575</v>
      </c>
      <c r="M31" s="35">
        <v>64831.957619669687</v>
      </c>
      <c r="N31" s="35">
        <v>61671.388487891934</v>
      </c>
      <c r="O31" s="35">
        <v>62656.479116736431</v>
      </c>
      <c r="P31" s="35">
        <v>63286.770897603448</v>
      </c>
      <c r="Q31" s="35">
        <v>60495.992014845775</v>
      </c>
      <c r="R31" s="35">
        <v>62367.460328553614</v>
      </c>
      <c r="S31" s="35">
        <v>60688.884899052202</v>
      </c>
      <c r="T31" s="35">
        <v>58311.386437890149</v>
      </c>
      <c r="U31" s="35">
        <v>64651.669563288597</v>
      </c>
      <c r="V31" s="35">
        <v>64596.067071995043</v>
      </c>
      <c r="W31" s="35">
        <v>66483.39561097094</v>
      </c>
      <c r="X31" s="35">
        <v>66731.990404075274</v>
      </c>
      <c r="Y31" s="35">
        <v>67357.718066566522</v>
      </c>
      <c r="Z31" s="35">
        <v>68826.823529710644</v>
      </c>
      <c r="AA31" s="35">
        <v>69791.371411764994</v>
      </c>
      <c r="AB31" s="35">
        <v>68344.815475303243</v>
      </c>
      <c r="AC31" s="35">
        <v>69368.469403720243</v>
      </c>
      <c r="AD31" s="35">
        <v>79270.89126004104</v>
      </c>
      <c r="AE31" s="35">
        <v>79332.71983904115</v>
      </c>
    </row>
    <row r="32" spans="1:35"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3">
        <v>44403.78349999999</v>
      </c>
      <c r="D34" s="33">
        <v>40807.553239999987</v>
      </c>
      <c r="E34" s="33">
        <v>43611.218499999995</v>
      </c>
      <c r="F34" s="33">
        <v>40276.260495205701</v>
      </c>
      <c r="G34" s="33">
        <v>40482.217537693199</v>
      </c>
      <c r="H34" s="33">
        <v>38932.85257909089</v>
      </c>
      <c r="I34" s="33">
        <v>35858.669839598791</v>
      </c>
      <c r="J34" s="33">
        <v>35144.299653040893</v>
      </c>
      <c r="K34" s="33">
        <v>32991.977868965994</v>
      </c>
      <c r="L34" s="33">
        <v>31831.413808966598</v>
      </c>
      <c r="M34" s="33">
        <v>30864.150542512602</v>
      </c>
      <c r="N34" s="33">
        <v>32935.449490334897</v>
      </c>
      <c r="O34" s="33">
        <v>34541.085549759795</v>
      </c>
      <c r="P34" s="33">
        <v>33194.766073888684</v>
      </c>
      <c r="Q34" s="33">
        <v>33281.266999999993</v>
      </c>
      <c r="R34" s="33">
        <v>30370.112700000001</v>
      </c>
      <c r="S34" s="33">
        <v>24509.500500000002</v>
      </c>
      <c r="T34" s="33">
        <v>24940.297900000001</v>
      </c>
      <c r="U34" s="33">
        <v>23833.458200000001</v>
      </c>
      <c r="V34" s="33">
        <v>23398.359999999997</v>
      </c>
      <c r="W34" s="33">
        <v>22922.6479</v>
      </c>
      <c r="X34" s="33">
        <v>19417.424400000004</v>
      </c>
      <c r="Y34" s="33">
        <v>15919.870199999998</v>
      </c>
      <c r="Z34" s="33">
        <v>13677.0579</v>
      </c>
      <c r="AA34" s="33">
        <v>11287.2772</v>
      </c>
      <c r="AB34" s="33">
        <v>9195.1116000000002</v>
      </c>
      <c r="AC34" s="33">
        <v>8937.3499000000011</v>
      </c>
      <c r="AD34" s="33">
        <v>8822.1343000000015</v>
      </c>
      <c r="AE34" s="33">
        <v>8064.2821999999996</v>
      </c>
    </row>
    <row r="35" spans="1:31" s="28" customFormat="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s="28" customFormat="1">
      <c r="A36" s="29" t="s">
        <v>131</v>
      </c>
      <c r="B36" s="29" t="s">
        <v>20</v>
      </c>
      <c r="C36" s="33">
        <v>1104.0251370554001</v>
      </c>
      <c r="D36" s="33">
        <v>1104.0251405311301</v>
      </c>
      <c r="E36" s="33">
        <v>1232.27628833108</v>
      </c>
      <c r="F36" s="33">
        <v>1453.71438696072</v>
      </c>
      <c r="G36" s="33">
        <v>1241.3696434456001</v>
      </c>
      <c r="H36" s="33">
        <v>1271.9201163251398</v>
      </c>
      <c r="I36" s="33">
        <v>1220.09461554212</v>
      </c>
      <c r="J36" s="33">
        <v>1471.3976255729601</v>
      </c>
      <c r="K36" s="33">
        <v>1238.23602832804</v>
      </c>
      <c r="L36" s="33">
        <v>1275.6467988444601</v>
      </c>
      <c r="M36" s="33">
        <v>1356.5540260437501</v>
      </c>
      <c r="N36" s="33">
        <v>2956.2626929508601</v>
      </c>
      <c r="O36" s="33">
        <v>3195.1856353750204</v>
      </c>
      <c r="P36" s="33">
        <v>3242.9325238058991</v>
      </c>
      <c r="Q36" s="33">
        <v>2963.0558783321389</v>
      </c>
      <c r="R36" s="33">
        <v>2529.2079903376698</v>
      </c>
      <c r="S36" s="33">
        <v>3689.139224390899</v>
      </c>
      <c r="T36" s="33">
        <v>3636.8871074312001</v>
      </c>
      <c r="U36" s="33">
        <v>2843.8062664006998</v>
      </c>
      <c r="V36" s="33">
        <v>2999.8586681234597</v>
      </c>
      <c r="W36" s="33">
        <v>3227.8136624894596</v>
      </c>
      <c r="X36" s="33">
        <v>3506.2215477426998</v>
      </c>
      <c r="Y36" s="33">
        <v>3419.9195589909996</v>
      </c>
      <c r="Z36" s="33">
        <v>3124.8636204450995</v>
      </c>
      <c r="AA36" s="33">
        <v>1508.7530603468001</v>
      </c>
      <c r="AB36" s="33">
        <v>960.52477608030006</v>
      </c>
      <c r="AC36" s="33">
        <v>963.15643411769997</v>
      </c>
      <c r="AD36" s="33">
        <v>960.5247618615</v>
      </c>
      <c r="AE36" s="33">
        <v>960.52473548739999</v>
      </c>
    </row>
    <row r="37" spans="1:31" s="28" customFormat="1">
      <c r="A37" s="29" t="s">
        <v>131</v>
      </c>
      <c r="B37" s="29" t="s">
        <v>32</v>
      </c>
      <c r="C37" s="33">
        <v>37.115772</v>
      </c>
      <c r="D37" s="33">
        <v>37.115772</v>
      </c>
      <c r="E37" s="33">
        <v>73.719189999999998</v>
      </c>
      <c r="F37" s="33">
        <v>72.804009999999906</v>
      </c>
      <c r="G37" s="33">
        <v>72.804009999999906</v>
      </c>
      <c r="H37" s="33">
        <v>72.804009999999906</v>
      </c>
      <c r="I37" s="33">
        <v>73.003469999999993</v>
      </c>
      <c r="J37" s="33">
        <v>72.804009999999906</v>
      </c>
      <c r="K37" s="33">
        <v>72.804009999999906</v>
      </c>
      <c r="L37" s="33">
        <v>72.804009999999906</v>
      </c>
      <c r="M37" s="33">
        <v>73.003479999999996</v>
      </c>
      <c r="N37" s="33">
        <v>72.804009999999906</v>
      </c>
      <c r="O37" s="33">
        <v>72.804016000000004</v>
      </c>
      <c r="P37" s="33">
        <v>72.804016000000004</v>
      </c>
      <c r="Q37" s="33">
        <v>73.003479999999996</v>
      </c>
      <c r="R37" s="33">
        <v>79.86036</v>
      </c>
      <c r="S37" s="33">
        <v>170.07881</v>
      </c>
      <c r="T37" s="33">
        <v>190.33993999999899</v>
      </c>
      <c r="U37" s="33">
        <v>167.74198999999999</v>
      </c>
      <c r="V37" s="33">
        <v>187.76945000000001</v>
      </c>
      <c r="W37" s="33">
        <v>198.31039999999999</v>
      </c>
      <c r="X37" s="33">
        <v>241.23997</v>
      </c>
      <c r="Y37" s="33">
        <v>238.29812999999999</v>
      </c>
      <c r="Z37" s="33">
        <v>192.96642</v>
      </c>
      <c r="AA37" s="33">
        <v>264.5301</v>
      </c>
      <c r="AB37" s="33">
        <v>0</v>
      </c>
      <c r="AC37" s="33">
        <v>0</v>
      </c>
      <c r="AD37" s="33">
        <v>0</v>
      </c>
      <c r="AE37" s="33">
        <v>0</v>
      </c>
    </row>
    <row r="38" spans="1:31" s="28" customFormat="1">
      <c r="A38" s="29" t="s">
        <v>131</v>
      </c>
      <c r="B38" s="29" t="s">
        <v>66</v>
      </c>
      <c r="C38" s="33">
        <v>1.7317241089999998E-4</v>
      </c>
      <c r="D38" s="33">
        <v>1.7928401939999988E-4</v>
      </c>
      <c r="E38" s="33">
        <v>1.6696393074445899</v>
      </c>
      <c r="F38" s="33">
        <v>33.260941203035792</v>
      </c>
      <c r="G38" s="33">
        <v>14.59526566023599</v>
      </c>
      <c r="H38" s="33">
        <v>21.59987043038689</v>
      </c>
      <c r="I38" s="33">
        <v>7.4418092786974999</v>
      </c>
      <c r="J38" s="33">
        <v>50.620843556868898</v>
      </c>
      <c r="K38" s="33">
        <v>7.2084394939174894</v>
      </c>
      <c r="L38" s="33">
        <v>15.970869149021</v>
      </c>
      <c r="M38" s="33">
        <v>21.586764930653001</v>
      </c>
      <c r="N38" s="33">
        <v>188.75974990656999</v>
      </c>
      <c r="O38" s="33">
        <v>107.78592435926001</v>
      </c>
      <c r="P38" s="33">
        <v>57.563785038372906</v>
      </c>
      <c r="Q38" s="33">
        <v>99.801274015634007</v>
      </c>
      <c r="R38" s="33">
        <v>200.78701017458991</v>
      </c>
      <c r="S38" s="33">
        <v>674.47390207045885</v>
      </c>
      <c r="T38" s="33">
        <v>734.52648601534202</v>
      </c>
      <c r="U38" s="33">
        <v>1163.9054446859293</v>
      </c>
      <c r="V38" s="33">
        <v>1099.2484266968499</v>
      </c>
      <c r="W38" s="33">
        <v>1025.9268946953998</v>
      </c>
      <c r="X38" s="33">
        <v>1655.52467840126</v>
      </c>
      <c r="Y38" s="33">
        <v>1789.6996177194792</v>
      </c>
      <c r="Z38" s="33">
        <v>1564.4981167696701</v>
      </c>
      <c r="AA38" s="33">
        <v>2708.7275697026002</v>
      </c>
      <c r="AB38" s="33">
        <v>4722.9971818424501</v>
      </c>
      <c r="AC38" s="33">
        <v>4544.6465220715991</v>
      </c>
      <c r="AD38" s="33">
        <v>4474.6466100525004</v>
      </c>
      <c r="AE38" s="33">
        <v>4085.0228010581</v>
      </c>
    </row>
    <row r="39" spans="1:31" s="28" customFormat="1">
      <c r="A39" s="29" t="s">
        <v>131</v>
      </c>
      <c r="B39" s="29" t="s">
        <v>65</v>
      </c>
      <c r="C39" s="33">
        <v>683.7569299999991</v>
      </c>
      <c r="D39" s="33">
        <v>680.83028999999999</v>
      </c>
      <c r="E39" s="33">
        <v>681.02931999999998</v>
      </c>
      <c r="F39" s="33">
        <v>675.23695999999995</v>
      </c>
      <c r="G39" s="33">
        <v>672.38851999999895</v>
      </c>
      <c r="H39" s="33">
        <v>669.61842999999897</v>
      </c>
      <c r="I39" s="33">
        <v>669.49035999999899</v>
      </c>
      <c r="J39" s="33">
        <v>664.09757999999999</v>
      </c>
      <c r="K39" s="33">
        <v>661.12536999999895</v>
      </c>
      <c r="L39" s="33">
        <v>647.52737999999999</v>
      </c>
      <c r="M39" s="33">
        <v>658.89191000000005</v>
      </c>
      <c r="N39" s="33">
        <v>653.31434999999999</v>
      </c>
      <c r="O39" s="33">
        <v>650.54177000000004</v>
      </c>
      <c r="P39" s="33">
        <v>647.70342000000005</v>
      </c>
      <c r="Q39" s="33">
        <v>647.23811999999998</v>
      </c>
      <c r="R39" s="33">
        <v>642.07479000000001</v>
      </c>
      <c r="S39" s="33">
        <v>239.37715</v>
      </c>
      <c r="T39" s="33">
        <v>239.85793999999899</v>
      </c>
      <c r="U39" s="33">
        <v>237.72480999999999</v>
      </c>
      <c r="V39" s="33">
        <v>236.52707000000001</v>
      </c>
      <c r="W39" s="33">
        <v>236.59059999999999</v>
      </c>
      <c r="X39" s="33">
        <v>0</v>
      </c>
      <c r="Y39" s="33">
        <v>0</v>
      </c>
      <c r="Z39" s="33">
        <v>0</v>
      </c>
      <c r="AA39" s="33">
        <v>0</v>
      </c>
      <c r="AB39" s="33">
        <v>0</v>
      </c>
      <c r="AC39" s="33">
        <v>0</v>
      </c>
      <c r="AD39" s="33">
        <v>0</v>
      </c>
      <c r="AE39" s="33">
        <v>0</v>
      </c>
    </row>
    <row r="40" spans="1:31" s="28" customFormat="1">
      <c r="A40" s="29" t="s">
        <v>131</v>
      </c>
      <c r="B40" s="29" t="s">
        <v>69</v>
      </c>
      <c r="C40" s="33">
        <v>2135.0924178599566</v>
      </c>
      <c r="D40" s="33">
        <v>3605.6730115386736</v>
      </c>
      <c r="E40" s="33">
        <v>3600.7693585862557</v>
      </c>
      <c r="F40" s="33">
        <v>4320.0295948448993</v>
      </c>
      <c r="G40" s="33">
        <v>6495.7304709410828</v>
      </c>
      <c r="H40" s="33">
        <v>6784.2385390400714</v>
      </c>
      <c r="I40" s="33">
        <v>10142.095404376671</v>
      </c>
      <c r="J40" s="33">
        <v>12590.150849426398</v>
      </c>
      <c r="K40" s="33">
        <v>14773.49339329463</v>
      </c>
      <c r="L40" s="33">
        <v>15257.724321700407</v>
      </c>
      <c r="M40" s="33">
        <v>14896.208971148853</v>
      </c>
      <c r="N40" s="33">
        <v>14103.752818480298</v>
      </c>
      <c r="O40" s="33">
        <v>12760.388413988871</v>
      </c>
      <c r="P40" s="33">
        <v>14797.17901236061</v>
      </c>
      <c r="Q40" s="33">
        <v>15194.952966179564</v>
      </c>
      <c r="R40" s="33">
        <v>18943.443609962003</v>
      </c>
      <c r="S40" s="33">
        <v>24914.129294657108</v>
      </c>
      <c r="T40" s="33">
        <v>24716.772105485528</v>
      </c>
      <c r="U40" s="33">
        <v>25314.330741301139</v>
      </c>
      <c r="V40" s="33">
        <v>23948.380342173536</v>
      </c>
      <c r="W40" s="33">
        <v>23774.245415952846</v>
      </c>
      <c r="X40" s="33">
        <v>25053.297958004467</v>
      </c>
      <c r="Y40" s="33">
        <v>28806.53477476057</v>
      </c>
      <c r="Z40" s="33">
        <v>29861.804588074039</v>
      </c>
      <c r="AA40" s="33">
        <v>32873.676182469353</v>
      </c>
      <c r="AB40" s="33">
        <v>35509.374861977602</v>
      </c>
      <c r="AC40" s="33">
        <v>35472.193953389295</v>
      </c>
      <c r="AD40" s="33">
        <v>35854.012804157501</v>
      </c>
      <c r="AE40" s="33">
        <v>33953.484714599334</v>
      </c>
    </row>
    <row r="41" spans="1:31" s="28" customFormat="1">
      <c r="A41" s="29" t="s">
        <v>131</v>
      </c>
      <c r="B41" s="29" t="s">
        <v>68</v>
      </c>
      <c r="C41" s="33">
        <v>5555.0977745448563</v>
      </c>
      <c r="D41" s="33">
        <v>7538.356282115923</v>
      </c>
      <c r="E41" s="33">
        <v>7685.5504865268613</v>
      </c>
      <c r="F41" s="33">
        <v>7343.9851323074317</v>
      </c>
      <c r="G41" s="33">
        <v>7448.1655902938392</v>
      </c>
      <c r="H41" s="33">
        <v>7800.5729416893091</v>
      </c>
      <c r="I41" s="33">
        <v>7893.2134425121321</v>
      </c>
      <c r="J41" s="33">
        <v>6593.3670844869048</v>
      </c>
      <c r="K41" s="33">
        <v>7142.0044378871607</v>
      </c>
      <c r="L41" s="33">
        <v>7427.2491266845327</v>
      </c>
      <c r="M41" s="33">
        <v>7545.9911588215327</v>
      </c>
      <c r="N41" s="33">
        <v>7659.7022277996293</v>
      </c>
      <c r="O41" s="33">
        <v>7327.5882109032573</v>
      </c>
      <c r="P41" s="33">
        <v>7442.0783369065393</v>
      </c>
      <c r="Q41" s="33">
        <v>7813.56270716581</v>
      </c>
      <c r="R41" s="33">
        <v>7531.218592276181</v>
      </c>
      <c r="S41" s="33">
        <v>8226.3622887048914</v>
      </c>
      <c r="T41" s="33">
        <v>8871.9419129343005</v>
      </c>
      <c r="U41" s="33">
        <v>9242.6549325769265</v>
      </c>
      <c r="V41" s="33">
        <v>9952.15340378158</v>
      </c>
      <c r="W41" s="33">
        <v>11500.152025128429</v>
      </c>
      <c r="X41" s="33">
        <v>15986.768303726594</v>
      </c>
      <c r="Y41" s="33">
        <v>15461.999459901748</v>
      </c>
      <c r="Z41" s="33">
        <v>15644.335558960687</v>
      </c>
      <c r="AA41" s="33">
        <v>15928.1114603468</v>
      </c>
      <c r="AB41" s="33">
        <v>17673.082059829947</v>
      </c>
      <c r="AC41" s="33">
        <v>18545.756175535946</v>
      </c>
      <c r="AD41" s="33">
        <v>17891.71878198113</v>
      </c>
      <c r="AE41" s="33">
        <v>20312.144352568394</v>
      </c>
    </row>
    <row r="42" spans="1:31" s="28" customFormat="1">
      <c r="A42" s="29" t="s">
        <v>131</v>
      </c>
      <c r="B42" s="29" t="s">
        <v>36</v>
      </c>
      <c r="C42" s="33">
        <v>2.4569486E-4</v>
      </c>
      <c r="D42" s="33">
        <v>25.609864149419899</v>
      </c>
      <c r="E42" s="33">
        <v>26.816042432729997</v>
      </c>
      <c r="F42" s="33">
        <v>32.884784582070004</v>
      </c>
      <c r="G42" s="33">
        <v>34.836275516849994</v>
      </c>
      <c r="H42" s="33">
        <v>33.983189541399895</v>
      </c>
      <c r="I42" s="33">
        <v>33.111152093869997</v>
      </c>
      <c r="J42" s="33">
        <v>32.806896522819997</v>
      </c>
      <c r="K42" s="33">
        <v>31.788076791939901</v>
      </c>
      <c r="L42" s="33">
        <v>31.900579128099999</v>
      </c>
      <c r="M42" s="33">
        <v>31.5775202439</v>
      </c>
      <c r="N42" s="33">
        <v>32.222611508500002</v>
      </c>
      <c r="O42" s="33">
        <v>31.989946720399999</v>
      </c>
      <c r="P42" s="33">
        <v>32.3684966633</v>
      </c>
      <c r="Q42" s="33">
        <v>32.171712355099999</v>
      </c>
      <c r="R42" s="33">
        <v>32.620602493299899</v>
      </c>
      <c r="S42" s="33">
        <v>751.51766799999996</v>
      </c>
      <c r="T42" s="33">
        <v>757.06489599999998</v>
      </c>
      <c r="U42" s="33">
        <v>755.47652400000004</v>
      </c>
      <c r="V42" s="33">
        <v>723.56700000000001</v>
      </c>
      <c r="W42" s="33">
        <v>1453.0301999999999</v>
      </c>
      <c r="X42" s="33">
        <v>1437.6315</v>
      </c>
      <c r="Y42" s="33">
        <v>1449.2706000000001</v>
      </c>
      <c r="Z42" s="33">
        <v>1971.0726</v>
      </c>
      <c r="AA42" s="33">
        <v>1932.7908</v>
      </c>
      <c r="AB42" s="33">
        <v>3014.8296</v>
      </c>
      <c r="AC42" s="33">
        <v>3118.4445999999998</v>
      </c>
      <c r="AD42" s="33">
        <v>3077.3712999999998</v>
      </c>
      <c r="AE42" s="33">
        <v>3176.3042</v>
      </c>
    </row>
    <row r="43" spans="1:31" s="28" customFormat="1">
      <c r="A43" s="29" t="s">
        <v>131</v>
      </c>
      <c r="B43" s="29" t="s">
        <v>73</v>
      </c>
      <c r="C43" s="33">
        <v>27.692602000000001</v>
      </c>
      <c r="D43" s="33">
        <v>61.498449999999998</v>
      </c>
      <c r="E43" s="33">
        <v>105.78376293588001</v>
      </c>
      <c r="F43" s="33">
        <v>513.01612351117001</v>
      </c>
      <c r="G43" s="33">
        <v>478.33916365558002</v>
      </c>
      <c r="H43" s="33">
        <v>418.5634390143</v>
      </c>
      <c r="I43" s="33">
        <v>364.51280524524998</v>
      </c>
      <c r="J43" s="33">
        <v>518.10040572010007</v>
      </c>
      <c r="K43" s="33">
        <v>424.59342991648003</v>
      </c>
      <c r="L43" s="33">
        <v>485.96375791588002</v>
      </c>
      <c r="M43" s="33">
        <v>456.15815831184</v>
      </c>
      <c r="N43" s="33">
        <v>707.14589599299995</v>
      </c>
      <c r="O43" s="33">
        <v>685.00199087160001</v>
      </c>
      <c r="P43" s="33">
        <v>669.7683968959999</v>
      </c>
      <c r="Q43" s="33">
        <v>740.48977516920002</v>
      </c>
      <c r="R43" s="33">
        <v>707.29107008640005</v>
      </c>
      <c r="S43" s="33">
        <v>2325.2074000000002</v>
      </c>
      <c r="T43" s="33">
        <v>2354.5555300000001</v>
      </c>
      <c r="U43" s="33">
        <v>2460.0047800000002</v>
      </c>
      <c r="V43" s="33">
        <v>2282.4153000000001</v>
      </c>
      <c r="W43" s="33">
        <v>2702.83563</v>
      </c>
      <c r="X43" s="33">
        <v>4496.4479700000002</v>
      </c>
      <c r="Y43" s="33">
        <v>4330.5169999999998</v>
      </c>
      <c r="Z43" s="33">
        <v>4360.7901000000002</v>
      </c>
      <c r="AA43" s="33">
        <v>4268.3153600000005</v>
      </c>
      <c r="AB43" s="33">
        <v>4509.8053</v>
      </c>
      <c r="AC43" s="33">
        <v>4574.9866400000001</v>
      </c>
      <c r="AD43" s="33">
        <v>4830.6735699999999</v>
      </c>
      <c r="AE43" s="33">
        <v>4999.3345399999998</v>
      </c>
    </row>
    <row r="44" spans="1:31" s="28" customFormat="1">
      <c r="A44" s="29" t="s">
        <v>131</v>
      </c>
      <c r="B44" s="29" t="s">
        <v>56</v>
      </c>
      <c r="C44" s="25">
        <v>3.6805879199999998</v>
      </c>
      <c r="D44" s="25">
        <v>5.9411060999999989</v>
      </c>
      <c r="E44" s="25">
        <v>8.9944585299999993</v>
      </c>
      <c r="F44" s="25">
        <v>16.820498499999999</v>
      </c>
      <c r="G44" s="25">
        <v>26.094110199999999</v>
      </c>
      <c r="H44" s="25">
        <v>34.485811699999999</v>
      </c>
      <c r="I44" s="25">
        <v>43.205165499999985</v>
      </c>
      <c r="J44" s="25">
        <v>53.539975999999989</v>
      </c>
      <c r="K44" s="25">
        <v>67.326755000000006</v>
      </c>
      <c r="L44" s="25">
        <v>83.935569999999998</v>
      </c>
      <c r="M44" s="25">
        <v>110.78549799999989</v>
      </c>
      <c r="N44" s="25">
        <v>132.12491</v>
      </c>
      <c r="O44" s="25">
        <v>153.05600099999998</v>
      </c>
      <c r="P44" s="25">
        <v>175.86173599999998</v>
      </c>
      <c r="Q44" s="25">
        <v>194.3475719999999</v>
      </c>
      <c r="R44" s="25">
        <v>215.34161999999998</v>
      </c>
      <c r="S44" s="25">
        <v>181.18241599999999</v>
      </c>
      <c r="T44" s="25">
        <v>198.87542999999999</v>
      </c>
      <c r="U44" s="25">
        <v>213.06482799999998</v>
      </c>
      <c r="V44" s="25">
        <v>226.5534449999999</v>
      </c>
      <c r="W44" s="25">
        <v>243.52910700000001</v>
      </c>
      <c r="X44" s="25">
        <v>267.01550699999899</v>
      </c>
      <c r="Y44" s="25">
        <v>280.678675</v>
      </c>
      <c r="Z44" s="25">
        <v>284.83294399999897</v>
      </c>
      <c r="AA44" s="25">
        <v>276.54977400000001</v>
      </c>
      <c r="AB44" s="25">
        <v>241.979367</v>
      </c>
      <c r="AC44" s="25">
        <v>271.256776</v>
      </c>
      <c r="AD44" s="25">
        <v>281.900307</v>
      </c>
      <c r="AE44" s="25">
        <v>268.92813000000001</v>
      </c>
    </row>
    <row r="45" spans="1:31" s="28" customFormat="1">
      <c r="A45" s="34" t="s">
        <v>138</v>
      </c>
      <c r="B45" s="34"/>
      <c r="C45" s="35">
        <v>53918.871704632613</v>
      </c>
      <c r="D45" s="35">
        <v>53773.553915469725</v>
      </c>
      <c r="E45" s="35">
        <v>56886.232782751642</v>
      </c>
      <c r="F45" s="35">
        <v>54175.291520521787</v>
      </c>
      <c r="G45" s="35">
        <v>56427.271038033956</v>
      </c>
      <c r="H45" s="35">
        <v>55553.606486575802</v>
      </c>
      <c r="I45" s="35">
        <v>55864.008941308406</v>
      </c>
      <c r="J45" s="35">
        <v>56586.737646084024</v>
      </c>
      <c r="K45" s="35">
        <v>56886.849547969745</v>
      </c>
      <c r="L45" s="35">
        <v>56528.336315345019</v>
      </c>
      <c r="M45" s="35">
        <v>55416.386853457385</v>
      </c>
      <c r="N45" s="35">
        <v>58570.045339472257</v>
      </c>
      <c r="O45" s="35">
        <v>58655.37952038621</v>
      </c>
      <c r="P45" s="35">
        <v>59455.02716800011</v>
      </c>
      <c r="Q45" s="35">
        <v>60072.881425693136</v>
      </c>
      <c r="R45" s="35">
        <v>60296.70505275044</v>
      </c>
      <c r="S45" s="35">
        <v>62423.061169823362</v>
      </c>
      <c r="T45" s="35">
        <v>63330.623391866364</v>
      </c>
      <c r="U45" s="35">
        <v>62803.622384964692</v>
      </c>
      <c r="V45" s="35">
        <v>61822.297360775417</v>
      </c>
      <c r="W45" s="35">
        <v>62885.686898266133</v>
      </c>
      <c r="X45" s="35">
        <v>65860.476857875023</v>
      </c>
      <c r="Y45" s="35">
        <v>65636.321741372798</v>
      </c>
      <c r="Z45" s="35">
        <v>64065.526204249494</v>
      </c>
      <c r="AA45" s="35">
        <v>64571.075572865557</v>
      </c>
      <c r="AB45" s="35">
        <v>68061.090479730294</v>
      </c>
      <c r="AC45" s="35">
        <v>68463.102985114543</v>
      </c>
      <c r="AD45" s="35">
        <v>68003.037258052631</v>
      </c>
      <c r="AE45" s="35">
        <v>67375.458803713234</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s="28" customFormat="1">
      <c r="A49" s="29" t="s">
        <v>132</v>
      </c>
      <c r="B49" s="29" t="s">
        <v>71</v>
      </c>
      <c r="C49" s="33">
        <v>29938.587100000001</v>
      </c>
      <c r="D49" s="33">
        <v>28367.928399999997</v>
      </c>
      <c r="E49" s="33">
        <v>28731.498799999979</v>
      </c>
      <c r="F49" s="33">
        <v>23713.456892589998</v>
      </c>
      <c r="G49" s="33">
        <v>25018.936554750704</v>
      </c>
      <c r="H49" s="33">
        <v>25171.061938687002</v>
      </c>
      <c r="I49" s="33">
        <v>24641.474444176001</v>
      </c>
      <c r="J49" s="33">
        <v>24420.401244132991</v>
      </c>
      <c r="K49" s="33">
        <v>23955.688585721698</v>
      </c>
      <c r="L49" s="33">
        <v>22695.934619054999</v>
      </c>
      <c r="M49" s="33">
        <v>21555.392047037003</v>
      </c>
      <c r="N49" s="33">
        <v>21158.849699999999</v>
      </c>
      <c r="O49" s="33">
        <v>21676.843499999999</v>
      </c>
      <c r="P49" s="33">
        <v>21599.280200000001</v>
      </c>
      <c r="Q49" s="33">
        <v>22152.119799999993</v>
      </c>
      <c r="R49" s="33">
        <v>20884.104900000002</v>
      </c>
      <c r="S49" s="33">
        <v>19433.148299999997</v>
      </c>
      <c r="T49" s="33">
        <v>20123.848499999982</v>
      </c>
      <c r="U49" s="33">
        <v>17740.373499999998</v>
      </c>
      <c r="V49" s="33">
        <v>19013.957900000001</v>
      </c>
      <c r="W49" s="33">
        <v>20710.187700000002</v>
      </c>
      <c r="X49" s="33">
        <v>20204.740000000002</v>
      </c>
      <c r="Y49" s="33">
        <v>19457.374599999992</v>
      </c>
      <c r="Z49" s="33">
        <v>19890.990699999998</v>
      </c>
      <c r="AA49" s="33">
        <v>18976.55</v>
      </c>
      <c r="AB49" s="33">
        <v>19434.788799999988</v>
      </c>
      <c r="AC49" s="33">
        <v>13107.145</v>
      </c>
      <c r="AD49" s="33">
        <v>0</v>
      </c>
      <c r="AE49" s="33">
        <v>0</v>
      </c>
    </row>
    <row r="50" spans="1:31" s="28" customFormat="1">
      <c r="A50" s="29" t="s">
        <v>132</v>
      </c>
      <c r="B50" s="29" t="s">
        <v>20</v>
      </c>
      <c r="C50" s="33">
        <v>9.6798873999999995E-5</v>
      </c>
      <c r="D50" s="33">
        <v>9.5989125999999895E-5</v>
      </c>
      <c r="E50" s="33">
        <v>1.02036145E-4</v>
      </c>
      <c r="F50" s="33">
        <v>1.1485311E-4</v>
      </c>
      <c r="G50" s="33">
        <v>1.1641723999999899E-4</v>
      </c>
      <c r="H50" s="33">
        <v>1.16270739999999E-4</v>
      </c>
      <c r="I50" s="33">
        <v>1.2492990999999999E-4</v>
      </c>
      <c r="J50" s="33">
        <v>1.3611339999999999E-4</v>
      </c>
      <c r="K50" s="33">
        <v>1.3572855E-4</v>
      </c>
      <c r="L50" s="33">
        <v>1.3827176E-4</v>
      </c>
      <c r="M50" s="33">
        <v>1.4329432E-4</v>
      </c>
      <c r="N50" s="33">
        <v>2.4425844E-4</v>
      </c>
      <c r="O50" s="33">
        <v>2.4341222999999901E-4</v>
      </c>
      <c r="P50" s="33">
        <v>2.4726030000000001E-4</v>
      </c>
      <c r="Q50" s="33">
        <v>2.4604342999999898E-4</v>
      </c>
      <c r="R50" s="33">
        <v>2.4717842000000003E-4</v>
      </c>
      <c r="S50" s="33">
        <v>3.9919412999999998E-4</v>
      </c>
      <c r="T50" s="33">
        <v>4.0767019999999899E-4</v>
      </c>
      <c r="U50" s="33">
        <v>5.5718650000000005E-4</v>
      </c>
      <c r="V50" s="33">
        <v>5.4882089999999998E-4</v>
      </c>
      <c r="W50" s="33">
        <v>5.6728499999999995E-4</v>
      </c>
      <c r="X50" s="33">
        <v>5.8790727000000004E-4</v>
      </c>
      <c r="Y50" s="33">
        <v>5.8852153999999996E-4</v>
      </c>
      <c r="Z50" s="33">
        <v>5.5362353999999995E-4</v>
      </c>
      <c r="AA50" s="33">
        <v>5.7616614999999997E-4</v>
      </c>
      <c r="AB50" s="33">
        <v>6.388438E-4</v>
      </c>
      <c r="AC50" s="33">
        <v>6.5349869999999999E-4</v>
      </c>
      <c r="AD50" s="33">
        <v>2.3775545000000002E-3</v>
      </c>
      <c r="AE50" s="33">
        <v>2.3379081000000001E-3</v>
      </c>
    </row>
    <row r="51" spans="1:31" s="28" customFormat="1">
      <c r="A51" s="29" t="s">
        <v>132</v>
      </c>
      <c r="B51" s="29" t="s">
        <v>32</v>
      </c>
      <c r="C51" s="33">
        <v>8.1851059999999993</v>
      </c>
      <c r="D51" s="33">
        <v>3.4719202999999998</v>
      </c>
      <c r="E51" s="33">
        <v>9.7190619999999992</v>
      </c>
      <c r="F51" s="33">
        <v>16.784196999999999</v>
      </c>
      <c r="G51" s="33">
        <v>4.5462309999999997</v>
      </c>
      <c r="H51" s="33">
        <v>12.165476999999999</v>
      </c>
      <c r="I51" s="33">
        <v>6.6813139999999898</v>
      </c>
      <c r="J51" s="33">
        <v>16.074874999999999</v>
      </c>
      <c r="K51" s="33">
        <v>3.1412429999999998E-2</v>
      </c>
      <c r="L51" s="33">
        <v>3.5828804999999999</v>
      </c>
      <c r="M51" s="33">
        <v>1.1345916</v>
      </c>
      <c r="N51" s="33">
        <v>21.597785999999999</v>
      </c>
      <c r="O51" s="33">
        <v>15.707942999999901</v>
      </c>
      <c r="P51" s="33">
        <v>15.4826765</v>
      </c>
      <c r="Q51" s="33">
        <v>51.531300000000002</v>
      </c>
      <c r="R51" s="33">
        <v>39.55471</v>
      </c>
      <c r="S51" s="33">
        <v>97.782104000000004</v>
      </c>
      <c r="T51" s="33">
        <v>98.25703</v>
      </c>
      <c r="U51" s="33">
        <v>0</v>
      </c>
      <c r="V51" s="33">
        <v>0</v>
      </c>
      <c r="W51" s="33">
        <v>0</v>
      </c>
      <c r="X51" s="33">
        <v>0</v>
      </c>
      <c r="Y51" s="33">
        <v>0</v>
      </c>
      <c r="Z51" s="33">
        <v>0</v>
      </c>
      <c r="AA51" s="33">
        <v>0</v>
      </c>
      <c r="AB51" s="33">
        <v>0</v>
      </c>
      <c r="AC51" s="33">
        <v>0</v>
      </c>
      <c r="AD51" s="33">
        <v>0</v>
      </c>
      <c r="AE51" s="33">
        <v>0</v>
      </c>
    </row>
    <row r="52" spans="1:31" s="28" customFormat="1">
      <c r="A52" s="29" t="s">
        <v>132</v>
      </c>
      <c r="B52" s="29" t="s">
        <v>66</v>
      </c>
      <c r="C52" s="33">
        <v>7.8062126745569991</v>
      </c>
      <c r="D52" s="33">
        <v>1.7125574499999969E-4</v>
      </c>
      <c r="E52" s="33">
        <v>9.042460723852999</v>
      </c>
      <c r="F52" s="33">
        <v>2.919130720923</v>
      </c>
      <c r="G52" s="33">
        <v>1.680815018661</v>
      </c>
      <c r="H52" s="33">
        <v>3.7052863874059998</v>
      </c>
      <c r="I52" s="33">
        <v>3.8607935100719994</v>
      </c>
      <c r="J52" s="33">
        <v>0.72913427977500012</v>
      </c>
      <c r="K52" s="33">
        <v>2.6339489299999981E-4</v>
      </c>
      <c r="L52" s="33">
        <v>2.7275324399999982E-4</v>
      </c>
      <c r="M52" s="33">
        <v>2.8134583199999999E-4</v>
      </c>
      <c r="N52" s="33">
        <v>35.665685274628999</v>
      </c>
      <c r="O52" s="33">
        <v>10.946074292245989</v>
      </c>
      <c r="P52" s="33">
        <v>15.998464458148</v>
      </c>
      <c r="Q52" s="33">
        <v>31.487194114573981</v>
      </c>
      <c r="R52" s="33">
        <v>21.448859217087978</v>
      </c>
      <c r="S52" s="33">
        <v>65.291250377910004</v>
      </c>
      <c r="T52" s="33">
        <v>25.551749511314</v>
      </c>
      <c r="U52" s="33">
        <v>155.13191380910999</v>
      </c>
      <c r="V52" s="33">
        <v>124.74052504113</v>
      </c>
      <c r="W52" s="33">
        <v>67.251954498419991</v>
      </c>
      <c r="X52" s="33">
        <v>42.149664097036002</v>
      </c>
      <c r="Y52" s="33">
        <v>281.25949215616998</v>
      </c>
      <c r="Z52" s="33">
        <v>180.64364557445992</v>
      </c>
      <c r="AA52" s="33">
        <v>164.99260346656999</v>
      </c>
      <c r="AB52" s="33">
        <v>122.767617543349</v>
      </c>
      <c r="AC52" s="33">
        <v>63.195047466360002</v>
      </c>
      <c r="AD52" s="33">
        <v>1599.1020450062001</v>
      </c>
      <c r="AE52" s="33">
        <v>1869.7886180853989</v>
      </c>
    </row>
    <row r="53" spans="1:31" s="28" customFormat="1">
      <c r="A53" s="29" t="s">
        <v>132</v>
      </c>
      <c r="B53" s="29" t="s">
        <v>65</v>
      </c>
      <c r="C53" s="33">
        <v>2733.7002039999984</v>
      </c>
      <c r="D53" s="33">
        <v>2740.6967259999997</v>
      </c>
      <c r="E53" s="33">
        <v>2478.9362979999987</v>
      </c>
      <c r="F53" s="33">
        <v>3061.8271619999991</v>
      </c>
      <c r="G53" s="33">
        <v>3129.6602899999993</v>
      </c>
      <c r="H53" s="33">
        <v>2954.5871639999987</v>
      </c>
      <c r="I53" s="33">
        <v>2991.2341349999988</v>
      </c>
      <c r="J53" s="33">
        <v>3764.3566399999991</v>
      </c>
      <c r="K53" s="33">
        <v>3116.920764</v>
      </c>
      <c r="L53" s="33">
        <v>2666.2231199999983</v>
      </c>
      <c r="M53" s="33">
        <v>2683.8360830000001</v>
      </c>
      <c r="N53" s="33">
        <v>2420.4883099999997</v>
      </c>
      <c r="O53" s="33">
        <v>2964.282702999998</v>
      </c>
      <c r="P53" s="33">
        <v>3054.4086519999996</v>
      </c>
      <c r="Q53" s="33">
        <v>2886.2781059999988</v>
      </c>
      <c r="R53" s="33">
        <v>2894.9575930000001</v>
      </c>
      <c r="S53" s="33">
        <v>3641.708615999999</v>
      </c>
      <c r="T53" s="33">
        <v>3018.3435659999991</v>
      </c>
      <c r="U53" s="33">
        <v>2592.7453839999998</v>
      </c>
      <c r="V53" s="33">
        <v>2584.9502219999999</v>
      </c>
      <c r="W53" s="33">
        <v>2344.940685999999</v>
      </c>
      <c r="X53" s="33">
        <v>2868.6621059999979</v>
      </c>
      <c r="Y53" s="33">
        <v>2966.4638840000002</v>
      </c>
      <c r="Z53" s="33">
        <v>2796.7372799999998</v>
      </c>
      <c r="AA53" s="33">
        <v>2809.6803720000003</v>
      </c>
      <c r="AB53" s="33">
        <v>3520.195506999999</v>
      </c>
      <c r="AC53" s="33">
        <v>2926.5409</v>
      </c>
      <c r="AD53" s="33">
        <v>2510.231953</v>
      </c>
      <c r="AE53" s="33">
        <v>2509.9803399999901</v>
      </c>
    </row>
    <row r="54" spans="1:31" s="28" customFormat="1">
      <c r="A54" s="29" t="s">
        <v>132</v>
      </c>
      <c r="B54" s="29" t="s">
        <v>69</v>
      </c>
      <c r="C54" s="33">
        <v>10813.291173093161</v>
      </c>
      <c r="D54" s="33">
        <v>13843.534592371947</v>
      </c>
      <c r="E54" s="33">
        <v>11932.670499689984</v>
      </c>
      <c r="F54" s="33">
        <v>12242.415149428394</v>
      </c>
      <c r="G54" s="33">
        <v>12531.031599807355</v>
      </c>
      <c r="H54" s="33">
        <v>12968.073150470373</v>
      </c>
      <c r="I54" s="33">
        <v>13588.003974652849</v>
      </c>
      <c r="J54" s="33">
        <v>12268.875826637604</v>
      </c>
      <c r="K54" s="33">
        <v>12360.088329970404</v>
      </c>
      <c r="L54" s="33">
        <v>11966.051720975755</v>
      </c>
      <c r="M54" s="33">
        <v>13430.326829471778</v>
      </c>
      <c r="N54" s="33">
        <v>12646.763975118478</v>
      </c>
      <c r="O54" s="33">
        <v>14114.73951947392</v>
      </c>
      <c r="P54" s="33">
        <v>14307.009774600987</v>
      </c>
      <c r="Q54" s="33">
        <v>14911.028167564898</v>
      </c>
      <c r="R54" s="33">
        <v>16920.117390531243</v>
      </c>
      <c r="S54" s="33">
        <v>21968.177052277457</v>
      </c>
      <c r="T54" s="33">
        <v>23286.817385192538</v>
      </c>
      <c r="U54" s="33">
        <v>21778.627899982508</v>
      </c>
      <c r="V54" s="33">
        <v>21398.13262465721</v>
      </c>
      <c r="W54" s="33">
        <v>20000.615251736661</v>
      </c>
      <c r="X54" s="33">
        <v>20196.125315128764</v>
      </c>
      <c r="Y54" s="33">
        <v>23169.071553600454</v>
      </c>
      <c r="Z54" s="33">
        <v>23994.517979901466</v>
      </c>
      <c r="AA54" s="33">
        <v>23492.082421726456</v>
      </c>
      <c r="AB54" s="33">
        <v>26169.603922026105</v>
      </c>
      <c r="AC54" s="33">
        <v>28599.374911553783</v>
      </c>
      <c r="AD54" s="33">
        <v>29750.160662504997</v>
      </c>
      <c r="AE54" s="33">
        <v>29382.605485160831</v>
      </c>
    </row>
    <row r="55" spans="1:31" s="28" customFormat="1">
      <c r="A55" s="29" t="s">
        <v>132</v>
      </c>
      <c r="B55" s="29" t="s">
        <v>68</v>
      </c>
      <c r="C55" s="33">
        <v>2656.0009889095254</v>
      </c>
      <c r="D55" s="33">
        <v>2637.0613371590262</v>
      </c>
      <c r="E55" s="33">
        <v>2738.819586672334</v>
      </c>
      <c r="F55" s="33">
        <v>2624.9481510137448</v>
      </c>
      <c r="G55" s="33">
        <v>2493.1713853244119</v>
      </c>
      <c r="H55" s="33">
        <v>2617.4552746836202</v>
      </c>
      <c r="I55" s="33">
        <v>2682.0559284346373</v>
      </c>
      <c r="J55" s="33">
        <v>2511.5750226027785</v>
      </c>
      <c r="K55" s="33">
        <v>2603.9005580755552</v>
      </c>
      <c r="L55" s="33">
        <v>2656.0126558124166</v>
      </c>
      <c r="M55" s="33">
        <v>2640.7373445724493</v>
      </c>
      <c r="N55" s="33">
        <v>2742.1919985544396</v>
      </c>
      <c r="O55" s="33">
        <v>2623.4026268784401</v>
      </c>
      <c r="P55" s="33">
        <v>2493.1691637389576</v>
      </c>
      <c r="Q55" s="33">
        <v>2634.7710513215393</v>
      </c>
      <c r="R55" s="33">
        <v>2677.9039088895993</v>
      </c>
      <c r="S55" s="33">
        <v>2511.5645111319654</v>
      </c>
      <c r="T55" s="33">
        <v>2600.0408043989378</v>
      </c>
      <c r="U55" s="33">
        <v>2659.9071193055497</v>
      </c>
      <c r="V55" s="33">
        <v>2637.4074389241982</v>
      </c>
      <c r="W55" s="33">
        <v>4475.3113642375993</v>
      </c>
      <c r="X55" s="33">
        <v>4162.4597918655481</v>
      </c>
      <c r="Y55" s="33">
        <v>4047.0409400127492</v>
      </c>
      <c r="Z55" s="33">
        <v>4036.4584735917001</v>
      </c>
      <c r="AA55" s="33">
        <v>5565.1726574490403</v>
      </c>
      <c r="AB55" s="33">
        <v>5029.5278642783569</v>
      </c>
      <c r="AC55" s="33">
        <v>6721.9091775633997</v>
      </c>
      <c r="AD55" s="33">
        <v>7065.923638134499</v>
      </c>
      <c r="AE55" s="33">
        <v>7041.7062400599998</v>
      </c>
    </row>
    <row r="56" spans="1:31" s="28" customFormat="1">
      <c r="A56" s="29" t="s">
        <v>132</v>
      </c>
      <c r="B56" s="29" t="s">
        <v>36</v>
      </c>
      <c r="C56" s="33">
        <v>113.73638522404001</v>
      </c>
      <c r="D56" s="33">
        <v>177.87907788297989</v>
      </c>
      <c r="E56" s="33">
        <v>174.330904414559</v>
      </c>
      <c r="F56" s="33">
        <v>204.066099314539</v>
      </c>
      <c r="G56" s="33">
        <v>200.87156061432998</v>
      </c>
      <c r="H56" s="33">
        <v>203.2566817011398</v>
      </c>
      <c r="I56" s="33">
        <v>188.92186027736</v>
      </c>
      <c r="J56" s="33">
        <v>179.53833215984992</v>
      </c>
      <c r="K56" s="33">
        <v>156.90104045409998</v>
      </c>
      <c r="L56" s="33">
        <v>159.47254358709998</v>
      </c>
      <c r="M56" s="33">
        <v>159.4542413497</v>
      </c>
      <c r="N56" s="33">
        <v>172.15541402265001</v>
      </c>
      <c r="O56" s="33">
        <v>142.34446449094</v>
      </c>
      <c r="P56" s="33">
        <v>130.13332105126</v>
      </c>
      <c r="Q56" s="33">
        <v>140.6484627678</v>
      </c>
      <c r="R56" s="33">
        <v>142.45140590399998</v>
      </c>
      <c r="S56" s="33">
        <v>134.19395665139999</v>
      </c>
      <c r="T56" s="33">
        <v>127.55814409769999</v>
      </c>
      <c r="U56" s="33">
        <v>124.33046737299999</v>
      </c>
      <c r="V56" s="33">
        <v>120.2474840095</v>
      </c>
      <c r="W56" s="33">
        <v>538.97180300000002</v>
      </c>
      <c r="X56" s="33">
        <v>480.0215</v>
      </c>
      <c r="Y56" s="33">
        <v>469.16815000000003</v>
      </c>
      <c r="Z56" s="33">
        <v>505.09167000000002</v>
      </c>
      <c r="AA56" s="33">
        <v>494.32589999999999</v>
      </c>
      <c r="AB56" s="33">
        <v>486.15816999999998</v>
      </c>
      <c r="AC56" s="33">
        <v>487.95972</v>
      </c>
      <c r="AD56" s="33">
        <v>1387.0707</v>
      </c>
      <c r="AE56" s="33">
        <v>1345.3049000000001</v>
      </c>
    </row>
    <row r="57" spans="1:31" s="28" customFormat="1">
      <c r="A57" s="29" t="s">
        <v>132</v>
      </c>
      <c r="B57" s="29" t="s">
        <v>73</v>
      </c>
      <c r="C57" s="33">
        <v>0</v>
      </c>
      <c r="D57" s="33">
        <v>0</v>
      </c>
      <c r="E57" s="33">
        <v>3.1942055999999999E-4</v>
      </c>
      <c r="F57" s="33">
        <v>3.4528766999999998E-4</v>
      </c>
      <c r="G57" s="33">
        <v>3.4608167999999998E-4</v>
      </c>
      <c r="H57" s="33">
        <v>3.7460504000000003E-4</v>
      </c>
      <c r="I57" s="33">
        <v>3.6623261999999999E-4</v>
      </c>
      <c r="J57" s="33">
        <v>3.8860419999999998E-4</v>
      </c>
      <c r="K57" s="33">
        <v>3.9683829999999999E-4</v>
      </c>
      <c r="L57" s="33">
        <v>4.3238192999999999E-4</v>
      </c>
      <c r="M57" s="33">
        <v>4.5046027000000003E-4</v>
      </c>
      <c r="N57" s="33">
        <v>9.0117216999999899E-4</v>
      </c>
      <c r="O57" s="33">
        <v>8.9243690000000001E-4</v>
      </c>
      <c r="P57" s="33">
        <v>8.6912774999999996E-4</v>
      </c>
      <c r="Q57" s="33">
        <v>1.0335609999999999E-3</v>
      </c>
      <c r="R57" s="33">
        <v>1.0529385E-3</v>
      </c>
      <c r="S57" s="33">
        <v>567.04</v>
      </c>
      <c r="T57" s="33">
        <v>559.92290000000003</v>
      </c>
      <c r="U57" s="33">
        <v>790.08019999999999</v>
      </c>
      <c r="V57" s="33">
        <v>751.7903</v>
      </c>
      <c r="W57" s="33">
        <v>1058.6041</v>
      </c>
      <c r="X57" s="33">
        <v>1022.7299</v>
      </c>
      <c r="Y57" s="33">
        <v>948.15800000000002</v>
      </c>
      <c r="Z57" s="33">
        <v>2036.8822</v>
      </c>
      <c r="AA57" s="33">
        <v>2107.6309000000001</v>
      </c>
      <c r="AB57" s="33">
        <v>2048.4252999999999</v>
      </c>
      <c r="AC57" s="33">
        <v>2117.4944</v>
      </c>
      <c r="AD57" s="33">
        <v>3308.9775</v>
      </c>
      <c r="AE57" s="33">
        <v>3204.0592999999999</v>
      </c>
    </row>
    <row r="58" spans="1:31" s="28" customFormat="1">
      <c r="A58" s="29" t="s">
        <v>132</v>
      </c>
      <c r="B58" s="29" t="s">
        <v>56</v>
      </c>
      <c r="C58" s="25">
        <v>5.96114006</v>
      </c>
      <c r="D58" s="25">
        <v>10.20312345</v>
      </c>
      <c r="E58" s="25">
        <v>14.0665718</v>
      </c>
      <c r="F58" s="25">
        <v>23.3129326</v>
      </c>
      <c r="G58" s="25">
        <v>34.436995999999994</v>
      </c>
      <c r="H58" s="25">
        <v>47.310986</v>
      </c>
      <c r="I58" s="25">
        <v>57.642265599999988</v>
      </c>
      <c r="J58" s="25">
        <v>71.537206999999995</v>
      </c>
      <c r="K58" s="25">
        <v>86.87866600000001</v>
      </c>
      <c r="L58" s="25">
        <v>107.679694</v>
      </c>
      <c r="M58" s="25">
        <v>141.06315499999999</v>
      </c>
      <c r="N58" s="25">
        <v>175.00667900000002</v>
      </c>
      <c r="O58" s="25">
        <v>203.80514299999999</v>
      </c>
      <c r="P58" s="25">
        <v>214.49221999999989</v>
      </c>
      <c r="Q58" s="25">
        <v>247.60360899999901</v>
      </c>
      <c r="R58" s="25">
        <v>274.69185999999991</v>
      </c>
      <c r="S58" s="25">
        <v>278.44448</v>
      </c>
      <c r="T58" s="25">
        <v>293.64904299999989</v>
      </c>
      <c r="U58" s="25">
        <v>307.08513499999998</v>
      </c>
      <c r="V58" s="25">
        <v>322.45121699999999</v>
      </c>
      <c r="W58" s="25">
        <v>324.56446999999901</v>
      </c>
      <c r="X58" s="25">
        <v>337.52730499999899</v>
      </c>
      <c r="Y58" s="25">
        <v>340.74917999999997</v>
      </c>
      <c r="Z58" s="25">
        <v>388.76385500000004</v>
      </c>
      <c r="AA58" s="25">
        <v>388.20421999999996</v>
      </c>
      <c r="AB58" s="25">
        <v>391.89090999999991</v>
      </c>
      <c r="AC58" s="25">
        <v>412.86998</v>
      </c>
      <c r="AD58" s="25">
        <v>390.86512399999901</v>
      </c>
      <c r="AE58" s="25">
        <v>372.566339999999</v>
      </c>
    </row>
    <row r="59" spans="1:31" s="28" customFormat="1">
      <c r="A59" s="34" t="s">
        <v>138</v>
      </c>
      <c r="B59" s="34"/>
      <c r="C59" s="35">
        <v>46157.570881476116</v>
      </c>
      <c r="D59" s="35">
        <v>47592.693243075846</v>
      </c>
      <c r="E59" s="35">
        <v>45900.686809122293</v>
      </c>
      <c r="F59" s="35">
        <v>41662.350797606166</v>
      </c>
      <c r="G59" s="35">
        <v>43179.026992318373</v>
      </c>
      <c r="H59" s="35">
        <v>43727.04840749914</v>
      </c>
      <c r="I59" s="35">
        <v>43913.310714703475</v>
      </c>
      <c r="J59" s="35">
        <v>42982.012878766545</v>
      </c>
      <c r="K59" s="35">
        <v>42036.630049321095</v>
      </c>
      <c r="L59" s="35">
        <v>39987.805407368171</v>
      </c>
      <c r="M59" s="35">
        <v>40311.427320321382</v>
      </c>
      <c r="N59" s="35">
        <v>39025.55769920598</v>
      </c>
      <c r="O59" s="35">
        <v>41405.922610056834</v>
      </c>
      <c r="P59" s="35">
        <v>41485.349178558397</v>
      </c>
      <c r="Q59" s="35">
        <v>42667.215865044433</v>
      </c>
      <c r="R59" s="35">
        <v>43438.087608816357</v>
      </c>
      <c r="S59" s="35">
        <v>47717.672232981466</v>
      </c>
      <c r="T59" s="35">
        <v>49152.859442772969</v>
      </c>
      <c r="U59" s="35">
        <v>44926.786374283663</v>
      </c>
      <c r="V59" s="35">
        <v>45759.189259443439</v>
      </c>
      <c r="W59" s="35">
        <v>47598.307523757678</v>
      </c>
      <c r="X59" s="35">
        <v>47474.137464998625</v>
      </c>
      <c r="Y59" s="35">
        <v>49921.211058290901</v>
      </c>
      <c r="Z59" s="35">
        <v>50899.348632691166</v>
      </c>
      <c r="AA59" s="35">
        <v>51008.478630808211</v>
      </c>
      <c r="AB59" s="35">
        <v>54276.884349691602</v>
      </c>
      <c r="AC59" s="35">
        <v>51418.165690082242</v>
      </c>
      <c r="AD59" s="35">
        <v>40925.420676200192</v>
      </c>
      <c r="AE59" s="35">
        <v>40804.083021214319</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s="28" customFormat="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s="28" customFormat="1">
      <c r="A64" s="29" t="s">
        <v>133</v>
      </c>
      <c r="B64" s="29" t="s">
        <v>20</v>
      </c>
      <c r="C64" s="33">
        <v>1114.8327040866291</v>
      </c>
      <c r="D64" s="33">
        <v>1114.8327037678789</v>
      </c>
      <c r="E64" s="33">
        <v>573.33952098339</v>
      </c>
      <c r="F64" s="33">
        <v>449.501979321215</v>
      </c>
      <c r="G64" s="33">
        <v>449.501981172049</v>
      </c>
      <c r="H64" s="33">
        <v>449.50198028931902</v>
      </c>
      <c r="I64" s="33">
        <v>450.73352276482001</v>
      </c>
      <c r="J64" s="33">
        <v>449.50199592316898</v>
      </c>
      <c r="K64" s="33">
        <v>449.50199636904898</v>
      </c>
      <c r="L64" s="33">
        <v>449.50200130293899</v>
      </c>
      <c r="M64" s="33">
        <v>450.7335476687</v>
      </c>
      <c r="N64" s="33">
        <v>840.97066576364</v>
      </c>
      <c r="O64" s="33">
        <v>722.23896604387994</v>
      </c>
      <c r="P64" s="33">
        <v>1101.1947757212201</v>
      </c>
      <c r="Q64" s="33">
        <v>653.32273236888</v>
      </c>
      <c r="R64" s="33">
        <v>738.29918416529995</v>
      </c>
      <c r="S64" s="33">
        <v>5.0555122999999997E-4</v>
      </c>
      <c r="T64" s="33">
        <v>5.1091199999999998E-4</v>
      </c>
      <c r="U64" s="33">
        <v>5.8265205000000004E-4</v>
      </c>
      <c r="V64" s="33">
        <v>5.7129852999999997E-4</v>
      </c>
      <c r="W64" s="33">
        <v>8.0036889999999996E-4</v>
      </c>
      <c r="X64" s="33">
        <v>8.3155610000000004E-4</v>
      </c>
      <c r="Y64" s="33">
        <v>8.6155055999999905E-4</v>
      </c>
      <c r="Z64" s="33">
        <v>8.0213419999999999E-4</v>
      </c>
      <c r="AA64" s="33">
        <v>8.3797910000000001E-4</v>
      </c>
      <c r="AB64" s="33">
        <v>8.5656425999999905E-4</v>
      </c>
      <c r="AC64" s="33">
        <v>8.6319294999999895E-4</v>
      </c>
      <c r="AD64" s="33">
        <v>1.2648583999999999E-3</v>
      </c>
      <c r="AE64" s="33">
        <v>1.2330549E-3</v>
      </c>
    </row>
    <row r="65" spans="1:31" s="28" customFormat="1">
      <c r="A65" s="29" t="s">
        <v>133</v>
      </c>
      <c r="B65" s="29" t="s">
        <v>32</v>
      </c>
      <c r="C65" s="33">
        <v>655.94600000000003</v>
      </c>
      <c r="D65" s="33">
        <v>674.72109999999998</v>
      </c>
      <c r="E65" s="33">
        <v>648.16955999999902</v>
      </c>
      <c r="F65" s="33">
        <v>81.573119999999903</v>
      </c>
      <c r="G65" s="33">
        <v>81.573119999999903</v>
      </c>
      <c r="H65" s="33">
        <v>81.573119999999903</v>
      </c>
      <c r="I65" s="33">
        <v>81.796610000000001</v>
      </c>
      <c r="J65" s="33">
        <v>81.573119999999903</v>
      </c>
      <c r="K65" s="33">
        <v>81.573119999999903</v>
      </c>
      <c r="L65" s="33">
        <v>81.573119999999903</v>
      </c>
      <c r="M65" s="33">
        <v>81.796610000000001</v>
      </c>
      <c r="N65" s="33">
        <v>149.64161999999999</v>
      </c>
      <c r="O65" s="33">
        <v>99.818039999999996</v>
      </c>
      <c r="P65" s="33">
        <v>239.24537999999899</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s="28" customFormat="1">
      <c r="A66" s="29" t="s">
        <v>133</v>
      </c>
      <c r="B66" s="29" t="s">
        <v>66</v>
      </c>
      <c r="C66" s="33">
        <v>46.467110043048706</v>
      </c>
      <c r="D66" s="33">
        <v>24.698656769529503</v>
      </c>
      <c r="E66" s="33">
        <v>96.72901308092608</v>
      </c>
      <c r="F66" s="33">
        <v>12.687887429506995</v>
      </c>
      <c r="G66" s="33">
        <v>7.6830854694894999</v>
      </c>
      <c r="H66" s="33">
        <v>14.513936672616499</v>
      </c>
      <c r="I66" s="33">
        <v>6.5635220661844969</v>
      </c>
      <c r="J66" s="33">
        <v>14.2235210897525</v>
      </c>
      <c r="K66" s="33">
        <v>0.51210003707299978</v>
      </c>
      <c r="L66" s="33">
        <v>3.6812653964074897</v>
      </c>
      <c r="M66" s="33">
        <v>2.2859924793749999</v>
      </c>
      <c r="N66" s="33">
        <v>158.18242876471996</v>
      </c>
      <c r="O66" s="33">
        <v>108.250429409033</v>
      </c>
      <c r="P66" s="33">
        <v>303.16227112025393</v>
      </c>
      <c r="Q66" s="33">
        <v>175.11002773148599</v>
      </c>
      <c r="R66" s="33">
        <v>172.37765609767399</v>
      </c>
      <c r="S66" s="33">
        <v>510.94938906685985</v>
      </c>
      <c r="T66" s="33">
        <v>659.57602327467805</v>
      </c>
      <c r="U66" s="33">
        <v>789.14005897145989</v>
      </c>
      <c r="V66" s="33">
        <v>762.6697935691999</v>
      </c>
      <c r="W66" s="33">
        <v>724.75842561189972</v>
      </c>
      <c r="X66" s="33">
        <v>992.08491203447386</v>
      </c>
      <c r="Y66" s="33">
        <v>1250.6909502762401</v>
      </c>
      <c r="Z66" s="33">
        <v>391.54253023834991</v>
      </c>
      <c r="AA66" s="33">
        <v>398.59850263292992</v>
      </c>
      <c r="AB66" s="33">
        <v>445.17470739870004</v>
      </c>
      <c r="AC66" s="33">
        <v>608.17961238760006</v>
      </c>
      <c r="AD66" s="33">
        <v>956.72734639419991</v>
      </c>
      <c r="AE66" s="33">
        <v>1007.155298482407</v>
      </c>
    </row>
    <row r="67" spans="1:31" s="28" customFormat="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s="28" customFormat="1">
      <c r="A68" s="29" t="s">
        <v>133</v>
      </c>
      <c r="B68" s="29" t="s">
        <v>69</v>
      </c>
      <c r="C68" s="33">
        <v>6273.7075048335137</v>
      </c>
      <c r="D68" s="33">
        <v>7093.2535755136569</v>
      </c>
      <c r="E68" s="33">
        <v>6287.6412257619622</v>
      </c>
      <c r="F68" s="33">
        <v>6972.3793778035906</v>
      </c>
      <c r="G68" s="33">
        <v>6799.9356925085394</v>
      </c>
      <c r="H68" s="33">
        <v>7505.6992329368359</v>
      </c>
      <c r="I68" s="33">
        <v>7493.2850501869625</v>
      </c>
      <c r="J68" s="33">
        <v>7019.2118100546077</v>
      </c>
      <c r="K68" s="33">
        <v>6574.6310552930199</v>
      </c>
      <c r="L68" s="33">
        <v>6330.2255827130039</v>
      </c>
      <c r="M68" s="33">
        <v>6675.1980289860066</v>
      </c>
      <c r="N68" s="33">
        <v>7746.9399028827293</v>
      </c>
      <c r="O68" s="33">
        <v>7584.3354414225469</v>
      </c>
      <c r="P68" s="33">
        <v>7259.5663214662991</v>
      </c>
      <c r="Q68" s="33">
        <v>10165.373642964201</v>
      </c>
      <c r="R68" s="33">
        <v>9836.4222553343061</v>
      </c>
      <c r="S68" s="33">
        <v>11698.413140027209</v>
      </c>
      <c r="T68" s="33">
        <v>12814.07046699531</v>
      </c>
      <c r="U68" s="33">
        <v>12318.2456785828</v>
      </c>
      <c r="V68" s="33">
        <v>12848.864042799038</v>
      </c>
      <c r="W68" s="33">
        <v>11554.514473974528</v>
      </c>
      <c r="X68" s="33">
        <v>11050.600399393841</v>
      </c>
      <c r="Y68" s="33">
        <v>9950.5994837348499</v>
      </c>
      <c r="Z68" s="33">
        <v>11237.611077015099</v>
      </c>
      <c r="AA68" s="33">
        <v>10256.759490760292</v>
      </c>
      <c r="AB68" s="33">
        <v>11534.22762662236</v>
      </c>
      <c r="AC68" s="33">
        <v>12121.1611183488</v>
      </c>
      <c r="AD68" s="33">
        <v>12400.672573836198</v>
      </c>
      <c r="AE68" s="33">
        <v>13089.462913130099</v>
      </c>
    </row>
    <row r="69" spans="1:31" s="28" customFormat="1">
      <c r="A69" s="29" t="s">
        <v>133</v>
      </c>
      <c r="B69" s="29" t="s">
        <v>68</v>
      </c>
      <c r="C69" s="33">
        <v>947.13785909962007</v>
      </c>
      <c r="D69" s="33">
        <v>1101.764935067851</v>
      </c>
      <c r="E69" s="33">
        <v>1112.6497543925741</v>
      </c>
      <c r="F69" s="33">
        <v>1067.4598598303871</v>
      </c>
      <c r="G69" s="33">
        <v>1041.4939942005215</v>
      </c>
      <c r="H69" s="33">
        <v>1066.234768520246</v>
      </c>
      <c r="I69" s="33">
        <v>1099.2725397766887</v>
      </c>
      <c r="J69" s="33">
        <v>1045.208443116544</v>
      </c>
      <c r="K69" s="33">
        <v>1089.249717570088</v>
      </c>
      <c r="L69" s="33">
        <v>1098.926359224188</v>
      </c>
      <c r="M69" s="33">
        <v>1103.6605317928909</v>
      </c>
      <c r="N69" s="33">
        <v>1121.1198480566452</v>
      </c>
      <c r="O69" s="33">
        <v>1067.1325010122998</v>
      </c>
      <c r="P69" s="33">
        <v>1041.6222389676291</v>
      </c>
      <c r="Q69" s="33">
        <v>1067.8858592470597</v>
      </c>
      <c r="R69" s="33">
        <v>1097.429232656868</v>
      </c>
      <c r="S69" s="33">
        <v>1045.1843159140499</v>
      </c>
      <c r="T69" s="33">
        <v>1089.849559164099</v>
      </c>
      <c r="U69" s="33">
        <v>1100.63255022159</v>
      </c>
      <c r="V69" s="33">
        <v>1519.554610368669</v>
      </c>
      <c r="W69" s="33">
        <v>1573.1883831950179</v>
      </c>
      <c r="X69" s="33">
        <v>2083.9345926346205</v>
      </c>
      <c r="Y69" s="33">
        <v>1962.0025236368101</v>
      </c>
      <c r="Z69" s="33">
        <v>1743.82244446307</v>
      </c>
      <c r="AA69" s="33">
        <v>2185.0369230388401</v>
      </c>
      <c r="AB69" s="33">
        <v>1958.2881294395593</v>
      </c>
      <c r="AC69" s="33">
        <v>1887.4864110765491</v>
      </c>
      <c r="AD69" s="33">
        <v>1943.3130538072091</v>
      </c>
      <c r="AE69" s="33">
        <v>1888.80047519913</v>
      </c>
    </row>
    <row r="70" spans="1:31" s="28" customFormat="1">
      <c r="A70" s="29" t="s">
        <v>133</v>
      </c>
      <c r="B70" s="29" t="s">
        <v>36</v>
      </c>
      <c r="C70" s="33">
        <v>103.31193045389998</v>
      </c>
      <c r="D70" s="33">
        <v>107.75345016699991</v>
      </c>
      <c r="E70" s="33">
        <v>112.39259375276001</v>
      </c>
      <c r="F70" s="33">
        <v>118.1579639805</v>
      </c>
      <c r="G70" s="33">
        <v>116.92308568774</v>
      </c>
      <c r="H70" s="33">
        <v>116.21476606266999</v>
      </c>
      <c r="I70" s="33">
        <v>106.32356845346</v>
      </c>
      <c r="J70" s="33">
        <v>104.56759830886</v>
      </c>
      <c r="K70" s="33">
        <v>92.519976666299996</v>
      </c>
      <c r="L70" s="33">
        <v>90.19296492637001</v>
      </c>
      <c r="M70" s="33">
        <v>88.850539781369889</v>
      </c>
      <c r="N70" s="33">
        <v>93.207031003799898</v>
      </c>
      <c r="O70" s="33">
        <v>93.506149452800003</v>
      </c>
      <c r="P70" s="33">
        <v>68.245091661939995</v>
      </c>
      <c r="Q70" s="33">
        <v>72.614220578399994</v>
      </c>
      <c r="R70" s="33">
        <v>74.0765841873</v>
      </c>
      <c r="S70" s="33">
        <v>101.20207699999989</v>
      </c>
      <c r="T70" s="33">
        <v>100.107694</v>
      </c>
      <c r="U70" s="33">
        <v>430.59055999999998</v>
      </c>
      <c r="V70" s="33">
        <v>412.17421999999988</v>
      </c>
      <c r="W70" s="33">
        <v>1043.24919</v>
      </c>
      <c r="X70" s="33">
        <v>1041.3626200000001</v>
      </c>
      <c r="Y70" s="33">
        <v>1021.72303</v>
      </c>
      <c r="Z70" s="33">
        <v>1058.227787</v>
      </c>
      <c r="AA70" s="33">
        <v>1070.595636</v>
      </c>
      <c r="AB70" s="33">
        <v>1038.66148</v>
      </c>
      <c r="AC70" s="33">
        <v>1032.3366799999999</v>
      </c>
      <c r="AD70" s="33">
        <v>1007.98236</v>
      </c>
      <c r="AE70" s="33">
        <v>960.36212999999998</v>
      </c>
    </row>
    <row r="71" spans="1:31" s="28" customFormat="1">
      <c r="A71" s="29" t="s">
        <v>133</v>
      </c>
      <c r="B71" s="29" t="s">
        <v>73</v>
      </c>
      <c r="C71" s="33">
        <v>0</v>
      </c>
      <c r="D71" s="33">
        <v>0</v>
      </c>
      <c r="E71" s="33">
        <v>2.3825627999999899E-4</v>
      </c>
      <c r="F71" s="33">
        <v>2.318156E-4</v>
      </c>
      <c r="G71" s="33">
        <v>2.30074949999999E-4</v>
      </c>
      <c r="H71" s="33">
        <v>2.3974312000000001E-4</v>
      </c>
      <c r="I71" s="33">
        <v>2.4369556999999999E-4</v>
      </c>
      <c r="J71" s="33">
        <v>2.5482903999999998E-4</v>
      </c>
      <c r="K71" s="33">
        <v>2.6605056999999999E-4</v>
      </c>
      <c r="L71" s="33">
        <v>2.8319013999999999E-4</v>
      </c>
      <c r="M71" s="33">
        <v>2.9777877999999998E-4</v>
      </c>
      <c r="N71" s="33">
        <v>4.1479867999999899E-4</v>
      </c>
      <c r="O71" s="33">
        <v>4.1567805000000002E-4</v>
      </c>
      <c r="P71" s="33">
        <v>4.0970652000000001E-4</v>
      </c>
      <c r="Q71" s="33">
        <v>5.4068135999999997E-4</v>
      </c>
      <c r="R71" s="33">
        <v>5.7992310000000002E-4</v>
      </c>
      <c r="S71" s="33">
        <v>8.7603053999999998E-4</v>
      </c>
      <c r="T71" s="33">
        <v>8.8088529999999997E-4</v>
      </c>
      <c r="U71" s="33">
        <v>8.8290526999999905E-4</v>
      </c>
      <c r="V71" s="33">
        <v>8.8168796999999995E-4</v>
      </c>
      <c r="W71" s="33">
        <v>1.0668552000000001E-3</v>
      </c>
      <c r="X71" s="33">
        <v>1.0592644E-3</v>
      </c>
      <c r="Y71" s="33">
        <v>1.0556608E-3</v>
      </c>
      <c r="Z71" s="33">
        <v>1.3990938E-3</v>
      </c>
      <c r="AA71" s="33">
        <v>1.4040635000000001E-3</v>
      </c>
      <c r="AB71" s="33">
        <v>1.3941794999999999E-3</v>
      </c>
      <c r="AC71" s="33">
        <v>1.4012003999999999E-3</v>
      </c>
      <c r="AD71" s="33">
        <v>1.4091193E-3</v>
      </c>
      <c r="AE71" s="33">
        <v>1.4174677E-3</v>
      </c>
    </row>
    <row r="72" spans="1:31" s="28" customFormat="1">
      <c r="A72" s="29" t="s">
        <v>133</v>
      </c>
      <c r="B72" s="29" t="s">
        <v>56</v>
      </c>
      <c r="C72" s="25">
        <v>6.22329402</v>
      </c>
      <c r="D72" s="25">
        <v>11.42708273</v>
      </c>
      <c r="E72" s="25">
        <v>15.088068669999901</v>
      </c>
      <c r="F72" s="25">
        <v>18.818124700000002</v>
      </c>
      <c r="G72" s="25">
        <v>23.690321139999998</v>
      </c>
      <c r="H72" s="25">
        <v>28.4959609</v>
      </c>
      <c r="I72" s="25">
        <v>31.30933769999999</v>
      </c>
      <c r="J72" s="25">
        <v>37.184136799999997</v>
      </c>
      <c r="K72" s="25">
        <v>40.8315737</v>
      </c>
      <c r="L72" s="25">
        <v>47.789516999999996</v>
      </c>
      <c r="M72" s="25">
        <v>59.300387999999998</v>
      </c>
      <c r="N72" s="25">
        <v>67.440469499999992</v>
      </c>
      <c r="O72" s="25">
        <v>76.262700999999993</v>
      </c>
      <c r="P72" s="25">
        <v>76.412419</v>
      </c>
      <c r="Q72" s="25">
        <v>89.775372999999902</v>
      </c>
      <c r="R72" s="25">
        <v>96.965884999999901</v>
      </c>
      <c r="S72" s="25">
        <v>97.818128000000002</v>
      </c>
      <c r="T72" s="25">
        <v>101.480046</v>
      </c>
      <c r="U72" s="25">
        <v>94.526973999999996</v>
      </c>
      <c r="V72" s="25">
        <v>94.174775000000011</v>
      </c>
      <c r="W72" s="25">
        <v>89.845179999999999</v>
      </c>
      <c r="X72" s="25">
        <v>94.726047999999906</v>
      </c>
      <c r="Y72" s="25">
        <v>96.059396000000007</v>
      </c>
      <c r="Z72" s="25">
        <v>106.68582099999981</v>
      </c>
      <c r="AA72" s="25">
        <v>108.14004799999999</v>
      </c>
      <c r="AB72" s="25">
        <v>108.63724999999999</v>
      </c>
      <c r="AC72" s="25">
        <v>110.1035479999999</v>
      </c>
      <c r="AD72" s="25">
        <v>111.23711999999989</v>
      </c>
      <c r="AE72" s="25">
        <v>100.05880099999989</v>
      </c>
    </row>
    <row r="73" spans="1:31" s="28" customFormat="1">
      <c r="A73" s="34" t="s">
        <v>138</v>
      </c>
      <c r="B73" s="34"/>
      <c r="C73" s="35">
        <v>9038.0911780628121</v>
      </c>
      <c r="D73" s="35">
        <v>10009.270971118916</v>
      </c>
      <c r="E73" s="35">
        <v>8718.5290742188517</v>
      </c>
      <c r="F73" s="35">
        <v>8583.6022243847001</v>
      </c>
      <c r="G73" s="35">
        <v>8380.1878733506001</v>
      </c>
      <c r="H73" s="35">
        <v>9117.5230384190181</v>
      </c>
      <c r="I73" s="35">
        <v>9131.6512447946552</v>
      </c>
      <c r="J73" s="35">
        <v>8609.7188901840727</v>
      </c>
      <c r="K73" s="35">
        <v>8195.4679892692293</v>
      </c>
      <c r="L73" s="35">
        <v>7963.9083286365385</v>
      </c>
      <c r="M73" s="35">
        <v>8313.6747109269727</v>
      </c>
      <c r="N73" s="35">
        <v>10016.854465467735</v>
      </c>
      <c r="O73" s="35">
        <v>9581.7753778877595</v>
      </c>
      <c r="P73" s="35">
        <v>9944.7909872754026</v>
      </c>
      <c r="Q73" s="35">
        <v>12061.692262311626</v>
      </c>
      <c r="R73" s="35">
        <v>11844.528328254148</v>
      </c>
      <c r="S73" s="35">
        <v>13254.547350559349</v>
      </c>
      <c r="T73" s="35">
        <v>14563.496560346086</v>
      </c>
      <c r="U73" s="35">
        <v>14208.018870427899</v>
      </c>
      <c r="V73" s="35">
        <v>15131.089018035436</v>
      </c>
      <c r="W73" s="35">
        <v>13852.462083150345</v>
      </c>
      <c r="X73" s="35">
        <v>14126.620735619035</v>
      </c>
      <c r="Y73" s="35">
        <v>13163.293819198461</v>
      </c>
      <c r="Z73" s="35">
        <v>13372.97685385072</v>
      </c>
      <c r="AA73" s="35">
        <v>12840.395754411164</v>
      </c>
      <c r="AB73" s="35">
        <v>13937.691320024878</v>
      </c>
      <c r="AC73" s="35">
        <v>14616.828005005898</v>
      </c>
      <c r="AD73" s="35">
        <v>15300.714238896007</v>
      </c>
      <c r="AE73" s="35">
        <v>15985.419919866536</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s="28" customFormat="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s="28" customFormat="1">
      <c r="A78" s="29" t="s">
        <v>134</v>
      </c>
      <c r="B78" s="29" t="s">
        <v>20</v>
      </c>
      <c r="C78" s="33">
        <v>8.519674E-5</v>
      </c>
      <c r="D78" s="33">
        <v>8.4668490000000004E-5</v>
      </c>
      <c r="E78" s="33">
        <v>9.1604630000000003E-5</v>
      </c>
      <c r="F78" s="33">
        <v>9.3146180000000005E-5</v>
      </c>
      <c r="G78" s="33">
        <v>9.3692900000000005E-5</v>
      </c>
      <c r="H78" s="33">
        <v>9.7600280000000007E-5</v>
      </c>
      <c r="I78" s="33">
        <v>1.04379319999999E-4</v>
      </c>
      <c r="J78" s="33">
        <v>1.1041215E-4</v>
      </c>
      <c r="K78" s="33">
        <v>1.1669161E-4</v>
      </c>
      <c r="L78" s="33">
        <v>1.20094235E-4</v>
      </c>
      <c r="M78" s="33">
        <v>1.20539284E-4</v>
      </c>
      <c r="N78" s="33">
        <v>1.3979863000000001E-4</v>
      </c>
      <c r="O78" s="33">
        <v>1.4213208000000001E-4</v>
      </c>
      <c r="P78" s="33">
        <v>1.4851676000000001E-4</v>
      </c>
      <c r="Q78" s="33">
        <v>1.5321871999999999E-4</v>
      </c>
      <c r="R78" s="33">
        <v>1.595752E-4</v>
      </c>
      <c r="S78" s="33">
        <v>1.6666218E-4</v>
      </c>
      <c r="T78" s="33">
        <v>1.8561479E-4</v>
      </c>
      <c r="U78" s="33">
        <v>1.9696218E-4</v>
      </c>
      <c r="V78" s="33">
        <v>1.9403568999999999E-4</v>
      </c>
      <c r="W78" s="33">
        <v>2.1822097000000001E-4</v>
      </c>
      <c r="X78" s="33">
        <v>2.1860417999999899E-4</v>
      </c>
      <c r="Y78" s="33">
        <v>2.1010749999999999E-4</v>
      </c>
      <c r="Z78" s="33">
        <v>2.1264152999999901E-4</v>
      </c>
      <c r="AA78" s="33">
        <v>2.1790308999999899E-4</v>
      </c>
      <c r="AB78" s="33">
        <v>2.2676747E-4</v>
      </c>
      <c r="AC78" s="33">
        <v>2.4428195E-4</v>
      </c>
      <c r="AD78" s="33">
        <v>2.4741100000000001E-4</v>
      </c>
      <c r="AE78" s="33">
        <v>2.3772900999999999E-4</v>
      </c>
    </row>
    <row r="79" spans="1:31" s="28" customFormat="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s="28" customFormat="1">
      <c r="A80" s="29" t="s">
        <v>134</v>
      </c>
      <c r="B80" s="29" t="s">
        <v>66</v>
      </c>
      <c r="C80" s="33">
        <v>6.7227130999999909E-5</v>
      </c>
      <c r="D80" s="33">
        <v>6.6009500999999907E-5</v>
      </c>
      <c r="E80" s="33">
        <v>7.0526473500000001E-5</v>
      </c>
      <c r="F80" s="33">
        <v>7.2755495499999894E-5</v>
      </c>
      <c r="G80" s="33">
        <v>7.4803548499999904E-5</v>
      </c>
      <c r="H80" s="33">
        <v>7.9483630999999902E-5</v>
      </c>
      <c r="I80" s="33">
        <v>8.3640126999999905E-5</v>
      </c>
      <c r="J80" s="33">
        <v>8.8052997999999905E-5</v>
      </c>
      <c r="K80" s="33">
        <v>9.2968538999999996E-5</v>
      </c>
      <c r="L80" s="33">
        <v>9.5649430999999909E-5</v>
      </c>
      <c r="M80" s="33">
        <v>9.5468865999999902E-5</v>
      </c>
      <c r="N80" s="33">
        <v>0.12592369295699998</v>
      </c>
      <c r="O80" s="33">
        <v>1.0957193500000002E-4</v>
      </c>
      <c r="P80" s="33">
        <v>1.1481384200000001E-4</v>
      </c>
      <c r="Q80" s="33">
        <v>1.1809331399999991E-4</v>
      </c>
      <c r="R80" s="33">
        <v>1.227093319999999E-4</v>
      </c>
      <c r="S80" s="33">
        <v>1.2944869899999989E-4</v>
      </c>
      <c r="T80" s="33">
        <v>1.38837157E-4</v>
      </c>
      <c r="U80" s="33">
        <v>1.48348066E-4</v>
      </c>
      <c r="V80" s="33">
        <v>1.16793808E-4</v>
      </c>
      <c r="W80" s="33">
        <v>0.12380343836799899</v>
      </c>
      <c r="X80" s="33">
        <v>1.4056614599999999E-4</v>
      </c>
      <c r="Y80" s="33">
        <v>1.21719476E-4</v>
      </c>
      <c r="Z80" s="33">
        <v>1.3041168E-4</v>
      </c>
      <c r="AA80" s="33">
        <v>1.3685706300000001E-4</v>
      </c>
      <c r="AB80" s="33">
        <v>1.44420632E-4</v>
      </c>
      <c r="AC80" s="33">
        <v>1.5565047300000002E-4</v>
      </c>
      <c r="AD80" s="33">
        <v>0.30091314950999998</v>
      </c>
      <c r="AE80" s="33">
        <v>1.4322274799999989E-4</v>
      </c>
    </row>
    <row r="81" spans="1:35" s="28" customFormat="1">
      <c r="A81" s="29" t="s">
        <v>134</v>
      </c>
      <c r="B81" s="29" t="s">
        <v>65</v>
      </c>
      <c r="C81" s="33">
        <v>7518.4617049999997</v>
      </c>
      <c r="D81" s="33">
        <v>7115.6713659999969</v>
      </c>
      <c r="E81" s="33">
        <v>7069.5857499999984</v>
      </c>
      <c r="F81" s="33">
        <v>9178.2359199999973</v>
      </c>
      <c r="G81" s="33">
        <v>9943.0162299999993</v>
      </c>
      <c r="H81" s="33">
        <v>8955.330939999998</v>
      </c>
      <c r="I81" s="33">
        <v>8857.6176999999989</v>
      </c>
      <c r="J81" s="33">
        <v>9716.8801999999978</v>
      </c>
      <c r="K81" s="33">
        <v>8547.3053599999985</v>
      </c>
      <c r="L81" s="33">
        <v>8569.0884600000009</v>
      </c>
      <c r="M81" s="33">
        <v>8988.0131000000001</v>
      </c>
      <c r="N81" s="33">
        <v>10589.44425</v>
      </c>
      <c r="O81" s="33">
        <v>10373.018900000001</v>
      </c>
      <c r="P81" s="33">
        <v>10492.56127</v>
      </c>
      <c r="Q81" s="33">
        <v>9289.1747500000001</v>
      </c>
      <c r="R81" s="33">
        <v>8649.8785599999992</v>
      </c>
      <c r="S81" s="33">
        <v>9222.0461899999973</v>
      </c>
      <c r="T81" s="33">
        <v>8732.1662499999893</v>
      </c>
      <c r="U81" s="33">
        <v>8322.5706300000002</v>
      </c>
      <c r="V81" s="33">
        <v>8734.8059699999994</v>
      </c>
      <c r="W81" s="33">
        <v>8201.155609999998</v>
      </c>
      <c r="X81" s="33">
        <v>9012.3341399999972</v>
      </c>
      <c r="Y81" s="33">
        <v>9245.2526799999996</v>
      </c>
      <c r="Z81" s="33">
        <v>8426.5801399999982</v>
      </c>
      <c r="AA81" s="33">
        <v>8869.5363500000003</v>
      </c>
      <c r="AB81" s="33">
        <v>9165.7741100000003</v>
      </c>
      <c r="AC81" s="33">
        <v>8826.1215200000006</v>
      </c>
      <c r="AD81" s="33">
        <v>9203.4732099999983</v>
      </c>
      <c r="AE81" s="33">
        <v>9086.4095799999977</v>
      </c>
    </row>
    <row r="82" spans="1:35" s="28" customFormat="1">
      <c r="A82" s="29" t="s">
        <v>134</v>
      </c>
      <c r="B82" s="29" t="s">
        <v>69</v>
      </c>
      <c r="C82" s="33">
        <v>1326.1493371552392</v>
      </c>
      <c r="D82" s="33">
        <v>1602.681122484059</v>
      </c>
      <c r="E82" s="33">
        <v>1450.4217221197998</v>
      </c>
      <c r="F82" s="33">
        <v>1462.5602027360201</v>
      </c>
      <c r="G82" s="33">
        <v>1553.7463720046787</v>
      </c>
      <c r="H82" s="33">
        <v>1588.7225491637898</v>
      </c>
      <c r="I82" s="33">
        <v>1634.58632804227</v>
      </c>
      <c r="J82" s="33">
        <v>1389.4345238365597</v>
      </c>
      <c r="K82" s="33">
        <v>1435.419226484009</v>
      </c>
      <c r="L82" s="33">
        <v>1314.0377017697899</v>
      </c>
      <c r="M82" s="33">
        <v>1607.9344702379899</v>
      </c>
      <c r="N82" s="33">
        <v>1439.693696180809</v>
      </c>
      <c r="O82" s="33">
        <v>1471.06534359323</v>
      </c>
      <c r="P82" s="33">
        <v>1538.2904502860981</v>
      </c>
      <c r="Q82" s="33">
        <v>2729.8148600504005</v>
      </c>
      <c r="R82" s="33">
        <v>3150.0369683680997</v>
      </c>
      <c r="S82" s="33">
        <v>3007.6673318476992</v>
      </c>
      <c r="T82" s="33">
        <v>3002.7923684136999</v>
      </c>
      <c r="U82" s="33">
        <v>2850.1762938638003</v>
      </c>
      <c r="V82" s="33">
        <v>3145.5284393007992</v>
      </c>
      <c r="W82" s="33">
        <v>2877.7852090762003</v>
      </c>
      <c r="X82" s="33">
        <v>2838.1224579837999</v>
      </c>
      <c r="Y82" s="33">
        <v>3013.9312162528995</v>
      </c>
      <c r="Z82" s="33">
        <v>2703.1240232168998</v>
      </c>
      <c r="AA82" s="33">
        <v>2746.7953929520995</v>
      </c>
      <c r="AB82" s="33">
        <v>2661.7850928297994</v>
      </c>
      <c r="AC82" s="33">
        <v>2647.6963726683989</v>
      </c>
      <c r="AD82" s="33">
        <v>2524.5447392456999</v>
      </c>
      <c r="AE82" s="33">
        <v>2759.5459151486998</v>
      </c>
    </row>
    <row r="83" spans="1:35" s="28" customFormat="1">
      <c r="A83" s="29" t="s">
        <v>134</v>
      </c>
      <c r="B83" s="29" t="s">
        <v>68</v>
      </c>
      <c r="C83" s="33">
        <v>1.8672687999999999E-5</v>
      </c>
      <c r="D83" s="33">
        <v>2.8402070000000002E-5</v>
      </c>
      <c r="E83" s="33">
        <v>3.910947E-5</v>
      </c>
      <c r="F83" s="33">
        <v>4.1598882999999999E-5</v>
      </c>
      <c r="G83" s="33">
        <v>3.6041129999999998E-5</v>
      </c>
      <c r="H83" s="33">
        <v>4.2364813E-5</v>
      </c>
      <c r="I83" s="33">
        <v>4.9333116999999997E-5</v>
      </c>
      <c r="J83" s="33">
        <v>5.7420680000000003E-5</v>
      </c>
      <c r="K83" s="33">
        <v>8.2306959999999994E-5</v>
      </c>
      <c r="L83" s="33">
        <v>9.6045059999999997E-5</v>
      </c>
      <c r="M83" s="33">
        <v>9.5149159999999896E-5</v>
      </c>
      <c r="N83" s="33">
        <v>2.0482531000000001E-4</v>
      </c>
      <c r="O83" s="33">
        <v>2.1081156E-4</v>
      </c>
      <c r="P83" s="33">
        <v>1.8205542999999999E-4</v>
      </c>
      <c r="Q83" s="33">
        <v>2.2272076000000001E-4</v>
      </c>
      <c r="R83" s="33">
        <v>2.35316699999999E-4</v>
      </c>
      <c r="S83" s="33">
        <v>2.9587679999999999E-4</v>
      </c>
      <c r="T83" s="33">
        <v>5.4052116999999897E-4</v>
      </c>
      <c r="U83" s="33">
        <v>5.3525645999999904E-4</v>
      </c>
      <c r="V83" s="33">
        <v>4.9710384000000005E-4</v>
      </c>
      <c r="W83" s="33">
        <v>5.3210765999999897E-4</v>
      </c>
      <c r="X83" s="33">
        <v>5.3623739999999998E-4</v>
      </c>
      <c r="Y83" s="33">
        <v>4.3042530000000001E-4</v>
      </c>
      <c r="Z83" s="33">
        <v>4.8713123999999998E-4</v>
      </c>
      <c r="AA83" s="33">
        <v>4.7374214000000002E-4</v>
      </c>
      <c r="AB83" s="33">
        <v>4.7630193999999998E-4</v>
      </c>
      <c r="AC83" s="33">
        <v>5.3183164000000002E-4</v>
      </c>
      <c r="AD83" s="33">
        <v>5.2967040000000002E-4</v>
      </c>
      <c r="AE83" s="33">
        <v>3.9932660999999998E-4</v>
      </c>
    </row>
    <row r="84" spans="1:35" s="28" customFormat="1">
      <c r="A84" s="29" t="s">
        <v>134</v>
      </c>
      <c r="B84" s="29" t="s">
        <v>36</v>
      </c>
      <c r="C84" s="33">
        <v>2.3581159E-4</v>
      </c>
      <c r="D84" s="33">
        <v>2.4299774999999999E-4</v>
      </c>
      <c r="E84" s="33">
        <v>2.3693202999999999E-4</v>
      </c>
      <c r="F84" s="33">
        <v>2.3668893999999999E-4</v>
      </c>
      <c r="G84" s="33">
        <v>2.4397273999999901E-4</v>
      </c>
      <c r="H84" s="33">
        <v>2.5184097E-4</v>
      </c>
      <c r="I84" s="33">
        <v>2.7483223999999999E-4</v>
      </c>
      <c r="J84" s="33">
        <v>3.1376422999999899E-4</v>
      </c>
      <c r="K84" s="33">
        <v>4.1447076000000001E-4</v>
      </c>
      <c r="L84" s="33">
        <v>4.4169244999999998E-4</v>
      </c>
      <c r="M84" s="33">
        <v>4.8886869999999996E-4</v>
      </c>
      <c r="N84" s="33">
        <v>5.0268800000000005E-4</v>
      </c>
      <c r="O84" s="33">
        <v>5.156653E-4</v>
      </c>
      <c r="P84" s="33">
        <v>5.6383720000000004E-4</v>
      </c>
      <c r="Q84" s="33">
        <v>6.0454965999999998E-4</v>
      </c>
      <c r="R84" s="33">
        <v>6.6985410000000003E-4</v>
      </c>
      <c r="S84" s="33">
        <v>7.2093679999999901E-4</v>
      </c>
      <c r="T84" s="33">
        <v>6.9866695999999998E-4</v>
      </c>
      <c r="U84" s="33">
        <v>8.7395734999999998E-4</v>
      </c>
      <c r="V84" s="33">
        <v>9.9155659999999998E-4</v>
      </c>
      <c r="W84" s="33">
        <v>9.0778979999999896E-4</v>
      </c>
      <c r="X84" s="33">
        <v>9.5140706999999997E-4</v>
      </c>
      <c r="Y84" s="33">
        <v>1.2370114999999901E-3</v>
      </c>
      <c r="Z84" s="33">
        <v>1.2124175000000001E-3</v>
      </c>
      <c r="AA84" s="33">
        <v>1.2612799E-3</v>
      </c>
      <c r="AB84" s="33">
        <v>1.3539761999999901E-3</v>
      </c>
      <c r="AC84" s="33">
        <v>1.3226863000000001E-3</v>
      </c>
      <c r="AD84" s="33">
        <v>1.4799425999999999E-3</v>
      </c>
      <c r="AE84" s="33">
        <v>2.0225635E-3</v>
      </c>
    </row>
    <row r="85" spans="1:35" s="28" customFormat="1">
      <c r="A85" s="29" t="s">
        <v>134</v>
      </c>
      <c r="B85" s="29" t="s">
        <v>73</v>
      </c>
      <c r="C85" s="33">
        <v>0</v>
      </c>
      <c r="D85" s="33">
        <v>0</v>
      </c>
      <c r="E85" s="33">
        <v>5.8931816000000004E-4</v>
      </c>
      <c r="F85" s="33">
        <v>6.1122319000000004E-4</v>
      </c>
      <c r="G85" s="33">
        <v>6.6636636999999998E-4</v>
      </c>
      <c r="H85" s="33">
        <v>6.8256205999999797E-4</v>
      </c>
      <c r="I85" s="33">
        <v>6.9718252000000006E-4</v>
      </c>
      <c r="J85" s="33">
        <v>7.0936757999999901E-4</v>
      </c>
      <c r="K85" s="33">
        <v>7.1993399999999998E-4</v>
      </c>
      <c r="L85" s="33">
        <v>7.6105423E-4</v>
      </c>
      <c r="M85" s="33">
        <v>8.6687707999999995E-4</v>
      </c>
      <c r="N85" s="33">
        <v>8.2395956999999998E-4</v>
      </c>
      <c r="O85" s="33">
        <v>8.6189416999999996E-4</v>
      </c>
      <c r="P85" s="33">
        <v>9.3208731000000002E-4</v>
      </c>
      <c r="Q85" s="33">
        <v>9.9763492999999917E-4</v>
      </c>
      <c r="R85" s="33">
        <v>1.1024671999999998E-3</v>
      </c>
      <c r="S85" s="33">
        <v>1.1903810500000001E-3</v>
      </c>
      <c r="T85" s="33">
        <v>1.1171192400000001E-3</v>
      </c>
      <c r="U85" s="33">
        <v>1.32051673E-3</v>
      </c>
      <c r="V85" s="33">
        <v>1.4998631299999992E-3</v>
      </c>
      <c r="W85" s="33">
        <v>1.35142589E-3</v>
      </c>
      <c r="X85" s="33">
        <v>1.40569994E-3</v>
      </c>
      <c r="Y85" s="33">
        <v>1.829187999999999E-3</v>
      </c>
      <c r="Z85" s="33">
        <v>1.7688197599999989E-3</v>
      </c>
      <c r="AA85" s="33">
        <v>1.8058994999999999E-3</v>
      </c>
      <c r="AB85" s="33">
        <v>1.919455899999999E-3</v>
      </c>
      <c r="AC85" s="33">
        <v>1.8309643999999999E-3</v>
      </c>
      <c r="AD85" s="33">
        <v>2.0000023999999896E-3</v>
      </c>
      <c r="AE85" s="33">
        <v>2.6676042999999898E-3</v>
      </c>
    </row>
    <row r="86" spans="1:35" s="28" customFormat="1">
      <c r="A86" s="29" t="s">
        <v>134</v>
      </c>
      <c r="B86" s="29" t="s">
        <v>56</v>
      </c>
      <c r="C86" s="25">
        <v>0.14427967750000001</v>
      </c>
      <c r="D86" s="25">
        <v>0.43742945700000002</v>
      </c>
      <c r="E86" s="25">
        <v>0.153249315</v>
      </c>
      <c r="F86" s="25">
        <v>0.39057080799999999</v>
      </c>
      <c r="G86" s="25">
        <v>1.17590145</v>
      </c>
      <c r="H86" s="25">
        <v>1.15381007</v>
      </c>
      <c r="I86" s="25">
        <v>1.3694572500000002</v>
      </c>
      <c r="J86" s="25">
        <v>1.8190771400000001</v>
      </c>
      <c r="K86" s="25">
        <v>0.56552733600000005</v>
      </c>
      <c r="L86" s="25">
        <v>1.6196167099999998</v>
      </c>
      <c r="M86" s="25">
        <v>4.3492394499999998</v>
      </c>
      <c r="N86" s="25">
        <v>1.36164989</v>
      </c>
      <c r="O86" s="25">
        <v>3.33323123</v>
      </c>
      <c r="P86" s="25">
        <v>8.4556993999999985</v>
      </c>
      <c r="Q86" s="25">
        <v>6.0878956999999998</v>
      </c>
      <c r="R86" s="25">
        <v>7.9672731999999904</v>
      </c>
      <c r="S86" s="25">
        <v>9.5318027000000001</v>
      </c>
      <c r="T86" s="25">
        <v>6.7344603599999999</v>
      </c>
      <c r="U86" s="25">
        <v>8.4090305999999995</v>
      </c>
      <c r="V86" s="25">
        <v>9.5582870999999994</v>
      </c>
      <c r="W86" s="25">
        <v>9.3633501999999993</v>
      </c>
      <c r="X86" s="25">
        <v>9.3540890999999995</v>
      </c>
      <c r="Y86" s="25">
        <v>13.355510199999999</v>
      </c>
      <c r="Z86" s="25">
        <v>9.9208666000000001</v>
      </c>
      <c r="AA86" s="25">
        <v>11.1872103</v>
      </c>
      <c r="AB86" s="25">
        <v>11.990277200000001</v>
      </c>
      <c r="AC86" s="25">
        <v>6.0827449499999897</v>
      </c>
      <c r="AD86" s="25">
        <v>7.1984301999999998</v>
      </c>
      <c r="AE86" s="25">
        <v>11.475660199999989</v>
      </c>
      <c r="AH86" s="13"/>
      <c r="AI86" s="13"/>
    </row>
    <row r="87" spans="1:35" s="28" customFormat="1">
      <c r="A87" s="34" t="s">
        <v>138</v>
      </c>
      <c r="B87" s="34"/>
      <c r="C87" s="35">
        <v>8844.6112132517992</v>
      </c>
      <c r="D87" s="35">
        <v>8718.3526675641169</v>
      </c>
      <c r="E87" s="35">
        <v>8520.0076733603728</v>
      </c>
      <c r="F87" s="35">
        <v>10640.796330236577</v>
      </c>
      <c r="G87" s="35">
        <v>11496.762806542256</v>
      </c>
      <c r="H87" s="35">
        <v>10544.053708612511</v>
      </c>
      <c r="I87" s="35">
        <v>10492.204265394834</v>
      </c>
      <c r="J87" s="35">
        <v>11106.314979722387</v>
      </c>
      <c r="K87" s="35">
        <v>9982.7248784511175</v>
      </c>
      <c r="L87" s="35">
        <v>9883.1264735585173</v>
      </c>
      <c r="M87" s="35">
        <v>10595.947881395299</v>
      </c>
      <c r="N87" s="35">
        <v>12029.264214497707</v>
      </c>
      <c r="O87" s="35">
        <v>11844.084706108808</v>
      </c>
      <c r="P87" s="35">
        <v>12030.85216567213</v>
      </c>
      <c r="Q87" s="35">
        <v>12018.990104083196</v>
      </c>
      <c r="R87" s="35">
        <v>11799.916045969332</v>
      </c>
      <c r="S87" s="35">
        <v>12229.714113835375</v>
      </c>
      <c r="T87" s="35">
        <v>11734.959483386807</v>
      </c>
      <c r="U87" s="35">
        <v>11172.747804430506</v>
      </c>
      <c r="V87" s="35">
        <v>11880.335217234137</v>
      </c>
      <c r="W87" s="35">
        <v>11079.065372843197</v>
      </c>
      <c r="X87" s="35">
        <v>11850.457493391523</v>
      </c>
      <c r="Y87" s="35">
        <v>12259.184658505174</v>
      </c>
      <c r="Z87" s="35">
        <v>11129.704993401348</v>
      </c>
      <c r="AA87" s="35">
        <v>11616.332571454393</v>
      </c>
      <c r="AB87" s="35">
        <v>11827.560050319842</v>
      </c>
      <c r="AC87" s="35">
        <v>11473.818824432463</v>
      </c>
      <c r="AD87" s="35">
        <v>11728.319639476609</v>
      </c>
      <c r="AE87" s="35">
        <v>11845.956275427065</v>
      </c>
      <c r="AH87" s="13"/>
      <c r="AI87" s="13"/>
    </row>
    <row r="88" spans="1:35"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H88" s="13"/>
      <c r="AI88" s="13"/>
    </row>
    <row r="89" spans="1:35"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row>
    <row r="90" spans="1:35"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row>
    <row r="91" spans="1:35"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c r="AF91" s="13"/>
      <c r="AG91" s="13"/>
      <c r="AH91" s="13"/>
      <c r="AI91" s="13"/>
    </row>
    <row r="92" spans="1:35" s="28" customFormat="1">
      <c r="A92" s="29" t="s">
        <v>40</v>
      </c>
      <c r="B92" s="29" t="s">
        <v>70</v>
      </c>
      <c r="C92" s="33">
        <v>267.19723024642002</v>
      </c>
      <c r="D92" s="33">
        <v>385.14449722831995</v>
      </c>
      <c r="E92" s="33">
        <v>386.09382416102898</v>
      </c>
      <c r="F92" s="33">
        <v>438.59218317042996</v>
      </c>
      <c r="G92" s="33">
        <v>435.20282641875883</v>
      </c>
      <c r="H92" s="33">
        <v>436.32358104986986</v>
      </c>
      <c r="I92" s="33">
        <v>406.29326059290003</v>
      </c>
      <c r="J92" s="33">
        <v>390.33732621942988</v>
      </c>
      <c r="K92" s="33">
        <v>347.17385720495986</v>
      </c>
      <c r="L92" s="33">
        <v>347.61469113455001</v>
      </c>
      <c r="M92" s="33">
        <v>346.51884147139998</v>
      </c>
      <c r="N92" s="33">
        <v>366.40861117606892</v>
      </c>
      <c r="O92" s="33">
        <v>331.16001580379998</v>
      </c>
      <c r="P92" s="33">
        <v>284.38803047605001</v>
      </c>
      <c r="Q92" s="33">
        <v>303.00505947409988</v>
      </c>
      <c r="R92" s="33">
        <v>307.59362460990002</v>
      </c>
      <c r="S92" s="33">
        <v>1176.9723155179499</v>
      </c>
      <c r="T92" s="33">
        <v>1170.111814160239</v>
      </c>
      <c r="U92" s="33">
        <v>1768.6333094356978</v>
      </c>
      <c r="V92" s="33">
        <v>1700.3192037845001</v>
      </c>
      <c r="W92" s="33">
        <v>4860.8275602311996</v>
      </c>
      <c r="X92" s="33">
        <v>4765.1404354827</v>
      </c>
      <c r="Y92" s="33">
        <v>4736.4207414932998</v>
      </c>
      <c r="Z92" s="33">
        <v>5702.5722925321988</v>
      </c>
      <c r="AA92" s="33">
        <v>5644.8369284332002</v>
      </c>
      <c r="AB92" s="33">
        <v>6840.0048624982992</v>
      </c>
      <c r="AC92" s="33">
        <v>6917.3398838622006</v>
      </c>
      <c r="AD92" s="33">
        <v>7954.6140139398995</v>
      </c>
      <c r="AE92" s="33">
        <v>7951.4728026504008</v>
      </c>
      <c r="AF92" s="13"/>
      <c r="AG92" s="13"/>
      <c r="AH92" s="13"/>
      <c r="AI92" s="13"/>
    </row>
    <row r="93" spans="1:35" collapsed="1">
      <c r="A93" s="29" t="s">
        <v>40</v>
      </c>
      <c r="B93" s="29" t="s">
        <v>72</v>
      </c>
      <c r="C93" s="33">
        <v>134.26259469999999</v>
      </c>
      <c r="D93" s="33">
        <v>432.10411299999998</v>
      </c>
      <c r="E93" s="33">
        <v>606.6261382985698</v>
      </c>
      <c r="F93" s="33">
        <v>3475.4830769753989</v>
      </c>
      <c r="G93" s="33">
        <v>6588.5161799973503</v>
      </c>
      <c r="H93" s="33">
        <v>7488.0815085897002</v>
      </c>
      <c r="I93" s="33">
        <v>7631.3648713701614</v>
      </c>
      <c r="J93" s="33">
        <v>8227.5507954570312</v>
      </c>
      <c r="K93" s="33">
        <v>13026.996314695689</v>
      </c>
      <c r="L93" s="33">
        <v>13882.335450466931</v>
      </c>
      <c r="M93" s="33">
        <v>13774.699338865901</v>
      </c>
      <c r="N93" s="33">
        <v>15800.491378595732</v>
      </c>
      <c r="O93" s="33">
        <v>15386.612100760593</v>
      </c>
      <c r="P93" s="33">
        <v>14477.383468916129</v>
      </c>
      <c r="Q93" s="33">
        <v>16015.065442029758</v>
      </c>
      <c r="R93" s="33">
        <v>16137.850490027398</v>
      </c>
      <c r="S93" s="33">
        <v>18204.750491267398</v>
      </c>
      <c r="T93" s="33">
        <v>17681.765588298902</v>
      </c>
      <c r="U93" s="33">
        <v>18492.576196417773</v>
      </c>
      <c r="V93" s="33">
        <v>17825.315481682166</v>
      </c>
      <c r="W93" s="33">
        <v>19031.68374974457</v>
      </c>
      <c r="X93" s="33">
        <v>21660.952995007301</v>
      </c>
      <c r="Y93" s="33">
        <v>20193.664310454296</v>
      </c>
      <c r="Z93" s="33">
        <v>23493.876052345699</v>
      </c>
      <c r="AA93" s="33">
        <v>23510.2708892513</v>
      </c>
      <c r="AB93" s="33">
        <v>23496.185623387901</v>
      </c>
      <c r="AC93" s="33">
        <v>22860.348938773703</v>
      </c>
      <c r="AD93" s="33">
        <v>25582.151997430483</v>
      </c>
      <c r="AE93" s="33">
        <v>25056.132316536296</v>
      </c>
    </row>
    <row r="94" spans="1:35">
      <c r="A94" s="29" t="s">
        <v>40</v>
      </c>
      <c r="B94" s="29" t="s">
        <v>76</v>
      </c>
      <c r="C94" s="33">
        <v>29.67639221899999</v>
      </c>
      <c r="D94" s="33">
        <v>51.765974953000004</v>
      </c>
      <c r="E94" s="33">
        <v>69.828141958000003</v>
      </c>
      <c r="F94" s="33">
        <v>112.72440047000001</v>
      </c>
      <c r="G94" s="33">
        <v>161.00359242999971</v>
      </c>
      <c r="H94" s="33">
        <v>214.84671813999998</v>
      </c>
      <c r="I94" s="33">
        <v>257.70797029000005</v>
      </c>
      <c r="J94" s="33">
        <v>312.62760685999899</v>
      </c>
      <c r="K94" s="33">
        <v>368.93361524199884</v>
      </c>
      <c r="L94" s="33">
        <v>450.6901380099988</v>
      </c>
      <c r="M94" s="33">
        <v>578.14310546999911</v>
      </c>
      <c r="N94" s="33">
        <v>688.29533058999891</v>
      </c>
      <c r="O94" s="33">
        <v>791.20957433000001</v>
      </c>
      <c r="P94" s="33">
        <v>847.22438599999873</v>
      </c>
      <c r="Q94" s="33">
        <v>962.94277615999988</v>
      </c>
      <c r="R94" s="33">
        <v>1063.7381571999979</v>
      </c>
      <c r="S94" s="33">
        <v>1040.8043788999998</v>
      </c>
      <c r="T94" s="33">
        <v>1088.2701715000001</v>
      </c>
      <c r="U94" s="33">
        <v>1121.4889596999999</v>
      </c>
      <c r="V94" s="33">
        <v>1179.7908848999991</v>
      </c>
      <c r="W94" s="33">
        <v>1207.0912154999987</v>
      </c>
      <c r="X94" s="33">
        <v>1284.9364964000001</v>
      </c>
      <c r="Y94" s="33">
        <v>1326.7317849999997</v>
      </c>
      <c r="Z94" s="33">
        <v>1448.3048726999998</v>
      </c>
      <c r="AA94" s="33">
        <v>1439.124965</v>
      </c>
      <c r="AB94" s="33">
        <v>1411.6181855999992</v>
      </c>
      <c r="AC94" s="33">
        <v>1477.4767356999989</v>
      </c>
      <c r="AD94" s="33">
        <v>1497.6885131000001</v>
      </c>
      <c r="AE94" s="33">
        <v>1458.921768799999</v>
      </c>
    </row>
    <row r="95" spans="1:35" collapsed="1"/>
    <row r="96" spans="1:35">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4.3046385999999999E-4</v>
      </c>
      <c r="D97" s="33">
        <v>4.467594E-4</v>
      </c>
      <c r="E97" s="33">
        <v>4.4542479999999998E-4</v>
      </c>
      <c r="F97" s="33">
        <v>4.4267116999999998E-4</v>
      </c>
      <c r="G97" s="33">
        <v>4.3515451999999997E-4</v>
      </c>
      <c r="H97" s="33">
        <v>4.4377864999999901E-4</v>
      </c>
      <c r="I97" s="33">
        <v>5.3509909999999898E-4</v>
      </c>
      <c r="J97" s="33">
        <v>5.768635E-4</v>
      </c>
      <c r="K97" s="33">
        <v>1.7502426999999902E-3</v>
      </c>
      <c r="L97" s="33">
        <v>1.8129212999999989E-3</v>
      </c>
      <c r="M97" s="33">
        <v>1.8307478E-3</v>
      </c>
      <c r="N97" s="33">
        <v>2.0480563699999989E-3</v>
      </c>
      <c r="O97" s="33">
        <v>2.0498521E-3</v>
      </c>
      <c r="P97" s="33">
        <v>2.0510229999999999E-3</v>
      </c>
      <c r="Q97" s="33">
        <v>2.3224641999999998E-3</v>
      </c>
      <c r="R97" s="33">
        <v>2.3315056E-3</v>
      </c>
      <c r="S97" s="33">
        <v>9.0137263999999911E-3</v>
      </c>
      <c r="T97" s="33">
        <v>8.8706992000000002E-3</v>
      </c>
      <c r="U97" s="33">
        <v>215.24891130069898</v>
      </c>
      <c r="V97" s="33">
        <v>209.8466048192</v>
      </c>
      <c r="W97" s="33">
        <v>1286.5556553409999</v>
      </c>
      <c r="X97" s="33">
        <v>1275.0749360973</v>
      </c>
      <c r="Y97" s="33">
        <v>1277.9627002075001</v>
      </c>
      <c r="Z97" s="33">
        <v>1542.1810101799999</v>
      </c>
      <c r="AA97" s="33">
        <v>1522.012179368</v>
      </c>
      <c r="AB97" s="33">
        <v>1494.4322004196999</v>
      </c>
      <c r="AC97" s="33">
        <v>1458.1886468110001</v>
      </c>
      <c r="AD97" s="33">
        <v>1513.2736938265</v>
      </c>
      <c r="AE97" s="33">
        <v>1504.3658958123001</v>
      </c>
    </row>
    <row r="98" spans="1:31">
      <c r="A98" s="29" t="s">
        <v>130</v>
      </c>
      <c r="B98" s="29" t="s">
        <v>72</v>
      </c>
      <c r="C98" s="33">
        <v>95.857607699999988</v>
      </c>
      <c r="D98" s="33">
        <v>340.552053</v>
      </c>
      <c r="E98" s="33">
        <v>456.93345251992992</v>
      </c>
      <c r="F98" s="33">
        <v>2739.0212262393898</v>
      </c>
      <c r="G98" s="33">
        <v>5899.9534223617193</v>
      </c>
      <c r="H98" s="33">
        <v>6887.6407659670995</v>
      </c>
      <c r="I98" s="33">
        <v>7106.1961895421209</v>
      </c>
      <c r="J98" s="33">
        <v>7484.2521510398601</v>
      </c>
      <c r="K98" s="33">
        <v>12416.782170354179</v>
      </c>
      <c r="L98" s="33">
        <v>13183.92035836246</v>
      </c>
      <c r="M98" s="33">
        <v>13117.36104387546</v>
      </c>
      <c r="N98" s="33">
        <v>14785.962263515672</v>
      </c>
      <c r="O98" s="33">
        <v>14402.146373229401</v>
      </c>
      <c r="P98" s="33">
        <v>13514.808447798199</v>
      </c>
      <c r="Q98" s="33">
        <v>14950.856263161098</v>
      </c>
      <c r="R98" s="33">
        <v>15121.350816073829</v>
      </c>
      <c r="S98" s="33">
        <v>14490.221012930499</v>
      </c>
      <c r="T98" s="33">
        <v>13962.260081776099</v>
      </c>
      <c r="U98" s="33">
        <v>14346.277850080589</v>
      </c>
      <c r="V98" s="33">
        <v>13948.847851441602</v>
      </c>
      <c r="W98" s="33">
        <v>14250.193574992001</v>
      </c>
      <c r="X98" s="33">
        <v>14669.4584085927</v>
      </c>
      <c r="Y98" s="33">
        <v>13545.989788601199</v>
      </c>
      <c r="Z98" s="33">
        <v>15442.530192058999</v>
      </c>
      <c r="AA98" s="33">
        <v>15457.0140399683</v>
      </c>
      <c r="AB98" s="33">
        <v>15251.868345225001</v>
      </c>
      <c r="AC98" s="33">
        <v>14450.472314298702</v>
      </c>
      <c r="AD98" s="33">
        <v>15355.8198209986</v>
      </c>
      <c r="AE98" s="33">
        <v>14788.353305948998</v>
      </c>
    </row>
    <row r="99" spans="1:31">
      <c r="A99" s="29" t="s">
        <v>130</v>
      </c>
      <c r="B99" s="29" t="s">
        <v>76</v>
      </c>
      <c r="C99" s="33">
        <v>10.4614254</v>
      </c>
      <c r="D99" s="33">
        <v>18.0724816</v>
      </c>
      <c r="E99" s="33">
        <v>23.928978000000001</v>
      </c>
      <c r="F99" s="33">
        <v>41.474895799999999</v>
      </c>
      <c r="G99" s="33">
        <v>58.496822799999904</v>
      </c>
      <c r="H99" s="33">
        <v>81.122474800000006</v>
      </c>
      <c r="I99" s="33">
        <v>97.143084999999999</v>
      </c>
      <c r="J99" s="33">
        <v>115.99381899999899</v>
      </c>
      <c r="K99" s="33">
        <v>134.14257399999889</v>
      </c>
      <c r="L99" s="33">
        <v>161.3962609999999</v>
      </c>
      <c r="M99" s="33">
        <v>198.56522000000001</v>
      </c>
      <c r="N99" s="33">
        <v>238.01924399999888</v>
      </c>
      <c r="O99" s="33">
        <v>266.77430200000003</v>
      </c>
      <c r="P99" s="33">
        <v>277.40710799999999</v>
      </c>
      <c r="Q99" s="33">
        <v>317.45869599999997</v>
      </c>
      <c r="R99" s="33">
        <v>349.5775559999999</v>
      </c>
      <c r="S99" s="33">
        <v>359.75363299999992</v>
      </c>
      <c r="T99" s="33">
        <v>366.62762400000003</v>
      </c>
      <c r="U99" s="33">
        <v>374.85377999999997</v>
      </c>
      <c r="V99" s="33">
        <v>394.90167500000001</v>
      </c>
      <c r="W99" s="33">
        <v>407.603489999999</v>
      </c>
      <c r="X99" s="33">
        <v>432.63059000000004</v>
      </c>
      <c r="Y99" s="33">
        <v>450.86780999999996</v>
      </c>
      <c r="Z99" s="33">
        <v>499.97161999999997</v>
      </c>
      <c r="AA99" s="33">
        <v>496.54672399999998</v>
      </c>
      <c r="AB99" s="33">
        <v>507.35473999999999</v>
      </c>
      <c r="AC99" s="33">
        <v>515.55750999999896</v>
      </c>
      <c r="AD99" s="33">
        <v>549.37573999999995</v>
      </c>
      <c r="AE99" s="33">
        <v>555.71189399999901</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2.8916099999999899E-4</v>
      </c>
      <c r="D102" s="33">
        <v>31.6170891545</v>
      </c>
      <c r="E102" s="33">
        <v>33.007462610700003</v>
      </c>
      <c r="F102" s="33">
        <v>40.5984772085</v>
      </c>
      <c r="G102" s="33">
        <v>43.032424675099897</v>
      </c>
      <c r="H102" s="33">
        <v>41.929848249439999</v>
      </c>
      <c r="I102" s="33">
        <v>40.897947072240001</v>
      </c>
      <c r="J102" s="33">
        <v>40.482316920100004</v>
      </c>
      <c r="K102" s="33">
        <v>39.244506539999897</v>
      </c>
      <c r="L102" s="33">
        <v>39.383398957099999</v>
      </c>
      <c r="M102" s="33">
        <v>39.083321367100005</v>
      </c>
      <c r="N102" s="33">
        <v>39.682181946500002</v>
      </c>
      <c r="O102" s="33">
        <v>39.493623298999999</v>
      </c>
      <c r="P102" s="33">
        <v>39.964051675</v>
      </c>
      <c r="Q102" s="33">
        <v>39.714918642699999</v>
      </c>
      <c r="R102" s="33">
        <v>40.272194079199998</v>
      </c>
      <c r="S102" s="33">
        <v>888.08398299999999</v>
      </c>
      <c r="T102" s="33">
        <v>889.94361800000001</v>
      </c>
      <c r="U102" s="33">
        <v>890.41515499999991</v>
      </c>
      <c r="V102" s="33">
        <v>851.78859999999997</v>
      </c>
      <c r="W102" s="33">
        <v>1708.914</v>
      </c>
      <c r="X102" s="33">
        <v>1692.6766</v>
      </c>
      <c r="Y102" s="33">
        <v>1705.5873999999999</v>
      </c>
      <c r="Z102" s="33">
        <v>2317.6889999999999</v>
      </c>
      <c r="AA102" s="33">
        <v>2273.1824000000001</v>
      </c>
      <c r="AB102" s="33">
        <v>3553.5360999999998</v>
      </c>
      <c r="AC102" s="33">
        <v>3662.08</v>
      </c>
      <c r="AD102" s="33">
        <v>3625.5544</v>
      </c>
      <c r="AE102" s="33">
        <v>3731.7107000000001</v>
      </c>
    </row>
    <row r="103" spans="1:31">
      <c r="A103" s="29" t="s">
        <v>131</v>
      </c>
      <c r="B103" s="29" t="s">
        <v>72</v>
      </c>
      <c r="C103" s="33">
        <v>38.404986999999998</v>
      </c>
      <c r="D103" s="33">
        <v>91.552059999999997</v>
      </c>
      <c r="E103" s="33">
        <v>149.69124930949999</v>
      </c>
      <c r="F103" s="33">
        <v>736.46036411992895</v>
      </c>
      <c r="G103" s="33">
        <v>688.56120498630003</v>
      </c>
      <c r="H103" s="33">
        <v>600.43912315378009</v>
      </c>
      <c r="I103" s="33">
        <v>525.16704467777004</v>
      </c>
      <c r="J103" s="33">
        <v>743.29695657033005</v>
      </c>
      <c r="K103" s="33">
        <v>610.21241274030001</v>
      </c>
      <c r="L103" s="33">
        <v>698.41324742539996</v>
      </c>
      <c r="M103" s="33">
        <v>657.33627402109994</v>
      </c>
      <c r="N103" s="33">
        <v>1014.5264397584</v>
      </c>
      <c r="O103" s="33">
        <v>984.4630148432999</v>
      </c>
      <c r="P103" s="33">
        <v>962.57225794440001</v>
      </c>
      <c r="Q103" s="33">
        <v>1064.2059670164001</v>
      </c>
      <c r="R103" s="33">
        <v>1016.496252523</v>
      </c>
      <c r="S103" s="33">
        <v>3005.7269000000001</v>
      </c>
      <c r="T103" s="33">
        <v>3016.1983</v>
      </c>
      <c r="U103" s="33">
        <v>3162.0965000000001</v>
      </c>
      <c r="V103" s="33">
        <v>2932.0308</v>
      </c>
      <c r="W103" s="33">
        <v>3462.9280599999988</v>
      </c>
      <c r="X103" s="33">
        <v>5706.98</v>
      </c>
      <c r="Y103" s="33">
        <v>5468.5724199999995</v>
      </c>
      <c r="Z103" s="33">
        <v>5504.6122000000005</v>
      </c>
      <c r="AA103" s="33">
        <v>5406.0853299999999</v>
      </c>
      <c r="AB103" s="33">
        <v>5697.0371500000001</v>
      </c>
      <c r="AC103" s="33">
        <v>5749.7487700000001</v>
      </c>
      <c r="AD103" s="33">
        <v>6103.36192999999</v>
      </c>
      <c r="AE103" s="33">
        <v>6262.6997000000001</v>
      </c>
    </row>
    <row r="104" spans="1:31">
      <c r="A104" s="29" t="s">
        <v>131</v>
      </c>
      <c r="B104" s="29" t="s">
        <v>76</v>
      </c>
      <c r="C104" s="33">
        <v>4.4175806</v>
      </c>
      <c r="D104" s="33">
        <v>7.1497782700000005</v>
      </c>
      <c r="E104" s="33">
        <v>10.776449999999999</v>
      </c>
      <c r="F104" s="33">
        <v>20.188594699999999</v>
      </c>
      <c r="G104" s="33">
        <v>31.348068999999889</v>
      </c>
      <c r="H104" s="33">
        <v>41.362233399999994</v>
      </c>
      <c r="I104" s="33">
        <v>51.908766999999997</v>
      </c>
      <c r="J104" s="33">
        <v>64.208393999999998</v>
      </c>
      <c r="K104" s="33">
        <v>80.808104</v>
      </c>
      <c r="L104" s="33">
        <v>100.7426329999999</v>
      </c>
      <c r="M104" s="33">
        <v>133.26026000000002</v>
      </c>
      <c r="N104" s="33">
        <v>158.28994</v>
      </c>
      <c r="O104" s="33">
        <v>183.70357000000001</v>
      </c>
      <c r="P104" s="33">
        <v>211.083305999999</v>
      </c>
      <c r="Q104" s="33">
        <v>233.25584000000001</v>
      </c>
      <c r="R104" s="33">
        <v>258.46112600000004</v>
      </c>
      <c r="S104" s="33">
        <v>218.065043</v>
      </c>
      <c r="T104" s="33">
        <v>238.09471400000001</v>
      </c>
      <c r="U104" s="33">
        <v>255.72843499999999</v>
      </c>
      <c r="V104" s="33">
        <v>271.91798399999902</v>
      </c>
      <c r="W104" s="33">
        <v>292.29279600000001</v>
      </c>
      <c r="X104" s="33">
        <v>320.81701599999997</v>
      </c>
      <c r="Y104" s="33">
        <v>337.0304999999999</v>
      </c>
      <c r="Z104" s="33">
        <v>341.73107599999997</v>
      </c>
      <c r="AA104" s="33">
        <v>331.57726599999995</v>
      </c>
      <c r="AB104" s="33">
        <v>290.99964999999901</v>
      </c>
      <c r="AC104" s="33">
        <v>325.00570500000003</v>
      </c>
      <c r="AD104" s="33">
        <v>338.95120400000002</v>
      </c>
      <c r="AE104" s="33">
        <v>322.17380500000002</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139.95558935983001</v>
      </c>
      <c r="D107" s="33">
        <v>220.19280037020002</v>
      </c>
      <c r="E107" s="33">
        <v>214.63430004149899</v>
      </c>
      <c r="F107" s="33">
        <v>251.94878400335998</v>
      </c>
      <c r="G107" s="33">
        <v>247.99039877787001</v>
      </c>
      <c r="H107" s="33">
        <v>250.91799595559991</v>
      </c>
      <c r="I107" s="33">
        <v>233.8258692476</v>
      </c>
      <c r="J107" s="33">
        <v>221.06321607781999</v>
      </c>
      <c r="K107" s="33">
        <v>193.70495331376</v>
      </c>
      <c r="L107" s="33">
        <v>196.8796573477</v>
      </c>
      <c r="M107" s="33">
        <v>197.4460728645</v>
      </c>
      <c r="N107" s="33">
        <v>211.94849397289889</v>
      </c>
      <c r="O107" s="33">
        <v>176.22410126059998</v>
      </c>
      <c r="P107" s="33">
        <v>160.16812167620003</v>
      </c>
      <c r="Q107" s="33">
        <v>173.64000774100001</v>
      </c>
      <c r="R107" s="33">
        <v>175.86586184950002</v>
      </c>
      <c r="S107" s="33">
        <v>165.67141605</v>
      </c>
      <c r="T107" s="33">
        <v>157.96931294569899</v>
      </c>
      <c r="U107" s="33">
        <v>153.003610385</v>
      </c>
      <c r="V107" s="33">
        <v>148.91870568600001</v>
      </c>
      <c r="W107" s="33">
        <v>636.09084700000005</v>
      </c>
      <c r="X107" s="33">
        <v>566.32854999999995</v>
      </c>
      <c r="Y107" s="33">
        <v>550.36509999999998</v>
      </c>
      <c r="Z107" s="33">
        <v>594.22546</v>
      </c>
      <c r="AA107" s="33">
        <v>583.15729999999996</v>
      </c>
      <c r="AB107" s="33">
        <v>570.35333000000003</v>
      </c>
      <c r="AC107" s="33">
        <v>575.66765999999996</v>
      </c>
      <c r="AD107" s="33">
        <v>1630.2503999999999</v>
      </c>
      <c r="AE107" s="33">
        <v>1582.7114999999999</v>
      </c>
    </row>
    <row r="108" spans="1:31">
      <c r="A108" s="29" t="s">
        <v>132</v>
      </c>
      <c r="B108" s="29" t="s">
        <v>72</v>
      </c>
      <c r="C108" s="33">
        <v>0</v>
      </c>
      <c r="D108" s="33">
        <v>0</v>
      </c>
      <c r="E108" s="33">
        <v>3.9969529999999998E-4</v>
      </c>
      <c r="F108" s="33">
        <v>4.3207219999999999E-4</v>
      </c>
      <c r="G108" s="33">
        <v>4.3233305999999902E-4</v>
      </c>
      <c r="H108" s="33">
        <v>4.67742E-4</v>
      </c>
      <c r="I108" s="33">
        <v>4.5892280000000001E-4</v>
      </c>
      <c r="J108" s="33">
        <v>4.8476695999999999E-4</v>
      </c>
      <c r="K108" s="33">
        <v>4.9686580000000004E-4</v>
      </c>
      <c r="L108" s="33">
        <v>5.4019829999999997E-4</v>
      </c>
      <c r="M108" s="33">
        <v>5.6401425000000003E-4</v>
      </c>
      <c r="N108" s="33">
        <v>1.1265327E-3</v>
      </c>
      <c r="O108" s="33">
        <v>1.1163334999999999E-3</v>
      </c>
      <c r="P108" s="33">
        <v>1.0853920999999999E-3</v>
      </c>
      <c r="Q108" s="33">
        <v>1.2904367999999999E-3</v>
      </c>
      <c r="R108" s="33">
        <v>1.3162173999999899E-3</v>
      </c>
      <c r="S108" s="33">
        <v>708.8</v>
      </c>
      <c r="T108" s="33">
        <v>703.30470000000003</v>
      </c>
      <c r="U108" s="33">
        <v>984.19910000000004</v>
      </c>
      <c r="V108" s="33">
        <v>944.43384000000003</v>
      </c>
      <c r="W108" s="33">
        <v>1318.5590999999999</v>
      </c>
      <c r="X108" s="33">
        <v>1284.5115000000001</v>
      </c>
      <c r="Y108" s="33">
        <v>1179.0985000000001</v>
      </c>
      <c r="Z108" s="33">
        <v>2546.7296999999999</v>
      </c>
      <c r="AA108" s="33">
        <v>2647.1675</v>
      </c>
      <c r="AB108" s="33">
        <v>2547.2759999999998</v>
      </c>
      <c r="AC108" s="33">
        <v>2660.1237999999998</v>
      </c>
      <c r="AD108" s="33">
        <v>4122.9659999999903</v>
      </c>
      <c r="AE108" s="33">
        <v>4005.0742</v>
      </c>
    </row>
    <row r="109" spans="1:31">
      <c r="A109" s="29" t="s">
        <v>132</v>
      </c>
      <c r="B109" s="29" t="s">
        <v>76</v>
      </c>
      <c r="C109" s="33">
        <v>7.1547847499999904</v>
      </c>
      <c r="D109" s="33">
        <v>12.2726107</v>
      </c>
      <c r="E109" s="33">
        <v>16.856791149999999</v>
      </c>
      <c r="F109" s="33">
        <v>27.986083000000001</v>
      </c>
      <c r="G109" s="33">
        <v>41.3347956</v>
      </c>
      <c r="H109" s="33">
        <v>56.777184499999997</v>
      </c>
      <c r="I109" s="33">
        <v>69.336901999999995</v>
      </c>
      <c r="J109" s="33">
        <v>85.709164999999999</v>
      </c>
      <c r="K109" s="33">
        <v>104.27504</v>
      </c>
      <c r="L109" s="33">
        <v>129.241219999999</v>
      </c>
      <c r="M109" s="33">
        <v>169.74057399999901</v>
      </c>
      <c r="N109" s="33">
        <v>209.618312</v>
      </c>
      <c r="O109" s="33">
        <v>245.19296</v>
      </c>
      <c r="P109" s="33">
        <v>256.86329499999988</v>
      </c>
      <c r="Q109" s="33">
        <v>297.18316700000003</v>
      </c>
      <c r="R109" s="33">
        <v>329.69550999999899</v>
      </c>
      <c r="S109" s="33">
        <v>334.19952999999998</v>
      </c>
      <c r="T109" s="33">
        <v>353.34867999999994</v>
      </c>
      <c r="U109" s="33">
        <v>367.67510300000004</v>
      </c>
      <c r="V109" s="33">
        <v>388.06162</v>
      </c>
      <c r="W109" s="33">
        <v>388.51094399999999</v>
      </c>
      <c r="X109" s="33">
        <v>406.31322</v>
      </c>
      <c r="Y109" s="33">
        <v>407.77972999999997</v>
      </c>
      <c r="Z109" s="33">
        <v>466.60900599999997</v>
      </c>
      <c r="AA109" s="33">
        <v>467.31989999999996</v>
      </c>
      <c r="AB109" s="33">
        <v>468.97964000000002</v>
      </c>
      <c r="AC109" s="33">
        <v>497.0232059999999</v>
      </c>
      <c r="AD109" s="33">
        <v>467.64992000000001</v>
      </c>
      <c r="AE109" s="33">
        <v>447.16813999999999</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127.24064377662999</v>
      </c>
      <c r="D112" s="33">
        <v>133.33387497166999</v>
      </c>
      <c r="E112" s="33">
        <v>138.45133735509998</v>
      </c>
      <c r="F112" s="33">
        <v>146.04420082608002</v>
      </c>
      <c r="G112" s="33">
        <v>144.179280780239</v>
      </c>
      <c r="H112" s="33">
        <v>143.47499682259999</v>
      </c>
      <c r="I112" s="33">
        <v>131.56858576498001</v>
      </c>
      <c r="J112" s="33">
        <v>128.79084728272991</v>
      </c>
      <c r="K112" s="33">
        <v>114.2221593397</v>
      </c>
      <c r="L112" s="33">
        <v>111.34930231935</v>
      </c>
      <c r="M112" s="33">
        <v>109.9870412482</v>
      </c>
      <c r="N112" s="33">
        <v>114.77529577130001</v>
      </c>
      <c r="O112" s="33">
        <v>115.4396347237</v>
      </c>
      <c r="P112" s="33">
        <v>84.253142709599999</v>
      </c>
      <c r="Q112" s="33">
        <v>89.647099409999896</v>
      </c>
      <c r="R112" s="33">
        <v>91.452449023</v>
      </c>
      <c r="S112" s="33">
        <v>123.207055</v>
      </c>
      <c r="T112" s="33">
        <v>122.18919</v>
      </c>
      <c r="U112" s="33">
        <v>509.96460499999898</v>
      </c>
      <c r="V112" s="33">
        <v>489.76412599999998</v>
      </c>
      <c r="W112" s="33">
        <v>1229.2659899999999</v>
      </c>
      <c r="X112" s="33">
        <v>1231.0592299999998</v>
      </c>
      <c r="Y112" s="33">
        <v>1202.5040859999999</v>
      </c>
      <c r="Z112" s="33">
        <v>1248.4753959999998</v>
      </c>
      <c r="AA112" s="33">
        <v>1266.483565</v>
      </c>
      <c r="AB112" s="33">
        <v>1221.68164</v>
      </c>
      <c r="AC112" s="33">
        <v>1221.40202</v>
      </c>
      <c r="AD112" s="33">
        <v>1185.53378</v>
      </c>
      <c r="AE112" s="33">
        <v>1132.682327</v>
      </c>
    </row>
    <row r="113" spans="1:31">
      <c r="A113" s="29" t="s">
        <v>133</v>
      </c>
      <c r="B113" s="29" t="s">
        <v>72</v>
      </c>
      <c r="C113" s="33">
        <v>0</v>
      </c>
      <c r="D113" s="33">
        <v>0</v>
      </c>
      <c r="E113" s="33">
        <v>2.9790537999999903E-4</v>
      </c>
      <c r="F113" s="33">
        <v>2.9028984E-4</v>
      </c>
      <c r="G113" s="33">
        <v>2.8736469999999999E-4</v>
      </c>
      <c r="H113" s="33">
        <v>2.9938499999999999E-4</v>
      </c>
      <c r="I113" s="33">
        <v>3.0538057999999899E-4</v>
      </c>
      <c r="J113" s="33">
        <v>3.1788409000000001E-4</v>
      </c>
      <c r="K113" s="33">
        <v>3.3315466000000002E-4</v>
      </c>
      <c r="L113" s="33">
        <v>3.5373919999999898E-4</v>
      </c>
      <c r="M113" s="33">
        <v>3.7246749999999998E-4</v>
      </c>
      <c r="N113" s="33">
        <v>5.1863099999999997E-4</v>
      </c>
      <c r="O113" s="33">
        <v>5.196895E-4</v>
      </c>
      <c r="P113" s="33">
        <v>5.1152350000000001E-4</v>
      </c>
      <c r="Q113" s="33">
        <v>6.7553149999999903E-4</v>
      </c>
      <c r="R113" s="33">
        <v>7.2502373999999996E-4</v>
      </c>
      <c r="S113" s="33">
        <v>1.0948946000000001E-3</v>
      </c>
      <c r="T113" s="33">
        <v>1.1051380000000001E-3</v>
      </c>
      <c r="U113" s="33">
        <v>1.0996129999999999E-3</v>
      </c>
      <c r="V113" s="33">
        <v>1.1064177E-3</v>
      </c>
      <c r="W113" s="33">
        <v>1.3292873000000001E-3</v>
      </c>
      <c r="X113" s="33">
        <v>1.3278744999999999E-3</v>
      </c>
      <c r="Y113" s="33">
        <v>1.3168819000000001E-3</v>
      </c>
      <c r="Z113" s="33">
        <v>1.7503156999999999E-3</v>
      </c>
      <c r="AA113" s="33">
        <v>1.7591370999999901E-3</v>
      </c>
      <c r="AB113" s="33">
        <v>1.7360578999999999E-3</v>
      </c>
      <c r="AC113" s="33">
        <v>1.75846799999999E-3</v>
      </c>
      <c r="AD113" s="33">
        <v>1.7544236E-3</v>
      </c>
      <c r="AE113" s="33">
        <v>1.7738616E-3</v>
      </c>
    </row>
    <row r="114" spans="1:31">
      <c r="A114" s="29" t="s">
        <v>133</v>
      </c>
      <c r="B114" s="29" t="s">
        <v>76</v>
      </c>
      <c r="C114" s="33">
        <v>7.4694313799999996</v>
      </c>
      <c r="D114" s="33">
        <v>13.743125470000001</v>
      </c>
      <c r="E114" s="33">
        <v>18.081356599999999</v>
      </c>
      <c r="F114" s="33">
        <v>22.605840399999998</v>
      </c>
      <c r="G114" s="33">
        <v>28.414395899999892</v>
      </c>
      <c r="H114" s="33">
        <v>34.201925399999993</v>
      </c>
      <c r="I114" s="33">
        <v>37.659553000000002</v>
      </c>
      <c r="J114" s="33">
        <v>44.548892799999997</v>
      </c>
      <c r="K114" s="33">
        <v>49.0075929999999</v>
      </c>
      <c r="L114" s="33">
        <v>57.358774499999996</v>
      </c>
      <c r="M114" s="33">
        <v>71.350202999999993</v>
      </c>
      <c r="N114" s="33">
        <v>80.768945399999993</v>
      </c>
      <c r="O114" s="33">
        <v>91.533371000000002</v>
      </c>
      <c r="P114" s="33">
        <v>91.713060999999897</v>
      </c>
      <c r="Q114" s="33">
        <v>107.7517849999999</v>
      </c>
      <c r="R114" s="33">
        <v>116.3821059999989</v>
      </c>
      <c r="S114" s="33">
        <v>117.40499299999999</v>
      </c>
      <c r="T114" s="33">
        <v>122.09823499999999</v>
      </c>
      <c r="U114" s="33">
        <v>113.15677199999999</v>
      </c>
      <c r="V114" s="33">
        <v>113.36110600000001</v>
      </c>
      <c r="W114" s="33">
        <v>107.506575</v>
      </c>
      <c r="X114" s="33">
        <v>113.93458</v>
      </c>
      <c r="Y114" s="33">
        <v>115.05328899999999</v>
      </c>
      <c r="Z114" s="33">
        <v>128.0858429999999</v>
      </c>
      <c r="AA114" s="33">
        <v>130.15894699999998</v>
      </c>
      <c r="AB114" s="33">
        <v>129.98780299999999</v>
      </c>
      <c r="AC114" s="33">
        <v>132.57339400000001</v>
      </c>
      <c r="AD114" s="33">
        <v>133.08800299999999</v>
      </c>
      <c r="AE114" s="33">
        <v>120.09441000000001</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2.7748509999999998E-4</v>
      </c>
      <c r="D117" s="33">
        <v>2.8597254999999998E-4</v>
      </c>
      <c r="E117" s="33">
        <v>2.7872892999999998E-4</v>
      </c>
      <c r="F117" s="33">
        <v>2.7846132E-4</v>
      </c>
      <c r="G117" s="33">
        <v>2.87031029999999E-4</v>
      </c>
      <c r="H117" s="33">
        <v>2.9624357999999998E-4</v>
      </c>
      <c r="I117" s="33">
        <v>3.2340897999999898E-4</v>
      </c>
      <c r="J117" s="33">
        <v>3.6907527999999998E-4</v>
      </c>
      <c r="K117" s="33">
        <v>4.8776879999999899E-4</v>
      </c>
      <c r="L117" s="33">
        <v>5.1958910000000002E-4</v>
      </c>
      <c r="M117" s="33">
        <v>5.7524379999999997E-4</v>
      </c>
      <c r="N117" s="33">
        <v>5.9142899999999998E-4</v>
      </c>
      <c r="O117" s="33">
        <v>6.0666840000000001E-4</v>
      </c>
      <c r="P117" s="33">
        <v>6.6339225000000004E-4</v>
      </c>
      <c r="Q117" s="33">
        <v>7.1121619999999896E-4</v>
      </c>
      <c r="R117" s="33">
        <v>7.8815259999999996E-4</v>
      </c>
      <c r="S117" s="33">
        <v>8.4774155000000003E-4</v>
      </c>
      <c r="T117" s="33">
        <v>8.2251533999999995E-4</v>
      </c>
      <c r="U117" s="33">
        <v>1.02775E-3</v>
      </c>
      <c r="V117" s="33">
        <v>1.1672792999999999E-3</v>
      </c>
      <c r="W117" s="33">
        <v>1.0678902E-3</v>
      </c>
      <c r="X117" s="33">
        <v>1.1193854E-3</v>
      </c>
      <c r="Y117" s="33">
        <v>1.45528579999999E-3</v>
      </c>
      <c r="Z117" s="33">
        <v>1.4263521999999999E-3</v>
      </c>
      <c r="AA117" s="33">
        <v>1.4840652E-3</v>
      </c>
      <c r="AB117" s="33">
        <v>1.59207859999999E-3</v>
      </c>
      <c r="AC117" s="33">
        <v>1.5570511999999999E-3</v>
      </c>
      <c r="AD117" s="33">
        <v>1.7401133999999901E-3</v>
      </c>
      <c r="AE117" s="33">
        <v>2.3798381E-3</v>
      </c>
    </row>
    <row r="118" spans="1:31">
      <c r="A118" s="29" t="s">
        <v>134</v>
      </c>
      <c r="B118" s="29" t="s">
        <v>72</v>
      </c>
      <c r="C118" s="33">
        <v>0</v>
      </c>
      <c r="D118" s="33">
        <v>0</v>
      </c>
      <c r="E118" s="33">
        <v>7.3886845999999898E-4</v>
      </c>
      <c r="F118" s="33">
        <v>7.6425404000000008E-4</v>
      </c>
      <c r="G118" s="33">
        <v>8.3295156999999898E-4</v>
      </c>
      <c r="H118" s="33">
        <v>8.5234181999999993E-4</v>
      </c>
      <c r="I118" s="33">
        <v>8.7284688999999995E-4</v>
      </c>
      <c r="J118" s="33">
        <v>8.8519578999999996E-4</v>
      </c>
      <c r="K118" s="33">
        <v>9.0158074999999996E-4</v>
      </c>
      <c r="L118" s="33">
        <v>9.5074157000000006E-4</v>
      </c>
      <c r="M118" s="33">
        <v>1.0844875899999988E-3</v>
      </c>
      <c r="N118" s="33">
        <v>1.0301579599999999E-3</v>
      </c>
      <c r="O118" s="33">
        <v>1.076664889999999E-3</v>
      </c>
      <c r="P118" s="33">
        <v>1.1662579299999999E-3</v>
      </c>
      <c r="Q118" s="33">
        <v>1.24588396E-3</v>
      </c>
      <c r="R118" s="33">
        <v>1.38018943E-3</v>
      </c>
      <c r="S118" s="33">
        <v>1.483442299999999E-3</v>
      </c>
      <c r="T118" s="33">
        <v>1.4013848000000001E-3</v>
      </c>
      <c r="U118" s="33">
        <v>1.6467241800000002E-3</v>
      </c>
      <c r="V118" s="33">
        <v>1.8838228599999999E-3</v>
      </c>
      <c r="W118" s="33">
        <v>1.6854652699999999E-3</v>
      </c>
      <c r="X118" s="33">
        <v>1.7585400999999999E-3</v>
      </c>
      <c r="Y118" s="33">
        <v>2.2849711999999999E-3</v>
      </c>
      <c r="Z118" s="33">
        <v>2.2099709999999998E-3</v>
      </c>
      <c r="AA118" s="33">
        <v>2.2601458999999997E-3</v>
      </c>
      <c r="AB118" s="33">
        <v>2.3921049999999998E-3</v>
      </c>
      <c r="AC118" s="33">
        <v>2.2960070000000001E-3</v>
      </c>
      <c r="AD118" s="33">
        <v>2.4920083000000001E-3</v>
      </c>
      <c r="AE118" s="33">
        <v>3.3367256999999899E-3</v>
      </c>
    </row>
    <row r="119" spans="1:31">
      <c r="A119" s="29" t="s">
        <v>134</v>
      </c>
      <c r="B119" s="29" t="s">
        <v>76</v>
      </c>
      <c r="C119" s="33">
        <v>0.17317008899999989</v>
      </c>
      <c r="D119" s="33">
        <v>0.52797891299999999</v>
      </c>
      <c r="E119" s="33">
        <v>0.18456620800000001</v>
      </c>
      <c r="F119" s="33">
        <v>0.46898656999999999</v>
      </c>
      <c r="G119" s="33">
        <v>1.40950913</v>
      </c>
      <c r="H119" s="33">
        <v>1.3829000399999898</v>
      </c>
      <c r="I119" s="33">
        <v>1.6596632899999999</v>
      </c>
      <c r="J119" s="33">
        <v>2.1673360599999998</v>
      </c>
      <c r="K119" s="33">
        <v>0.70030424200000008</v>
      </c>
      <c r="L119" s="33">
        <v>1.95124951</v>
      </c>
      <c r="M119" s="33">
        <v>5.2268484700000002</v>
      </c>
      <c r="N119" s="33">
        <v>1.59888919</v>
      </c>
      <c r="O119" s="33">
        <v>4.00537133</v>
      </c>
      <c r="P119" s="33">
        <v>10.157616000000001</v>
      </c>
      <c r="Q119" s="33">
        <v>7.2932881600000004</v>
      </c>
      <c r="R119" s="33">
        <v>9.6218591999999994</v>
      </c>
      <c r="S119" s="33">
        <v>11.38117989999999</v>
      </c>
      <c r="T119" s="33">
        <v>8.1009184999999899</v>
      </c>
      <c r="U119" s="33">
        <v>10.07486969999999</v>
      </c>
      <c r="V119" s="33">
        <v>11.548499899999989</v>
      </c>
      <c r="W119" s="33">
        <v>11.177410500000001</v>
      </c>
      <c r="X119" s="33">
        <v>11.241090400000001</v>
      </c>
      <c r="Y119" s="33">
        <v>16.000456</v>
      </c>
      <c r="Z119" s="33">
        <v>11.9073277</v>
      </c>
      <c r="AA119" s="33">
        <v>13.522128</v>
      </c>
      <c r="AB119" s="33">
        <v>14.296352599999999</v>
      </c>
      <c r="AC119" s="33">
        <v>7.3169207000000007</v>
      </c>
      <c r="AD119" s="33">
        <v>8.6236461000000002</v>
      </c>
      <c r="AE119" s="33">
        <v>13.77351979999999</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3">
        <v>17966.125063375184</v>
      </c>
      <c r="D124" s="33">
        <v>20100.679528684668</v>
      </c>
      <c r="E124" s="33">
        <v>21848.555741051081</v>
      </c>
      <c r="F124" s="33">
        <v>22765.76079416024</v>
      </c>
      <c r="G124" s="33">
        <v>23520.218968064757</v>
      </c>
      <c r="H124" s="33">
        <v>26712.904101024949</v>
      </c>
      <c r="I124" s="33">
        <v>28250.268162634398</v>
      </c>
      <c r="J124" s="33">
        <v>26710.881961195199</v>
      </c>
      <c r="K124" s="33">
        <v>28962.364347746829</v>
      </c>
      <c r="L124" s="33">
        <v>30914.224739355788</v>
      </c>
      <c r="M124" s="33">
        <v>32262.787777277921</v>
      </c>
      <c r="N124" s="33">
        <v>33604.8782657212</v>
      </c>
      <c r="O124" s="33">
        <v>33813.034091866903</v>
      </c>
      <c r="P124" s="33">
        <v>33976.882535705539</v>
      </c>
      <c r="Q124" s="33">
        <v>37696.629211420608</v>
      </c>
      <c r="R124" s="33">
        <v>38914.484877315546</v>
      </c>
      <c r="S124" s="33">
        <v>36303.367021691301</v>
      </c>
      <c r="T124" s="33">
        <v>39129.569474069081</v>
      </c>
      <c r="U124" s="33">
        <v>41710.657601468876</v>
      </c>
      <c r="V124" s="33">
        <v>43318.636333022398</v>
      </c>
      <c r="W124" s="33">
        <v>44440.875451359963</v>
      </c>
      <c r="X124" s="33">
        <v>44228.55500394621</v>
      </c>
      <c r="Y124" s="33">
        <v>43943.456202950641</v>
      </c>
      <c r="Z124" s="33">
        <v>48400.610685338484</v>
      </c>
      <c r="AA124" s="33">
        <v>49711.147597842559</v>
      </c>
      <c r="AB124" s="33">
        <v>46026.645786748006</v>
      </c>
      <c r="AC124" s="33">
        <v>49621.490173357117</v>
      </c>
      <c r="AD124" s="33">
        <v>52962.030143807147</v>
      </c>
      <c r="AE124" s="33">
        <v>54802.213391979691</v>
      </c>
    </row>
    <row r="125" spans="1:31" collapsed="1">
      <c r="A125" s="29" t="s">
        <v>40</v>
      </c>
      <c r="B125" s="29" t="s">
        <v>77</v>
      </c>
      <c r="C125" s="33">
        <v>274.29213481746189</v>
      </c>
      <c r="D125" s="33">
        <v>322.76553938901321</v>
      </c>
      <c r="E125" s="33">
        <v>377.40556858292115</v>
      </c>
      <c r="F125" s="33">
        <v>441.91603131282261</v>
      </c>
      <c r="G125" s="33">
        <v>524.74045959973205</v>
      </c>
      <c r="H125" s="33">
        <v>624.94378345179473</v>
      </c>
      <c r="I125" s="33">
        <v>702.60652088159213</v>
      </c>
      <c r="J125" s="33">
        <v>780.15031027257339</v>
      </c>
      <c r="K125" s="33">
        <v>916.50225631970079</v>
      </c>
      <c r="L125" s="33">
        <v>1062.923594562865</v>
      </c>
      <c r="M125" s="33">
        <v>1310.8182477886967</v>
      </c>
      <c r="N125" s="33">
        <v>1435.9449101296455</v>
      </c>
      <c r="O125" s="33">
        <v>1573.1611096683707</v>
      </c>
      <c r="P125" s="33">
        <v>1680.396318980871</v>
      </c>
      <c r="Q125" s="33">
        <v>1781.1329843739736</v>
      </c>
      <c r="R125" s="33">
        <v>1856.7679677806409</v>
      </c>
      <c r="S125" s="33">
        <v>1927.4610105166375</v>
      </c>
      <c r="T125" s="33">
        <v>2000.5501645185891</v>
      </c>
      <c r="U125" s="33">
        <v>2079.2953449611009</v>
      </c>
      <c r="V125" s="33">
        <v>2147.8019215422846</v>
      </c>
      <c r="W125" s="33">
        <v>2226.1602239661729</v>
      </c>
      <c r="X125" s="33">
        <v>2306.7147125573069</v>
      </c>
      <c r="Y125" s="33">
        <v>2389.4766655831868</v>
      </c>
      <c r="Z125" s="33">
        <v>2400.7435128056632</v>
      </c>
      <c r="AA125" s="33">
        <v>2416.8736578490652</v>
      </c>
      <c r="AB125" s="33">
        <v>2424.2586555470625</v>
      </c>
      <c r="AC125" s="33">
        <v>2440.1321404072587</v>
      </c>
      <c r="AD125" s="33">
        <v>2439.5699020061388</v>
      </c>
      <c r="AE125" s="33">
        <v>2438.5083142240519</v>
      </c>
    </row>
    <row r="126" spans="1:31" collapsed="1">
      <c r="A126" s="29" t="s">
        <v>40</v>
      </c>
      <c r="B126" s="29" t="s">
        <v>78</v>
      </c>
      <c r="C126" s="33">
        <v>233.04039972597315</v>
      </c>
      <c r="D126" s="33">
        <v>274.19378499633029</v>
      </c>
      <c r="E126" s="33">
        <v>320.65387735605168</v>
      </c>
      <c r="F126" s="33">
        <v>375.46934607700922</v>
      </c>
      <c r="G126" s="33">
        <v>445.71752459519973</v>
      </c>
      <c r="H126" s="33">
        <v>530.81983863925802</v>
      </c>
      <c r="I126" s="33">
        <v>596.87216022080054</v>
      </c>
      <c r="J126" s="33">
        <v>662.69923005948851</v>
      </c>
      <c r="K126" s="33">
        <v>778.51650702387019</v>
      </c>
      <c r="L126" s="33">
        <v>902.93920009279179</v>
      </c>
      <c r="M126" s="33">
        <v>1113.6428048954601</v>
      </c>
      <c r="N126" s="33">
        <v>1220.016866511761</v>
      </c>
      <c r="O126" s="33">
        <v>1336.223020293354</v>
      </c>
      <c r="P126" s="33">
        <v>1427.3179758339807</v>
      </c>
      <c r="Q126" s="33">
        <v>1512.8203302655165</v>
      </c>
      <c r="R126" s="33">
        <v>1577.4411864508374</v>
      </c>
      <c r="S126" s="33">
        <v>1637.7030253430562</v>
      </c>
      <c r="T126" s="33">
        <v>1699.3559997276002</v>
      </c>
      <c r="U126" s="33">
        <v>1766.0471968020177</v>
      </c>
      <c r="V126" s="33">
        <v>1824.6599766321131</v>
      </c>
      <c r="W126" s="33">
        <v>1891.3289675425247</v>
      </c>
      <c r="X126" s="33">
        <v>1958.7364666471387</v>
      </c>
      <c r="Y126" s="33">
        <v>2030.3463650414849</v>
      </c>
      <c r="Z126" s="33">
        <v>2039.5199693139753</v>
      </c>
      <c r="AA126" s="33">
        <v>2052.5990225424753</v>
      </c>
      <c r="AB126" s="33">
        <v>2059.133979835955</v>
      </c>
      <c r="AC126" s="33">
        <v>2073.3251320873633</v>
      </c>
      <c r="AD126" s="33">
        <v>2072.6927414932225</v>
      </c>
      <c r="AE126" s="33">
        <v>2071.1610632715201</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25">
        <v>5204.0163644035556</v>
      </c>
      <c r="D129" s="25">
        <v>5881.7329559323853</v>
      </c>
      <c r="E129" s="25">
        <v>6097.6203214993575</v>
      </c>
      <c r="F129" s="25">
        <v>6362.128422365372</v>
      </c>
      <c r="G129" s="25">
        <v>6503.666397460689</v>
      </c>
      <c r="H129" s="25">
        <v>7561.6004503787699</v>
      </c>
      <c r="I129" s="25">
        <v>7799.3332985901197</v>
      </c>
      <c r="J129" s="25">
        <v>7221.9230962379297</v>
      </c>
      <c r="K129" s="25">
        <v>7693.3553920600498</v>
      </c>
      <c r="L129" s="25">
        <v>8429.2141910026494</v>
      </c>
      <c r="M129" s="25">
        <v>9135.0771498269405</v>
      </c>
      <c r="N129" s="25">
        <v>9232.9947739396503</v>
      </c>
      <c r="O129" s="25">
        <v>9474.0929726439299</v>
      </c>
      <c r="P129" s="25">
        <v>9536.0352104847607</v>
      </c>
      <c r="Q129" s="25">
        <v>10952.210977414768</v>
      </c>
      <c r="R129" s="25">
        <v>11213.626697718659</v>
      </c>
      <c r="S129" s="25">
        <v>10409.25116656554</v>
      </c>
      <c r="T129" s="25">
        <v>11061.161299845451</v>
      </c>
      <c r="U129" s="25">
        <v>12074.425268124909</v>
      </c>
      <c r="V129" s="25">
        <v>12966.562421256851</v>
      </c>
      <c r="W129" s="25">
        <v>12905.931444146579</v>
      </c>
      <c r="X129" s="25">
        <v>13078.08817864133</v>
      </c>
      <c r="Y129" s="25">
        <v>13015.265195712531</v>
      </c>
      <c r="Z129" s="25">
        <v>14802.400829507151</v>
      </c>
      <c r="AA129" s="25">
        <v>15046.96791685021</v>
      </c>
      <c r="AB129" s="25">
        <v>13816.963495241409</v>
      </c>
      <c r="AC129" s="25">
        <v>14650.873038821461</v>
      </c>
      <c r="AD129" s="25">
        <v>15983.813710403039</v>
      </c>
      <c r="AE129" s="25">
        <v>17049.55139718857</v>
      </c>
    </row>
    <row r="130" spans="1:31">
      <c r="A130" s="29" t="s">
        <v>130</v>
      </c>
      <c r="B130" s="29" t="s">
        <v>77</v>
      </c>
      <c r="C130" s="33">
        <v>103.74372356915451</v>
      </c>
      <c r="D130" s="33">
        <v>114.240439722061</v>
      </c>
      <c r="E130" s="33">
        <v>137.92435712742801</v>
      </c>
      <c r="F130" s="33">
        <v>165.90026488018</v>
      </c>
      <c r="G130" s="33">
        <v>201.313023488998</v>
      </c>
      <c r="H130" s="33">
        <v>240.915850891113</v>
      </c>
      <c r="I130" s="33">
        <v>264.58415556907647</v>
      </c>
      <c r="J130" s="33">
        <v>289.73739634680749</v>
      </c>
      <c r="K130" s="33">
        <v>335.48614158248904</v>
      </c>
      <c r="L130" s="33">
        <v>383.00363436079004</v>
      </c>
      <c r="M130" s="33">
        <v>465.22075204417098</v>
      </c>
      <c r="N130" s="33">
        <v>500.52557754135</v>
      </c>
      <c r="O130" s="33">
        <v>543.876725046155</v>
      </c>
      <c r="P130" s="33">
        <v>577.09254762953492</v>
      </c>
      <c r="Q130" s="33">
        <v>608.91878009605</v>
      </c>
      <c r="R130" s="33">
        <v>631.88798867034507</v>
      </c>
      <c r="S130" s="33">
        <v>654.09910498285001</v>
      </c>
      <c r="T130" s="33">
        <v>675.51994481658505</v>
      </c>
      <c r="U130" s="33">
        <v>700.77837184333498</v>
      </c>
      <c r="V130" s="33">
        <v>721.10675005555004</v>
      </c>
      <c r="W130" s="33">
        <v>744.60863818644998</v>
      </c>
      <c r="X130" s="33">
        <v>768.47515194129505</v>
      </c>
      <c r="Y130" s="33">
        <v>793.55737583446501</v>
      </c>
      <c r="Z130" s="33">
        <v>797.02513593005995</v>
      </c>
      <c r="AA130" s="33">
        <v>801.42502158546006</v>
      </c>
      <c r="AB130" s="33">
        <v>803.76386625289501</v>
      </c>
      <c r="AC130" s="33">
        <v>807.36252816199999</v>
      </c>
      <c r="AD130" s="33">
        <v>807.79068505096006</v>
      </c>
      <c r="AE130" s="33">
        <v>807.15996271746997</v>
      </c>
    </row>
    <row r="131" spans="1:31">
      <c r="A131" s="29" t="s">
        <v>130</v>
      </c>
      <c r="B131" s="29" t="s">
        <v>78</v>
      </c>
      <c r="C131" s="33">
        <v>88.129268699645991</v>
      </c>
      <c r="D131" s="33">
        <v>97.021564651489001</v>
      </c>
      <c r="E131" s="33">
        <v>117.162092010498</v>
      </c>
      <c r="F131" s="33">
        <v>140.94180444908102</v>
      </c>
      <c r="G131" s="33">
        <v>170.99702905178049</v>
      </c>
      <c r="H131" s="33">
        <v>204.60765544748301</v>
      </c>
      <c r="I131" s="33">
        <v>224.74871568775151</v>
      </c>
      <c r="J131" s="33">
        <v>246.07607063865649</v>
      </c>
      <c r="K131" s="33">
        <v>284.99247991323449</v>
      </c>
      <c r="L131" s="33">
        <v>325.383812944412</v>
      </c>
      <c r="M131" s="33">
        <v>395.420777841568</v>
      </c>
      <c r="N131" s="33">
        <v>425.22314657020553</v>
      </c>
      <c r="O131" s="33">
        <v>461.79702500152547</v>
      </c>
      <c r="P131" s="33">
        <v>490.35393423843351</v>
      </c>
      <c r="Q131" s="33">
        <v>517.04638001060005</v>
      </c>
      <c r="R131" s="33">
        <v>536.82556633758497</v>
      </c>
      <c r="S131" s="33">
        <v>555.81613853454496</v>
      </c>
      <c r="T131" s="33">
        <v>574.06774980878504</v>
      </c>
      <c r="U131" s="33">
        <v>595.11757627486998</v>
      </c>
      <c r="V131" s="33">
        <v>612.76170148467997</v>
      </c>
      <c r="W131" s="33">
        <v>632.53670359039006</v>
      </c>
      <c r="X131" s="33">
        <v>652.48512977694998</v>
      </c>
      <c r="Y131" s="33">
        <v>674.52096390533006</v>
      </c>
      <c r="Z131" s="33">
        <v>677.41724882507003</v>
      </c>
      <c r="AA131" s="33">
        <v>680.36639414978004</v>
      </c>
      <c r="AB131" s="33">
        <v>682.99670392989992</v>
      </c>
      <c r="AC131" s="33">
        <v>685.990317409515</v>
      </c>
      <c r="AD131" s="33">
        <v>686.25337030887499</v>
      </c>
      <c r="AE131" s="33">
        <v>685.44892611503496</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25">
        <v>5567.3647801681027</v>
      </c>
      <c r="D134" s="25">
        <v>6252.7150515366466</v>
      </c>
      <c r="E134" s="25">
        <v>6535.0958475675361</v>
      </c>
      <c r="F134" s="25">
        <v>6564.9107870160369</v>
      </c>
      <c r="G134" s="25">
        <v>6903.5367004008858</v>
      </c>
      <c r="H134" s="25">
        <v>7623.4302732766901</v>
      </c>
      <c r="I134" s="25">
        <v>7934.36653259782</v>
      </c>
      <c r="J134" s="25">
        <v>6899.0674360226967</v>
      </c>
      <c r="K134" s="25">
        <v>7734.7975398438502</v>
      </c>
      <c r="L134" s="25">
        <v>8266.424146480309</v>
      </c>
      <c r="M134" s="25">
        <v>9020.1611288905497</v>
      </c>
      <c r="N134" s="25">
        <v>9268.2690409682109</v>
      </c>
      <c r="O134" s="25">
        <v>9263.1606952377806</v>
      </c>
      <c r="P134" s="25">
        <v>9754.2534848415999</v>
      </c>
      <c r="Q134" s="25">
        <v>10771.5054458921</v>
      </c>
      <c r="R134" s="25">
        <v>11127.70484734889</v>
      </c>
      <c r="S134" s="25">
        <v>9702.5719029807005</v>
      </c>
      <c r="T134" s="25">
        <v>10828.620654091001</v>
      </c>
      <c r="U134" s="25">
        <v>11489.880817383681</v>
      </c>
      <c r="V134" s="25">
        <v>12365.400182793981</v>
      </c>
      <c r="W134" s="25">
        <v>12482.623348748539</v>
      </c>
      <c r="X134" s="25">
        <v>12281.913796102119</v>
      </c>
      <c r="Y134" s="25">
        <v>12714.221732317299</v>
      </c>
      <c r="Z134" s="25">
        <v>13851.03457588841</v>
      </c>
      <c r="AA134" s="25">
        <v>14256.957220044111</v>
      </c>
      <c r="AB134" s="25">
        <v>12334.570720996589</v>
      </c>
      <c r="AC134" s="25">
        <v>13776.166562737901</v>
      </c>
      <c r="AD134" s="25">
        <v>14614.454780622971</v>
      </c>
      <c r="AE134" s="25">
        <v>15684.62059049882</v>
      </c>
    </row>
    <row r="135" spans="1:31">
      <c r="A135" s="29" t="s">
        <v>131</v>
      </c>
      <c r="B135" s="29" t="s">
        <v>77</v>
      </c>
      <c r="C135" s="33">
        <v>46.105890129089346</v>
      </c>
      <c r="D135" s="33">
        <v>51.289798426627996</v>
      </c>
      <c r="E135" s="33">
        <v>62.889781717300004</v>
      </c>
      <c r="F135" s="33">
        <v>76.943827347517001</v>
      </c>
      <c r="G135" s="33">
        <v>94.107948667526003</v>
      </c>
      <c r="H135" s="33">
        <v>114.33899050891399</v>
      </c>
      <c r="I135" s="33">
        <v>129.44047841191249</v>
      </c>
      <c r="J135" s="33">
        <v>144.185034614801</v>
      </c>
      <c r="K135" s="33">
        <v>167.61894687271101</v>
      </c>
      <c r="L135" s="33">
        <v>204.80059560298901</v>
      </c>
      <c r="M135" s="33">
        <v>260.29553428351852</v>
      </c>
      <c r="N135" s="33">
        <v>292.01824688911398</v>
      </c>
      <c r="O135" s="33">
        <v>328.19977596914748</v>
      </c>
      <c r="P135" s="33">
        <v>357.95186254978148</v>
      </c>
      <c r="Q135" s="33">
        <v>385.72100204372401</v>
      </c>
      <c r="R135" s="33">
        <v>407.77799359512301</v>
      </c>
      <c r="S135" s="33">
        <v>429.08943404889101</v>
      </c>
      <c r="T135" s="33">
        <v>449.0439757118225</v>
      </c>
      <c r="U135" s="33">
        <v>469.66401275396299</v>
      </c>
      <c r="V135" s="33">
        <v>492.08753450584402</v>
      </c>
      <c r="W135" s="33">
        <v>514.83544839763499</v>
      </c>
      <c r="X135" s="33">
        <v>538.00253143310499</v>
      </c>
      <c r="Y135" s="33">
        <v>561.694688825605</v>
      </c>
      <c r="Z135" s="33">
        <v>566.60501416981003</v>
      </c>
      <c r="AA135" s="33">
        <v>572.219630055425</v>
      </c>
      <c r="AB135" s="33">
        <v>576.72738189506492</v>
      </c>
      <c r="AC135" s="33">
        <v>581.92536071204995</v>
      </c>
      <c r="AD135" s="33">
        <v>583.26999734210506</v>
      </c>
      <c r="AE135" s="33">
        <v>585.63884174656494</v>
      </c>
    </row>
    <row r="136" spans="1:31">
      <c r="A136" s="29" t="s">
        <v>131</v>
      </c>
      <c r="B136" s="29" t="s">
        <v>78</v>
      </c>
      <c r="C136" s="33">
        <v>39.157200163602802</v>
      </c>
      <c r="D136" s="33">
        <v>43.575523690938951</v>
      </c>
      <c r="E136" s="33">
        <v>53.417701413631001</v>
      </c>
      <c r="F136" s="33">
        <v>65.378797556087008</v>
      </c>
      <c r="G136" s="33">
        <v>79.918573579788003</v>
      </c>
      <c r="H136" s="33">
        <v>97.095475473403496</v>
      </c>
      <c r="I136" s="33">
        <v>109.91620835781049</v>
      </c>
      <c r="J136" s="33">
        <v>122.515895420074</v>
      </c>
      <c r="K136" s="33">
        <v>142.43759643554651</v>
      </c>
      <c r="L136" s="33">
        <v>173.90882025623301</v>
      </c>
      <c r="M136" s="33">
        <v>221.11889532279952</v>
      </c>
      <c r="N136" s="33">
        <v>248.1634925518035</v>
      </c>
      <c r="O136" s="33">
        <v>278.71581577968595</v>
      </c>
      <c r="P136" s="33">
        <v>303.947362812042</v>
      </c>
      <c r="Q136" s="33">
        <v>327.61118205070449</v>
      </c>
      <c r="R136" s="33">
        <v>346.36675619506804</v>
      </c>
      <c r="S136" s="33">
        <v>364.47440850448601</v>
      </c>
      <c r="T136" s="33">
        <v>381.53449554443347</v>
      </c>
      <c r="U136" s="33">
        <v>399.00587103652947</v>
      </c>
      <c r="V136" s="33">
        <v>418.16863727188098</v>
      </c>
      <c r="W136" s="33">
        <v>437.56871479225151</v>
      </c>
      <c r="X136" s="33">
        <v>456.742569591522</v>
      </c>
      <c r="Y136" s="33">
        <v>477.24660862350453</v>
      </c>
      <c r="Z136" s="33">
        <v>481.30817297458651</v>
      </c>
      <c r="AA136" s="33">
        <v>486.31687499999998</v>
      </c>
      <c r="AB136" s="33">
        <v>489.67396982955898</v>
      </c>
      <c r="AC136" s="33">
        <v>494.6069086875915</v>
      </c>
      <c r="AD136" s="33">
        <v>495.58239173126196</v>
      </c>
      <c r="AE136" s="33">
        <v>497.32071732330297</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25">
        <v>4329.4005041480232</v>
      </c>
      <c r="D139" s="25">
        <v>4908.7952105399454</v>
      </c>
      <c r="E139" s="25">
        <v>5934.1919389792947</v>
      </c>
      <c r="F139" s="25">
        <v>6528.7695988096721</v>
      </c>
      <c r="G139" s="25">
        <v>6863.0056975854886</v>
      </c>
      <c r="H139" s="25">
        <v>8027.2366784785918</v>
      </c>
      <c r="I139" s="25">
        <v>8796.0993784604689</v>
      </c>
      <c r="J139" s="25">
        <v>8929.0801471955092</v>
      </c>
      <c r="K139" s="25">
        <v>9626.1225133886801</v>
      </c>
      <c r="L139" s="25">
        <v>10179.64035616822</v>
      </c>
      <c r="M139" s="25">
        <v>9984.4368115758607</v>
      </c>
      <c r="N139" s="25">
        <v>10760.829080698521</v>
      </c>
      <c r="O139" s="25">
        <v>10744.888688517151</v>
      </c>
      <c r="P139" s="25">
        <v>10455.004946298392</v>
      </c>
      <c r="Q139" s="25">
        <v>11440.45690354096</v>
      </c>
      <c r="R139" s="25">
        <v>11800.61312342042</v>
      </c>
      <c r="S139" s="25">
        <v>11528.25927778215</v>
      </c>
      <c r="T139" s="25">
        <v>12300.938733937681</v>
      </c>
      <c r="U139" s="25">
        <v>13053.83493765212</v>
      </c>
      <c r="V139" s="25">
        <v>12807.488083087621</v>
      </c>
      <c r="W139" s="25">
        <v>13660.681962884009</v>
      </c>
      <c r="X139" s="25">
        <v>13556.18027178227</v>
      </c>
      <c r="Y139" s="25">
        <v>13075.879151775231</v>
      </c>
      <c r="Z139" s="25">
        <v>14262.8400680779</v>
      </c>
      <c r="AA139" s="25">
        <v>14649.24570918001</v>
      </c>
      <c r="AB139" s="25">
        <v>14279.69330392839</v>
      </c>
      <c r="AC139" s="25">
        <v>15258.36953244508</v>
      </c>
      <c r="AD139" s="25">
        <v>16219.6450085332</v>
      </c>
      <c r="AE139" s="25">
        <v>15845.632355666681</v>
      </c>
    </row>
    <row r="140" spans="1:31">
      <c r="A140" s="29" t="s">
        <v>132</v>
      </c>
      <c r="B140" s="29" t="s">
        <v>77</v>
      </c>
      <c r="C140" s="33">
        <v>60.361494900226496</v>
      </c>
      <c r="D140" s="33">
        <v>72.320243375062503</v>
      </c>
      <c r="E140" s="33">
        <v>86.681847811341001</v>
      </c>
      <c r="F140" s="33">
        <v>103.65418734121299</v>
      </c>
      <c r="G140" s="33">
        <v>127.6657987732885</v>
      </c>
      <c r="H140" s="33">
        <v>157.9156370261905</v>
      </c>
      <c r="I140" s="33">
        <v>187.36083002841448</v>
      </c>
      <c r="J140" s="33">
        <v>216.0942103523015</v>
      </c>
      <c r="K140" s="33">
        <v>267.367907112002</v>
      </c>
      <c r="L140" s="33">
        <v>312.78584060065447</v>
      </c>
      <c r="M140" s="33">
        <v>390.695545523703</v>
      </c>
      <c r="N140" s="33">
        <v>438.52070919656745</v>
      </c>
      <c r="O140" s="33">
        <v>483.41096936464299</v>
      </c>
      <c r="P140" s="33">
        <v>517.67175364160505</v>
      </c>
      <c r="Q140" s="33">
        <v>549.90186324786998</v>
      </c>
      <c r="R140" s="33">
        <v>574.08388901954504</v>
      </c>
      <c r="S140" s="33">
        <v>596.42332672023508</v>
      </c>
      <c r="T140" s="33">
        <v>621.88786826753505</v>
      </c>
      <c r="U140" s="33">
        <v>649.62785507869501</v>
      </c>
      <c r="V140" s="33">
        <v>672.01441700458508</v>
      </c>
      <c r="W140" s="33">
        <v>699.03628544390006</v>
      </c>
      <c r="X140" s="33">
        <v>727.08285821961999</v>
      </c>
      <c r="Y140" s="33">
        <v>754.49915091466494</v>
      </c>
      <c r="Z140" s="33">
        <v>759.03643472098997</v>
      </c>
      <c r="AA140" s="33">
        <v>765.41792904663009</v>
      </c>
      <c r="AB140" s="33">
        <v>768.306993955135</v>
      </c>
      <c r="AC140" s="33">
        <v>774.81176727867</v>
      </c>
      <c r="AD140" s="33">
        <v>775.19145273589993</v>
      </c>
      <c r="AE140" s="33">
        <v>774.80998912703501</v>
      </c>
    </row>
    <row r="141" spans="1:31">
      <c r="A141" s="29" t="s">
        <v>132</v>
      </c>
      <c r="B141" s="29" t="s">
        <v>78</v>
      </c>
      <c r="C141" s="33">
        <v>51.3066448535915</v>
      </c>
      <c r="D141" s="33">
        <v>61.451198442458995</v>
      </c>
      <c r="E141" s="33">
        <v>73.659837475776499</v>
      </c>
      <c r="F141" s="33">
        <v>88.082971834659503</v>
      </c>
      <c r="G141" s="33">
        <v>108.470634001493</v>
      </c>
      <c r="H141" s="33">
        <v>134.1928176865575</v>
      </c>
      <c r="I141" s="33">
        <v>159.19155989211751</v>
      </c>
      <c r="J141" s="33">
        <v>183.54751978397348</v>
      </c>
      <c r="K141" s="33">
        <v>227.0259958827495</v>
      </c>
      <c r="L141" s="33">
        <v>265.68989357614498</v>
      </c>
      <c r="M141" s="33">
        <v>331.83895578479752</v>
      </c>
      <c r="N141" s="33">
        <v>372.61138215541797</v>
      </c>
      <c r="O141" s="33">
        <v>410.83125984382599</v>
      </c>
      <c r="P141" s="33">
        <v>439.66761757278402</v>
      </c>
      <c r="Q141" s="33">
        <v>467.28120572090148</v>
      </c>
      <c r="R141" s="33">
        <v>487.89141758727999</v>
      </c>
      <c r="S141" s="33">
        <v>506.91546948074995</v>
      </c>
      <c r="T141" s="33">
        <v>527.95990794944498</v>
      </c>
      <c r="U141" s="33">
        <v>551.64849860465506</v>
      </c>
      <c r="V141" s="33">
        <v>570.53880249022995</v>
      </c>
      <c r="W141" s="33">
        <v>593.98818820762494</v>
      </c>
      <c r="X141" s="33">
        <v>617.41310619926003</v>
      </c>
      <c r="Y141" s="33">
        <v>640.99210364532007</v>
      </c>
      <c r="Z141" s="33">
        <v>644.58390899753499</v>
      </c>
      <c r="AA141" s="33">
        <v>650.05554519843997</v>
      </c>
      <c r="AB141" s="33">
        <v>652.39523247003501</v>
      </c>
      <c r="AC141" s="33">
        <v>658.15531771850499</v>
      </c>
      <c r="AD141" s="33">
        <v>658.60523070907504</v>
      </c>
      <c r="AE141" s="33">
        <v>658.29534521675009</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25">
        <v>2623.5452359171313</v>
      </c>
      <c r="D144" s="25">
        <v>2798.1477668906159</v>
      </c>
      <c r="E144" s="25">
        <v>2996.8814511672731</v>
      </c>
      <c r="F144" s="25">
        <v>3008.3833572973863</v>
      </c>
      <c r="G144" s="25">
        <v>2949.0754802809438</v>
      </c>
      <c r="H144" s="25">
        <v>3160.1857366147278</v>
      </c>
      <c r="I144" s="25">
        <v>3360.8341703059659</v>
      </c>
      <c r="J144" s="25">
        <v>3300.463996339839</v>
      </c>
      <c r="K144" s="25">
        <v>3533.7408493067269</v>
      </c>
      <c r="L144" s="25">
        <v>3645.3258054173948</v>
      </c>
      <c r="M144" s="25">
        <v>3718.3325066146031</v>
      </c>
      <c r="N144" s="25">
        <v>3905.458895445196</v>
      </c>
      <c r="O144" s="25">
        <v>3875.3562605586121</v>
      </c>
      <c r="P144" s="25">
        <v>3779.464328219678</v>
      </c>
      <c r="Q144" s="25">
        <v>4028.9272569281384</v>
      </c>
      <c r="R144" s="25">
        <v>4246.1349106342295</v>
      </c>
      <c r="S144" s="25">
        <v>4126.3156933502596</v>
      </c>
      <c r="T144" s="25">
        <v>4379.7080439660804</v>
      </c>
      <c r="U144" s="25">
        <v>4502.8278019530499</v>
      </c>
      <c r="V144" s="25">
        <v>4576.0415382380797</v>
      </c>
      <c r="W144" s="25">
        <v>4756.5855560100399</v>
      </c>
      <c r="X144" s="25">
        <v>4662.40553163</v>
      </c>
      <c r="Y144" s="25">
        <v>4501.1597708139598</v>
      </c>
      <c r="Z144" s="25">
        <v>4782.4214016851301</v>
      </c>
      <c r="AA144" s="25">
        <v>5031.6477666343599</v>
      </c>
      <c r="AB144" s="25">
        <v>4870.1344042339006</v>
      </c>
      <c r="AC144" s="25">
        <v>5185.5389204543098</v>
      </c>
      <c r="AD144" s="25">
        <v>5354.2665904202604</v>
      </c>
      <c r="AE144" s="25">
        <v>5426.7292303408003</v>
      </c>
    </row>
    <row r="145" spans="1:31">
      <c r="A145" s="29" t="s">
        <v>133</v>
      </c>
      <c r="B145" s="29" t="s">
        <v>77</v>
      </c>
      <c r="C145" s="33">
        <v>56.735401081919505</v>
      </c>
      <c r="D145" s="33">
        <v>76.760957679032998</v>
      </c>
      <c r="E145" s="33">
        <v>80.336397202253011</v>
      </c>
      <c r="F145" s="33">
        <v>83.77517680597299</v>
      </c>
      <c r="G145" s="33">
        <v>87.4369384784695</v>
      </c>
      <c r="H145" s="33">
        <v>94.393830517411004</v>
      </c>
      <c r="I145" s="33">
        <v>101.22300673103301</v>
      </c>
      <c r="J145" s="33">
        <v>107.734993650734</v>
      </c>
      <c r="K145" s="33">
        <v>120.7804110527035</v>
      </c>
      <c r="L145" s="33">
        <v>134.14774963712648</v>
      </c>
      <c r="M145" s="33">
        <v>160.92800517952401</v>
      </c>
      <c r="N145" s="33">
        <v>168.86992278051349</v>
      </c>
      <c r="O145" s="33">
        <v>178.895563654184</v>
      </c>
      <c r="P145" s="33">
        <v>186.81020535659749</v>
      </c>
      <c r="Q145" s="33">
        <v>193.69299778652152</v>
      </c>
      <c r="R145" s="33">
        <v>198.5959611163135</v>
      </c>
      <c r="S145" s="33">
        <v>201.83999430489499</v>
      </c>
      <c r="T145" s="33">
        <v>206.63330045509301</v>
      </c>
      <c r="U145" s="33">
        <v>210.45005520743101</v>
      </c>
      <c r="V145" s="33">
        <v>212.78986932742549</v>
      </c>
      <c r="W145" s="33">
        <v>216.72619612789151</v>
      </c>
      <c r="X145" s="33">
        <v>220.94628909730901</v>
      </c>
      <c r="Y145" s="33">
        <v>226.20156468015901</v>
      </c>
      <c r="Z145" s="33">
        <v>224.80235239937898</v>
      </c>
      <c r="AA145" s="33">
        <v>224.568797421455</v>
      </c>
      <c r="AB145" s="33">
        <v>222.36576342201201</v>
      </c>
      <c r="AC145" s="33">
        <v>222.96248506641351</v>
      </c>
      <c r="AD145" s="33">
        <v>220.68549662637699</v>
      </c>
      <c r="AE145" s="33">
        <v>218.57769568657849</v>
      </c>
    </row>
    <row r="146" spans="1:31">
      <c r="A146" s="29" t="s">
        <v>133</v>
      </c>
      <c r="B146" s="29" t="s">
        <v>78</v>
      </c>
      <c r="C146" s="33">
        <v>48.207610889911649</v>
      </c>
      <c r="D146" s="33">
        <v>65.215973059296502</v>
      </c>
      <c r="E146" s="33">
        <v>68.281726707458489</v>
      </c>
      <c r="F146" s="33">
        <v>71.177472268938999</v>
      </c>
      <c r="G146" s="33">
        <v>74.249787825584008</v>
      </c>
      <c r="H146" s="33">
        <v>80.157815407752494</v>
      </c>
      <c r="I146" s="33">
        <v>86.026891168117487</v>
      </c>
      <c r="J146" s="33">
        <v>91.522718880235999</v>
      </c>
      <c r="K146" s="33">
        <v>102.62078503608701</v>
      </c>
      <c r="L146" s="33">
        <v>114.0144989147185</v>
      </c>
      <c r="M146" s="33">
        <v>136.64069033610801</v>
      </c>
      <c r="N146" s="33">
        <v>143.42843630981397</v>
      </c>
      <c r="O146" s="33">
        <v>151.93446887207</v>
      </c>
      <c r="P146" s="33">
        <v>158.635736095428</v>
      </c>
      <c r="Q146" s="33">
        <v>164.4393369045255</v>
      </c>
      <c r="R146" s="33">
        <v>168.60893116462199</v>
      </c>
      <c r="S146" s="33">
        <v>171.39228346300098</v>
      </c>
      <c r="T146" s="33">
        <v>175.47959601593001</v>
      </c>
      <c r="U146" s="33">
        <v>178.81720095062249</v>
      </c>
      <c r="V146" s="33">
        <v>180.85860993146849</v>
      </c>
      <c r="W146" s="33">
        <v>183.981905306816</v>
      </c>
      <c r="X146" s="33">
        <v>187.745904390335</v>
      </c>
      <c r="Y146" s="33">
        <v>192.10204890727951</v>
      </c>
      <c r="Z146" s="33">
        <v>190.976062203884</v>
      </c>
      <c r="AA146" s="33">
        <v>190.61556316709502</v>
      </c>
      <c r="AB146" s="33">
        <v>188.96502816009502</v>
      </c>
      <c r="AC146" s="33">
        <v>189.485049544334</v>
      </c>
      <c r="AD146" s="33">
        <v>187.53191263103452</v>
      </c>
      <c r="AE146" s="33">
        <v>185.66234979820248</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25">
        <v>241.79817873837229</v>
      </c>
      <c r="D149" s="25">
        <v>259.28854378507316</v>
      </c>
      <c r="E149" s="25">
        <v>284.76618183761872</v>
      </c>
      <c r="F149" s="25">
        <v>301.56862867177608</v>
      </c>
      <c r="G149" s="25">
        <v>300.93469233675029</v>
      </c>
      <c r="H149" s="25">
        <v>340.45096227617108</v>
      </c>
      <c r="I149" s="25">
        <v>359.63478268002149</v>
      </c>
      <c r="J149" s="25">
        <v>360.3472853992248</v>
      </c>
      <c r="K149" s="25">
        <v>374.3480531475231</v>
      </c>
      <c r="L149" s="25">
        <v>393.62024028721072</v>
      </c>
      <c r="M149" s="25">
        <v>404.78018036997025</v>
      </c>
      <c r="N149" s="25">
        <v>437.3264746696247</v>
      </c>
      <c r="O149" s="25">
        <v>455.53547490942287</v>
      </c>
      <c r="P149" s="25">
        <v>452.12456586110665</v>
      </c>
      <c r="Q149" s="25">
        <v>503.52862764464118</v>
      </c>
      <c r="R149" s="25">
        <v>526.40529819333881</v>
      </c>
      <c r="S149" s="25">
        <v>536.96898101264901</v>
      </c>
      <c r="T149" s="25">
        <v>559.14074222887632</v>
      </c>
      <c r="U149" s="25">
        <v>589.68877635512104</v>
      </c>
      <c r="V149" s="25">
        <v>603.14410764586819</v>
      </c>
      <c r="W149" s="25">
        <v>635.053139570795</v>
      </c>
      <c r="X149" s="25">
        <v>649.96722579048901</v>
      </c>
      <c r="Y149" s="25">
        <v>636.93035233162095</v>
      </c>
      <c r="Z149" s="25">
        <v>701.91381017989102</v>
      </c>
      <c r="AA149" s="25">
        <v>726.32898513385999</v>
      </c>
      <c r="AB149" s="25">
        <v>725.28386234771301</v>
      </c>
      <c r="AC149" s="25">
        <v>750.54211889836802</v>
      </c>
      <c r="AD149" s="25">
        <v>789.85005382767997</v>
      </c>
      <c r="AE149" s="25">
        <v>795.67981828481402</v>
      </c>
    </row>
    <row r="150" spans="1:31">
      <c r="A150" s="29" t="s">
        <v>134</v>
      </c>
      <c r="B150" s="29" t="s">
        <v>77</v>
      </c>
      <c r="C150" s="33">
        <v>7.3456251370720498</v>
      </c>
      <c r="D150" s="33">
        <v>8.1541001862287494</v>
      </c>
      <c r="E150" s="33">
        <v>9.5731847245991002</v>
      </c>
      <c r="F150" s="33">
        <v>11.6425749379396</v>
      </c>
      <c r="G150" s="33">
        <v>14.216750191450101</v>
      </c>
      <c r="H150" s="33">
        <v>17.3794745081663</v>
      </c>
      <c r="I150" s="33">
        <v>19.998050141155701</v>
      </c>
      <c r="J150" s="33">
        <v>22.398675307929501</v>
      </c>
      <c r="K150" s="33">
        <v>25.248849699795198</v>
      </c>
      <c r="L150" s="33">
        <v>28.185774361304897</v>
      </c>
      <c r="M150" s="33">
        <v>33.67841075778005</v>
      </c>
      <c r="N150" s="33">
        <v>36.010453722100699</v>
      </c>
      <c r="O150" s="33">
        <v>38.778075634241098</v>
      </c>
      <c r="P150" s="33">
        <v>40.869949803352348</v>
      </c>
      <c r="Q150" s="33">
        <v>42.898341199807803</v>
      </c>
      <c r="R150" s="33">
        <v>44.422135379314398</v>
      </c>
      <c r="S150" s="33">
        <v>46.009150459766353</v>
      </c>
      <c r="T150" s="33">
        <v>47.465075267553303</v>
      </c>
      <c r="U150" s="33">
        <v>48.775050077676752</v>
      </c>
      <c r="V150" s="33">
        <v>49.803350648879999</v>
      </c>
      <c r="W150" s="33">
        <v>50.953655810296496</v>
      </c>
      <c r="X150" s="33">
        <v>52.207881865978003</v>
      </c>
      <c r="Y150" s="33">
        <v>53.523885328292501</v>
      </c>
      <c r="Z150" s="33">
        <v>53.2745755854245</v>
      </c>
      <c r="AA150" s="33">
        <v>53.242279740095</v>
      </c>
      <c r="AB150" s="33">
        <v>53.094650021954997</v>
      </c>
      <c r="AC150" s="33">
        <v>53.069999188125003</v>
      </c>
      <c r="AD150" s="33">
        <v>52.632270250796999</v>
      </c>
      <c r="AE150" s="33">
        <v>52.321824946403503</v>
      </c>
    </row>
    <row r="151" spans="1:31">
      <c r="A151" s="29" t="s">
        <v>134</v>
      </c>
      <c r="B151" s="29" t="s">
        <v>78</v>
      </c>
      <c r="C151" s="33">
        <v>6.2396751192211992</v>
      </c>
      <c r="D151" s="33">
        <v>6.9295251521468</v>
      </c>
      <c r="E151" s="33">
        <v>8.1325197486876988</v>
      </c>
      <c r="F151" s="33">
        <v>9.8882999682425989</v>
      </c>
      <c r="G151" s="33">
        <v>12.081500136554199</v>
      </c>
      <c r="H151" s="33">
        <v>14.766074624061551</v>
      </c>
      <c r="I151" s="33">
        <v>16.988785115003548</v>
      </c>
      <c r="J151" s="33">
        <v>19.037025336548648</v>
      </c>
      <c r="K151" s="33">
        <v>21.439649756252752</v>
      </c>
      <c r="L151" s="33">
        <v>23.94217440128325</v>
      </c>
      <c r="M151" s="33">
        <v>28.62348561018705</v>
      </c>
      <c r="N151" s="33">
        <v>30.590408924520002</v>
      </c>
      <c r="O151" s="33">
        <v>32.9444507962465</v>
      </c>
      <c r="P151" s="33">
        <v>34.713325115293252</v>
      </c>
      <c r="Q151" s="33">
        <v>36.4422255787849</v>
      </c>
      <c r="R151" s="33">
        <v>37.748515166282644</v>
      </c>
      <c r="S151" s="33">
        <v>39.104725360274301</v>
      </c>
      <c r="T151" s="33">
        <v>40.314250409007052</v>
      </c>
      <c r="U151" s="33">
        <v>41.458049935340853</v>
      </c>
      <c r="V151" s="33">
        <v>42.332225453853603</v>
      </c>
      <c r="W151" s="33">
        <v>43.253455645442003</v>
      </c>
      <c r="X151" s="33">
        <v>44.349756689071647</v>
      </c>
      <c r="Y151" s="33">
        <v>45.484639960050544</v>
      </c>
      <c r="Z151" s="33">
        <v>45.234576312899556</v>
      </c>
      <c r="AA151" s="33">
        <v>45.244645027160601</v>
      </c>
      <c r="AB151" s="33">
        <v>45.103045446366053</v>
      </c>
      <c r="AC151" s="33">
        <v>45.087538727417552</v>
      </c>
      <c r="AD151" s="33">
        <v>44.719836112976054</v>
      </c>
      <c r="AE151" s="33">
        <v>44.433724818229656</v>
      </c>
    </row>
  </sheetData>
  <sheetProtection algorithmName="SHA-512" hashValue="fC+jWDdX4EnkXvXY49qbHxaAA7hevDttsbCrxsyPZsNj2Bw6jlt0XOP8EWjSh1G2m6yzeoEtGcHM0fCeCkj2cQ==" saltValue="kb6GffX2Uzw4g7S6sTsFzQ=="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rgb="FF188736"/>
  </sheetPr>
  <dimension ref="A1:AI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33" width="11.5703125" style="13" bestFit="1" customWidth="1"/>
    <col min="34" max="16384" width="9.140625" style="13"/>
  </cols>
  <sheetData>
    <row r="1" spans="1:35" s="28" customFormat="1" ht="23.25" customHeight="1">
      <c r="A1" s="27" t="s">
        <v>139</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5" s="28" customFormat="1">
      <c r="A2" s="28" t="s">
        <v>140</v>
      </c>
    </row>
    <row r="3" spans="1:35" s="28" customFormat="1"/>
    <row r="4" spans="1:35">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5">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5">
      <c r="A6" s="29" t="s">
        <v>40</v>
      </c>
      <c r="B6" s="29" t="s">
        <v>64</v>
      </c>
      <c r="C6" s="33">
        <v>18366</v>
      </c>
      <c r="D6" s="33">
        <v>17891</v>
      </c>
      <c r="E6" s="33">
        <v>16416</v>
      </c>
      <c r="F6" s="33">
        <v>13776.898359702689</v>
      </c>
      <c r="G6" s="33">
        <v>11818.291096336681</v>
      </c>
      <c r="H6" s="33">
        <v>10969.62905127984</v>
      </c>
      <c r="I6" s="33">
        <v>10770.50817020168</v>
      </c>
      <c r="J6" s="33">
        <v>10070.508330487119</v>
      </c>
      <c r="K6" s="33">
        <v>8467.2392327562011</v>
      </c>
      <c r="L6" s="33">
        <v>8424.8193638648681</v>
      </c>
      <c r="M6" s="33">
        <v>8424.8131926519382</v>
      </c>
      <c r="N6" s="33">
        <v>7661.3082430474196</v>
      </c>
      <c r="O6" s="33">
        <v>7661.3082427721592</v>
      </c>
      <c r="P6" s="33">
        <v>7661.3082426724295</v>
      </c>
      <c r="Q6" s="33">
        <v>6879.90877</v>
      </c>
      <c r="R6" s="33">
        <v>6395.9995899999994</v>
      </c>
      <c r="S6" s="33">
        <v>5246</v>
      </c>
      <c r="T6" s="33">
        <v>5246</v>
      </c>
      <c r="U6" s="33">
        <v>5246</v>
      </c>
      <c r="V6" s="33">
        <v>5246</v>
      </c>
      <c r="W6" s="33">
        <v>5246</v>
      </c>
      <c r="X6" s="33">
        <v>3152</v>
      </c>
      <c r="Y6" s="33">
        <v>2787</v>
      </c>
      <c r="Z6" s="33">
        <v>2422</v>
      </c>
      <c r="AA6" s="33">
        <v>2057</v>
      </c>
      <c r="AB6" s="33">
        <v>1692</v>
      </c>
      <c r="AC6" s="33">
        <v>1692</v>
      </c>
      <c r="AD6" s="33">
        <v>1692</v>
      </c>
      <c r="AE6" s="33">
        <v>1692</v>
      </c>
    </row>
    <row r="7" spans="1:35">
      <c r="A7" s="29" t="s">
        <v>40</v>
      </c>
      <c r="B7" s="29" t="s">
        <v>71</v>
      </c>
      <c r="C7" s="33">
        <v>4790</v>
      </c>
      <c r="D7" s="33">
        <v>4790</v>
      </c>
      <c r="E7" s="33">
        <v>4790</v>
      </c>
      <c r="F7" s="33">
        <v>3906.972337255399</v>
      </c>
      <c r="G7" s="33">
        <v>3906.9723359635291</v>
      </c>
      <c r="H7" s="33">
        <v>3833.7618479209391</v>
      </c>
      <c r="I7" s="33">
        <v>3833.7618479139692</v>
      </c>
      <c r="J7" s="33">
        <v>3833.761847900199</v>
      </c>
      <c r="K7" s="33">
        <v>3833.753945872259</v>
      </c>
      <c r="L7" s="33">
        <v>3483.7623457918999</v>
      </c>
      <c r="M7" s="33">
        <v>3340.0008755239</v>
      </c>
      <c r="N7" s="33">
        <v>3339.9999400000002</v>
      </c>
      <c r="O7" s="33">
        <v>3339.9999400000002</v>
      </c>
      <c r="P7" s="33">
        <v>3339.9999400000002</v>
      </c>
      <c r="Q7" s="33">
        <v>3339.9999400000002</v>
      </c>
      <c r="R7" s="33">
        <v>3339.9999400000002</v>
      </c>
      <c r="S7" s="33">
        <v>3339.9999400000002</v>
      </c>
      <c r="T7" s="33">
        <v>3339.9999400000002</v>
      </c>
      <c r="U7" s="33">
        <v>3339.9999400000002</v>
      </c>
      <c r="V7" s="33">
        <v>3339.9999400000002</v>
      </c>
      <c r="W7" s="33">
        <v>3339.9999400000002</v>
      </c>
      <c r="X7" s="33">
        <v>3339.9999400000002</v>
      </c>
      <c r="Y7" s="33">
        <v>3339.9999400000002</v>
      </c>
      <c r="Z7" s="33">
        <v>3339.9999400000002</v>
      </c>
      <c r="AA7" s="33">
        <v>3339.9999400000002</v>
      </c>
      <c r="AB7" s="33">
        <v>3339.9999400000002</v>
      </c>
      <c r="AC7" s="33">
        <v>2224.9999400000002</v>
      </c>
      <c r="AD7" s="33">
        <v>0</v>
      </c>
      <c r="AE7" s="33">
        <v>0</v>
      </c>
    </row>
    <row r="8" spans="1:35">
      <c r="A8" s="29" t="s">
        <v>40</v>
      </c>
      <c r="B8" s="29" t="s">
        <v>20</v>
      </c>
      <c r="C8" s="33">
        <v>3054.8999938964839</v>
      </c>
      <c r="D8" s="33">
        <v>3054.8999938964839</v>
      </c>
      <c r="E8" s="33">
        <v>2874.8999938964839</v>
      </c>
      <c r="F8" s="33">
        <v>2874.8999938964839</v>
      </c>
      <c r="G8" s="33">
        <v>2874.8999938964839</v>
      </c>
      <c r="H8" s="33">
        <v>2874.8999938964839</v>
      </c>
      <c r="I8" s="33">
        <v>2874.8999938964839</v>
      </c>
      <c r="J8" s="33">
        <v>2874.8999938964839</v>
      </c>
      <c r="K8" s="33">
        <v>2874.8999938964839</v>
      </c>
      <c r="L8" s="33">
        <v>2874.8999938964839</v>
      </c>
      <c r="M8" s="33">
        <v>2874.8999938964839</v>
      </c>
      <c r="N8" s="33">
        <v>2874.8999938964839</v>
      </c>
      <c r="O8" s="33">
        <v>2874.8999938964839</v>
      </c>
      <c r="P8" s="33">
        <v>2874.8999938964839</v>
      </c>
      <c r="Q8" s="33">
        <v>2874.8999938964839</v>
      </c>
      <c r="R8" s="33">
        <v>2489.8999938964839</v>
      </c>
      <c r="S8" s="33">
        <v>1960.9001253616038</v>
      </c>
      <c r="T8" s="33">
        <v>1960.900125680334</v>
      </c>
      <c r="U8" s="33">
        <v>1817.5002695339799</v>
      </c>
      <c r="V8" s="33">
        <v>1817.5002697048799</v>
      </c>
      <c r="W8" s="33">
        <v>1817.5004950011401</v>
      </c>
      <c r="X8" s="33">
        <v>1817.5005219700799</v>
      </c>
      <c r="Y8" s="33">
        <v>1377.5005272316298</v>
      </c>
      <c r="Z8" s="33">
        <v>1192.50052738572</v>
      </c>
      <c r="AA8" s="33">
        <v>548.00067314852004</v>
      </c>
      <c r="AB8" s="33">
        <v>388.00077601168994</v>
      </c>
      <c r="AC8" s="33">
        <v>388.00077753650999</v>
      </c>
      <c r="AD8" s="33">
        <v>388.00117921779997</v>
      </c>
      <c r="AE8" s="33">
        <v>388.00117977814</v>
      </c>
    </row>
    <row r="9" spans="1:35">
      <c r="A9" s="29" t="s">
        <v>40</v>
      </c>
      <c r="B9" s="29" t="s">
        <v>32</v>
      </c>
      <c r="C9" s="33">
        <v>1384</v>
      </c>
      <c r="D9" s="33">
        <v>1384</v>
      </c>
      <c r="E9" s="33">
        <v>1384</v>
      </c>
      <c r="F9" s="33">
        <v>1384</v>
      </c>
      <c r="G9" s="33">
        <v>1384</v>
      </c>
      <c r="H9" s="33">
        <v>1384</v>
      </c>
      <c r="I9" s="33">
        <v>1384</v>
      </c>
      <c r="J9" s="33">
        <v>1384</v>
      </c>
      <c r="K9" s="33">
        <v>1384</v>
      </c>
      <c r="L9" s="33">
        <v>1384</v>
      </c>
      <c r="M9" s="33">
        <v>1384</v>
      </c>
      <c r="N9" s="33">
        <v>1384</v>
      </c>
      <c r="O9" s="33">
        <v>1384</v>
      </c>
      <c r="P9" s="33">
        <v>1384</v>
      </c>
      <c r="Q9" s="33">
        <v>584</v>
      </c>
      <c r="R9" s="33">
        <v>584</v>
      </c>
      <c r="S9" s="33">
        <v>584</v>
      </c>
      <c r="T9" s="33">
        <v>584</v>
      </c>
      <c r="U9" s="33">
        <v>84</v>
      </c>
      <c r="V9" s="33">
        <v>84</v>
      </c>
      <c r="W9" s="33">
        <v>84</v>
      </c>
      <c r="X9" s="33">
        <v>84</v>
      </c>
      <c r="Y9" s="33">
        <v>84</v>
      </c>
      <c r="Z9" s="33">
        <v>84</v>
      </c>
      <c r="AA9" s="33">
        <v>84</v>
      </c>
      <c r="AB9" s="33">
        <v>0</v>
      </c>
      <c r="AC9" s="33">
        <v>0</v>
      </c>
      <c r="AD9" s="33">
        <v>0</v>
      </c>
      <c r="AE9" s="33">
        <v>0</v>
      </c>
    </row>
    <row r="10" spans="1:35">
      <c r="A10" s="29" t="s">
        <v>40</v>
      </c>
      <c r="B10" s="29" t="s">
        <v>66</v>
      </c>
      <c r="C10" s="33">
        <v>6863.139991760253</v>
      </c>
      <c r="D10" s="33">
        <v>6863.139991760253</v>
      </c>
      <c r="E10" s="33">
        <v>6863.139991760253</v>
      </c>
      <c r="F10" s="33">
        <v>6863.139991760253</v>
      </c>
      <c r="G10" s="33">
        <v>6863.139991760253</v>
      </c>
      <c r="H10" s="33">
        <v>6863.139991760253</v>
      </c>
      <c r="I10" s="33">
        <v>6863.139991760253</v>
      </c>
      <c r="J10" s="33">
        <v>6863.139991760253</v>
      </c>
      <c r="K10" s="33">
        <v>6863.139991760253</v>
      </c>
      <c r="L10" s="33">
        <v>6480.639991760253</v>
      </c>
      <c r="M10" s="33">
        <v>6480.639991760253</v>
      </c>
      <c r="N10" s="33">
        <v>6211.2999954223633</v>
      </c>
      <c r="O10" s="33">
        <v>5749.2999954223633</v>
      </c>
      <c r="P10" s="33">
        <v>5632.2999954223633</v>
      </c>
      <c r="Q10" s="33">
        <v>5502.2999954223633</v>
      </c>
      <c r="R10" s="33">
        <v>5502.2999954223633</v>
      </c>
      <c r="S10" s="33">
        <v>5502.3016597433489</v>
      </c>
      <c r="T10" s="33">
        <v>5502.301661163473</v>
      </c>
      <c r="U10" s="33">
        <v>5979.189546830843</v>
      </c>
      <c r="V10" s="33">
        <v>5859.1896489715382</v>
      </c>
      <c r="W10" s="33">
        <v>5945.1886012090026</v>
      </c>
      <c r="X10" s="33">
        <v>5851.1890178942231</v>
      </c>
      <c r="Y10" s="33">
        <v>5930.0421571359529</v>
      </c>
      <c r="Z10" s="33">
        <v>5996.6361919129931</v>
      </c>
      <c r="AA10" s="33">
        <v>6534.3362221015113</v>
      </c>
      <c r="AB10" s="33">
        <v>7609.1521490898622</v>
      </c>
      <c r="AC10" s="33">
        <v>7025.1521553028915</v>
      </c>
      <c r="AD10" s="33">
        <v>8618.9296858775833</v>
      </c>
      <c r="AE10" s="33">
        <v>8293.3089081319122</v>
      </c>
    </row>
    <row r="11" spans="1:35">
      <c r="A11" s="29" t="s">
        <v>40</v>
      </c>
      <c r="B11" s="29" t="s">
        <v>65</v>
      </c>
      <c r="C11" s="33">
        <v>7365.2999954223633</v>
      </c>
      <c r="D11" s="33">
        <v>7365.2999954223633</v>
      </c>
      <c r="E11" s="33">
        <v>7365.2999954223633</v>
      </c>
      <c r="F11" s="33">
        <v>7365.2999954223633</v>
      </c>
      <c r="G11" s="33">
        <v>7365.2999954223633</v>
      </c>
      <c r="H11" s="33">
        <v>7365.2999954223633</v>
      </c>
      <c r="I11" s="33">
        <v>7365.2999954223633</v>
      </c>
      <c r="J11" s="33">
        <v>7365.2999954223633</v>
      </c>
      <c r="K11" s="33">
        <v>7365.2999954223633</v>
      </c>
      <c r="L11" s="33">
        <v>7365.2999954223633</v>
      </c>
      <c r="M11" s="33">
        <v>7365.2999954223633</v>
      </c>
      <c r="N11" s="33">
        <v>7365.2999954223633</v>
      </c>
      <c r="O11" s="33">
        <v>7365.2999954223633</v>
      </c>
      <c r="P11" s="33">
        <v>7365.2999954223633</v>
      </c>
      <c r="Q11" s="33">
        <v>7365.2999954223633</v>
      </c>
      <c r="R11" s="33">
        <v>7365.2999954223633</v>
      </c>
      <c r="S11" s="33">
        <v>7278.8999938964844</v>
      </c>
      <c r="T11" s="33">
        <v>7278.8999938964844</v>
      </c>
      <c r="U11" s="33">
        <v>7278.8999938964844</v>
      </c>
      <c r="V11" s="33">
        <v>7278.8999938964844</v>
      </c>
      <c r="W11" s="33">
        <v>7278.8999938964844</v>
      </c>
      <c r="X11" s="33">
        <v>7212.8999938964844</v>
      </c>
      <c r="Y11" s="33">
        <v>7212.8999938964844</v>
      </c>
      <c r="Z11" s="33">
        <v>7212.8999938964844</v>
      </c>
      <c r="AA11" s="33">
        <v>7212.8999938964844</v>
      </c>
      <c r="AB11" s="33">
        <v>7212.8999938964844</v>
      </c>
      <c r="AC11" s="33">
        <v>7212.8999938964844</v>
      </c>
      <c r="AD11" s="33">
        <v>7212.8999938964844</v>
      </c>
      <c r="AE11" s="33">
        <v>7212.8999938964844</v>
      </c>
    </row>
    <row r="12" spans="1:35">
      <c r="A12" s="29" t="s">
        <v>40</v>
      </c>
      <c r="B12" s="29" t="s">
        <v>69</v>
      </c>
      <c r="C12" s="33">
        <v>8952.8384569884001</v>
      </c>
      <c r="D12" s="33">
        <v>11397.452482074161</v>
      </c>
      <c r="E12" s="33">
        <v>12158.158482721592</v>
      </c>
      <c r="F12" s="33">
        <v>13192.015526519348</v>
      </c>
      <c r="G12" s="33">
        <v>14264.593657989029</v>
      </c>
      <c r="H12" s="33">
        <v>15105.808513320892</v>
      </c>
      <c r="I12" s="33">
        <v>16640.699259528257</v>
      </c>
      <c r="J12" s="33">
        <v>18064.48178607694</v>
      </c>
      <c r="K12" s="33">
        <v>21152.284955664043</v>
      </c>
      <c r="L12" s="33">
        <v>21040.285027967082</v>
      </c>
      <c r="M12" s="33">
        <v>21040.285192861324</v>
      </c>
      <c r="N12" s="33">
        <v>21898.64715146006</v>
      </c>
      <c r="O12" s="33">
        <v>22177.578615220096</v>
      </c>
      <c r="P12" s="33">
        <v>22177.58286665643</v>
      </c>
      <c r="Q12" s="33">
        <v>23352.080544549241</v>
      </c>
      <c r="R12" s="33">
        <v>24768.27247933628</v>
      </c>
      <c r="S12" s="33">
        <v>28960.08176479434</v>
      </c>
      <c r="T12" s="33">
        <v>29289.538744030775</v>
      </c>
      <c r="U12" s="33">
        <v>29842.489042205336</v>
      </c>
      <c r="V12" s="33">
        <v>29431.641699910582</v>
      </c>
      <c r="W12" s="33">
        <v>31231.45235527469</v>
      </c>
      <c r="X12" s="33">
        <v>33869.566760002257</v>
      </c>
      <c r="Y12" s="33">
        <v>33847.6270050885</v>
      </c>
      <c r="Z12" s="33">
        <v>33587.257583831015</v>
      </c>
      <c r="AA12" s="33">
        <v>33882.734337036498</v>
      </c>
      <c r="AB12" s="33">
        <v>36036.998263776972</v>
      </c>
      <c r="AC12" s="33">
        <v>37389.266410102769</v>
      </c>
      <c r="AD12" s="33">
        <v>38858.06611393256</v>
      </c>
      <c r="AE12" s="33">
        <v>39071.990461068694</v>
      </c>
    </row>
    <row r="13" spans="1:35">
      <c r="A13" s="29" t="s">
        <v>40</v>
      </c>
      <c r="B13" s="29" t="s">
        <v>68</v>
      </c>
      <c r="C13" s="33">
        <v>5599.9709892272858</v>
      </c>
      <c r="D13" s="33">
        <v>6959.1559867858805</v>
      </c>
      <c r="E13" s="33">
        <v>6959.1559867858805</v>
      </c>
      <c r="F13" s="33">
        <v>6959.1559867858805</v>
      </c>
      <c r="G13" s="33">
        <v>6959.1562196502191</v>
      </c>
      <c r="H13" s="33">
        <v>6959.1563915943707</v>
      </c>
      <c r="I13" s="33">
        <v>6959.1717302901261</v>
      </c>
      <c r="J13" s="33">
        <v>7154.6701261957805</v>
      </c>
      <c r="K13" s="33">
        <v>11316.287872030045</v>
      </c>
      <c r="L13" s="33">
        <v>11316.287873099111</v>
      </c>
      <c r="M13" s="33">
        <v>11316.2878750451</v>
      </c>
      <c r="N13" s="33">
        <v>11316.289105164147</v>
      </c>
      <c r="O13" s="33">
        <v>11316.289170543643</v>
      </c>
      <c r="P13" s="33">
        <v>11316.289339432056</v>
      </c>
      <c r="Q13" s="33">
        <v>11316.289377316218</v>
      </c>
      <c r="R13" s="33">
        <v>11195.290555373896</v>
      </c>
      <c r="S13" s="33">
        <v>12798.704141578468</v>
      </c>
      <c r="T13" s="33">
        <v>12648.404281492682</v>
      </c>
      <c r="U13" s="33">
        <v>12648.404322391743</v>
      </c>
      <c r="V13" s="33">
        <v>13048.400359417763</v>
      </c>
      <c r="W13" s="33">
        <v>14383.298284302382</v>
      </c>
      <c r="X13" s="33">
        <v>19166.497316013978</v>
      </c>
      <c r="Y13" s="33">
        <v>18918.4093113134</v>
      </c>
      <c r="Z13" s="33">
        <v>18499.789453654463</v>
      </c>
      <c r="AA13" s="33">
        <v>19573.903305833996</v>
      </c>
      <c r="AB13" s="33">
        <v>23328.198306325357</v>
      </c>
      <c r="AC13" s="33">
        <v>24217.16371365749</v>
      </c>
      <c r="AD13" s="33">
        <v>25344.077340512944</v>
      </c>
      <c r="AE13" s="33">
        <v>26142.756835863882</v>
      </c>
      <c r="AF13" s="28"/>
      <c r="AG13" s="28"/>
      <c r="AH13" s="28"/>
      <c r="AI13" s="28"/>
    </row>
    <row r="14" spans="1:35">
      <c r="A14" s="29" t="s">
        <v>40</v>
      </c>
      <c r="B14" s="29" t="s">
        <v>36</v>
      </c>
      <c r="C14" s="33">
        <v>260.329999923706</v>
      </c>
      <c r="D14" s="33">
        <v>600.32999992370605</v>
      </c>
      <c r="E14" s="33">
        <v>600.32999992370605</v>
      </c>
      <c r="F14" s="33">
        <v>600.32999992370605</v>
      </c>
      <c r="G14" s="33">
        <v>600.32999992370605</v>
      </c>
      <c r="H14" s="33">
        <v>600.32999992370605</v>
      </c>
      <c r="I14" s="33">
        <v>600.32999992370605</v>
      </c>
      <c r="J14" s="33">
        <v>600.33022456911203</v>
      </c>
      <c r="K14" s="33">
        <v>600.33113545348601</v>
      </c>
      <c r="L14" s="33">
        <v>570.33116866443606</v>
      </c>
      <c r="M14" s="33">
        <v>570.33119194332596</v>
      </c>
      <c r="N14" s="33">
        <v>570.331855514626</v>
      </c>
      <c r="O14" s="33">
        <v>515.00259698663001</v>
      </c>
      <c r="P14" s="33">
        <v>490.0026211078</v>
      </c>
      <c r="Q14" s="33">
        <v>490.00308655006</v>
      </c>
      <c r="R14" s="33">
        <v>490.00342118892996</v>
      </c>
      <c r="S14" s="33">
        <v>1052.99079452969</v>
      </c>
      <c r="T14" s="33">
        <v>1052.9908063105199</v>
      </c>
      <c r="U14" s="33">
        <v>1447.7737176282901</v>
      </c>
      <c r="V14" s="33">
        <v>1427.7737235012501</v>
      </c>
      <c r="W14" s="33">
        <v>3628.1966759516795</v>
      </c>
      <c r="X14" s="33">
        <v>3328.1967784336989</v>
      </c>
      <c r="Y14" s="33">
        <v>3328.1967908246193</v>
      </c>
      <c r="Z14" s="33">
        <v>3869.2087482488</v>
      </c>
      <c r="AA14" s="33">
        <v>3869.2087898989503</v>
      </c>
      <c r="AB14" s="33">
        <v>4920.8470385336595</v>
      </c>
      <c r="AC14" s="33">
        <v>4920.84704657774</v>
      </c>
      <c r="AD14" s="33">
        <v>5716.0224826802696</v>
      </c>
      <c r="AE14" s="33">
        <v>5716.0220882015983</v>
      </c>
      <c r="AF14" s="28"/>
      <c r="AG14" s="28"/>
      <c r="AH14" s="28"/>
      <c r="AI14" s="28"/>
    </row>
    <row r="15" spans="1:35">
      <c r="A15" s="29" t="s">
        <v>40</v>
      </c>
      <c r="B15" s="29" t="s">
        <v>73</v>
      </c>
      <c r="C15" s="33">
        <v>810</v>
      </c>
      <c r="D15" s="33">
        <v>810</v>
      </c>
      <c r="E15" s="33">
        <v>810.00010360394003</v>
      </c>
      <c r="F15" s="33">
        <v>810.00041895573497</v>
      </c>
      <c r="G15" s="33">
        <v>2850.0004358145779</v>
      </c>
      <c r="H15" s="33">
        <v>2850.0005535889504</v>
      </c>
      <c r="I15" s="33">
        <v>2850.0005727243974</v>
      </c>
      <c r="J15" s="33">
        <v>2850.0007201103044</v>
      </c>
      <c r="K15" s="33">
        <v>4850.0002323683102</v>
      </c>
      <c r="L15" s="33">
        <v>4850.0002728524205</v>
      </c>
      <c r="M15" s="33">
        <v>4850.0003142755495</v>
      </c>
      <c r="N15" s="33">
        <v>4850.0008832883905</v>
      </c>
      <c r="O15" s="33">
        <v>4850.0014393499305</v>
      </c>
      <c r="P15" s="33">
        <v>4850.0014627569399</v>
      </c>
      <c r="Q15" s="33">
        <v>4850.0016220272601</v>
      </c>
      <c r="R15" s="33">
        <v>4850.0016894042292</v>
      </c>
      <c r="S15" s="33">
        <v>5872.7226691221204</v>
      </c>
      <c r="T15" s="33">
        <v>5872.7226887633096</v>
      </c>
      <c r="U15" s="33">
        <v>5959.0524968265399</v>
      </c>
      <c r="V15" s="33">
        <v>5959.0525010297197</v>
      </c>
      <c r="W15" s="33">
        <v>6194.4247377417096</v>
      </c>
      <c r="X15" s="33">
        <v>6967.7949742832598</v>
      </c>
      <c r="Y15" s="33">
        <v>6967.7949814563899</v>
      </c>
      <c r="Z15" s="33">
        <v>7425.0150758621794</v>
      </c>
      <c r="AA15" s="33">
        <v>7425.0151072098188</v>
      </c>
      <c r="AB15" s="33">
        <v>7957.768033986199</v>
      </c>
      <c r="AC15" s="33">
        <v>7957.768047430849</v>
      </c>
      <c r="AD15" s="33">
        <v>8590.4365638563304</v>
      </c>
      <c r="AE15" s="33">
        <v>8590.4365762836896</v>
      </c>
      <c r="AF15" s="28"/>
      <c r="AG15" s="28"/>
      <c r="AH15" s="28"/>
      <c r="AI15" s="28"/>
    </row>
    <row r="16" spans="1:35">
      <c r="A16" s="29" t="s">
        <v>40</v>
      </c>
      <c r="B16" s="29" t="s">
        <v>56</v>
      </c>
      <c r="C16" s="33">
        <v>36.545000463724058</v>
      </c>
      <c r="D16" s="33">
        <v>54.909000635146931</v>
      </c>
      <c r="E16" s="33">
        <v>79.222001329064142</v>
      </c>
      <c r="F16" s="33">
        <v>111.71600082516652</v>
      </c>
      <c r="G16" s="33">
        <v>155.47500127553914</v>
      </c>
      <c r="H16" s="33">
        <v>212.94800400733931</v>
      </c>
      <c r="I16" s="33">
        <v>274.21200037002541</v>
      </c>
      <c r="J16" s="33">
        <v>348.48299837112398</v>
      </c>
      <c r="K16" s="33">
        <v>458.20500552654181</v>
      </c>
      <c r="L16" s="33">
        <v>557.37898790836175</v>
      </c>
      <c r="M16" s="33">
        <v>708.54700160026425</v>
      </c>
      <c r="N16" s="33">
        <v>823.44699454307477</v>
      </c>
      <c r="O16" s="33">
        <v>953.2920100688923</v>
      </c>
      <c r="P16" s="33">
        <v>1081.0300292968739</v>
      </c>
      <c r="Q16" s="33">
        <v>1214.078998565672</v>
      </c>
      <c r="R16" s="33">
        <v>1346.3650131225556</v>
      </c>
      <c r="S16" s="33">
        <v>1479.6769895553557</v>
      </c>
      <c r="T16" s="33">
        <v>1613.9160089492759</v>
      </c>
      <c r="U16" s="33">
        <v>1747.3690090179414</v>
      </c>
      <c r="V16" s="33">
        <v>1881.8849925994843</v>
      </c>
      <c r="W16" s="33">
        <v>2021.695004463194</v>
      </c>
      <c r="X16" s="33">
        <v>2168.3840570449802</v>
      </c>
      <c r="Y16" s="33">
        <v>2317.9879913330051</v>
      </c>
      <c r="Z16" s="33">
        <v>2433.0840139389015</v>
      </c>
      <c r="AA16" s="33">
        <v>2551.4770097732508</v>
      </c>
      <c r="AB16" s="33">
        <v>2673.0289897918656</v>
      </c>
      <c r="AC16" s="33">
        <v>2797.3970060348465</v>
      </c>
      <c r="AD16" s="33">
        <v>2923.2750139236414</v>
      </c>
      <c r="AE16" s="33">
        <v>3050.7689971923801</v>
      </c>
      <c r="AF16" s="28"/>
      <c r="AG16" s="28"/>
      <c r="AH16" s="28"/>
      <c r="AI16" s="28"/>
    </row>
    <row r="17" spans="1:35">
      <c r="A17" s="34" t="s">
        <v>138</v>
      </c>
      <c r="B17" s="34"/>
      <c r="C17" s="35">
        <v>56376.149427294789</v>
      </c>
      <c r="D17" s="35">
        <v>59704.948449939147</v>
      </c>
      <c r="E17" s="35">
        <v>58810.654450586575</v>
      </c>
      <c r="F17" s="35">
        <v>56322.382191342418</v>
      </c>
      <c r="G17" s="35">
        <v>55436.35329101856</v>
      </c>
      <c r="H17" s="35">
        <v>55355.695785195145</v>
      </c>
      <c r="I17" s="35">
        <v>56691.480989013129</v>
      </c>
      <c r="J17" s="35">
        <v>57610.76207173914</v>
      </c>
      <c r="K17" s="35">
        <v>63256.905987401646</v>
      </c>
      <c r="L17" s="35">
        <v>62369.994591802053</v>
      </c>
      <c r="M17" s="35">
        <v>62226.227117161361</v>
      </c>
      <c r="N17" s="35">
        <v>62051.744424412842</v>
      </c>
      <c r="O17" s="35">
        <v>61868.67595327711</v>
      </c>
      <c r="P17" s="35">
        <v>61751.680373502124</v>
      </c>
      <c r="Q17" s="35">
        <v>61214.778616606665</v>
      </c>
      <c r="R17" s="35">
        <v>61641.062549451388</v>
      </c>
      <c r="S17" s="35">
        <v>65670.887625374249</v>
      </c>
      <c r="T17" s="35">
        <v>65850.044746263753</v>
      </c>
      <c r="U17" s="35">
        <v>66236.483114858391</v>
      </c>
      <c r="V17" s="35">
        <v>66105.631911901248</v>
      </c>
      <c r="W17" s="35">
        <v>69326.339669683701</v>
      </c>
      <c r="X17" s="35">
        <v>74493.653549777024</v>
      </c>
      <c r="Y17" s="35">
        <v>73497.478934665967</v>
      </c>
      <c r="Z17" s="35">
        <v>72335.08369068068</v>
      </c>
      <c r="AA17" s="35">
        <v>73232.874472017007</v>
      </c>
      <c r="AB17" s="35">
        <v>79607.249429100368</v>
      </c>
      <c r="AC17" s="35">
        <v>80149.482990496137</v>
      </c>
      <c r="AD17" s="35">
        <v>82113.974313437371</v>
      </c>
      <c r="AE17" s="35">
        <v>82800.957378739113</v>
      </c>
      <c r="AF17" s="28"/>
      <c r="AG17" s="28"/>
      <c r="AH17" s="28"/>
      <c r="AI17" s="28"/>
    </row>
    <row r="18" spans="1:35">
      <c r="AF18" s="28"/>
      <c r="AG18" s="28"/>
      <c r="AH18" s="28"/>
      <c r="AI18" s="28"/>
    </row>
    <row r="19" spans="1:35">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c r="AF19" s="28"/>
      <c r="AG19" s="28"/>
      <c r="AH19" s="28"/>
      <c r="AI19" s="28"/>
    </row>
    <row r="20" spans="1:35">
      <c r="A20" s="29" t="s">
        <v>130</v>
      </c>
      <c r="B20" s="29" t="s">
        <v>64</v>
      </c>
      <c r="C20" s="33">
        <v>10240</v>
      </c>
      <c r="D20" s="33">
        <v>9765</v>
      </c>
      <c r="E20" s="33">
        <v>8290</v>
      </c>
      <c r="F20" s="33">
        <v>7330.8926954059998</v>
      </c>
      <c r="G20" s="33">
        <v>5372.2896344953015</v>
      </c>
      <c r="H20" s="33">
        <v>4739.7180194441999</v>
      </c>
      <c r="I20" s="33">
        <v>4540.5972683718001</v>
      </c>
      <c r="J20" s="33">
        <v>4540.5972686628993</v>
      </c>
      <c r="K20" s="33">
        <v>2937.3281709380999</v>
      </c>
      <c r="L20" s="33">
        <v>2894.9083020527996</v>
      </c>
      <c r="M20" s="33">
        <v>2894.9021308459</v>
      </c>
      <c r="N20" s="33">
        <v>2131.3971812476002</v>
      </c>
      <c r="O20" s="33">
        <v>2131.3971809807999</v>
      </c>
      <c r="P20" s="33">
        <v>2131.3971809075001</v>
      </c>
      <c r="Q20" s="33">
        <v>1350</v>
      </c>
      <c r="R20" s="33">
        <v>1350</v>
      </c>
      <c r="S20" s="33">
        <v>1350</v>
      </c>
      <c r="T20" s="33">
        <v>1350</v>
      </c>
      <c r="U20" s="33">
        <v>1350</v>
      </c>
      <c r="V20" s="33">
        <v>1350</v>
      </c>
      <c r="W20" s="33">
        <v>1350</v>
      </c>
      <c r="X20" s="33">
        <v>0</v>
      </c>
      <c r="Y20" s="33">
        <v>0</v>
      </c>
      <c r="Z20" s="33">
        <v>0</v>
      </c>
      <c r="AA20" s="33">
        <v>0</v>
      </c>
      <c r="AB20" s="33">
        <v>0</v>
      </c>
      <c r="AC20" s="33">
        <v>0</v>
      </c>
      <c r="AD20" s="33">
        <v>0</v>
      </c>
      <c r="AE20" s="33">
        <v>0</v>
      </c>
      <c r="AF20" s="28"/>
      <c r="AG20" s="28"/>
      <c r="AH20" s="28"/>
      <c r="AI20" s="28"/>
    </row>
    <row r="21" spans="1:35" s="28" customFormat="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5" s="28" customFormat="1">
      <c r="A22" s="29" t="s">
        <v>130</v>
      </c>
      <c r="B22" s="29" t="s">
        <v>20</v>
      </c>
      <c r="C22" s="33">
        <v>625</v>
      </c>
      <c r="D22" s="33">
        <v>625</v>
      </c>
      <c r="E22" s="33">
        <v>625</v>
      </c>
      <c r="F22" s="33">
        <v>625</v>
      </c>
      <c r="G22" s="33">
        <v>625</v>
      </c>
      <c r="H22" s="33">
        <v>625</v>
      </c>
      <c r="I22" s="33">
        <v>625</v>
      </c>
      <c r="J22" s="33">
        <v>625</v>
      </c>
      <c r="K22" s="33">
        <v>625</v>
      </c>
      <c r="L22" s="33">
        <v>625</v>
      </c>
      <c r="M22" s="33">
        <v>625</v>
      </c>
      <c r="N22" s="33">
        <v>625</v>
      </c>
      <c r="O22" s="33">
        <v>625</v>
      </c>
      <c r="P22" s="33">
        <v>625</v>
      </c>
      <c r="Q22" s="33">
        <v>625</v>
      </c>
      <c r="R22" s="33">
        <v>625</v>
      </c>
      <c r="S22" s="33">
        <v>625.00013146512003</v>
      </c>
      <c r="T22" s="33">
        <v>625.00013178384995</v>
      </c>
      <c r="U22" s="33">
        <v>625.00015260224995</v>
      </c>
      <c r="V22" s="33">
        <v>625.00015267533001</v>
      </c>
      <c r="W22" s="33">
        <v>625.00020457813002</v>
      </c>
      <c r="X22" s="33">
        <v>625.00020536492002</v>
      </c>
      <c r="Y22" s="33">
        <v>185.00020599731999</v>
      </c>
      <c r="Z22" s="33">
        <v>2.0601785000000001E-4</v>
      </c>
      <c r="AA22" s="33">
        <v>2.0610594999999999E-4</v>
      </c>
      <c r="AB22" s="33">
        <v>2.9597370000000002E-4</v>
      </c>
      <c r="AC22" s="33">
        <v>2.968534E-4</v>
      </c>
      <c r="AD22" s="33">
        <v>3.5064934999999998E-4</v>
      </c>
      <c r="AE22" s="33">
        <v>3.5070662999999998E-4</v>
      </c>
    </row>
    <row r="23" spans="1:35" s="28" customFormat="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5" s="28" customFormat="1">
      <c r="A24" s="29" t="s">
        <v>130</v>
      </c>
      <c r="B24" s="29" t="s">
        <v>66</v>
      </c>
      <c r="C24" s="33">
        <v>1438</v>
      </c>
      <c r="D24" s="33">
        <v>1438</v>
      </c>
      <c r="E24" s="33">
        <v>1438</v>
      </c>
      <c r="F24" s="33">
        <v>1438</v>
      </c>
      <c r="G24" s="33">
        <v>1438</v>
      </c>
      <c r="H24" s="33">
        <v>1438</v>
      </c>
      <c r="I24" s="33">
        <v>1438</v>
      </c>
      <c r="J24" s="33">
        <v>1438</v>
      </c>
      <c r="K24" s="33">
        <v>1438</v>
      </c>
      <c r="L24" s="33">
        <v>1438</v>
      </c>
      <c r="M24" s="33">
        <v>1438</v>
      </c>
      <c r="N24" s="33">
        <v>1438</v>
      </c>
      <c r="O24" s="33">
        <v>1438</v>
      </c>
      <c r="P24" s="33">
        <v>1438</v>
      </c>
      <c r="Q24" s="33">
        <v>1388</v>
      </c>
      <c r="R24" s="33">
        <v>1388</v>
      </c>
      <c r="S24" s="33">
        <v>1388.0008908401398</v>
      </c>
      <c r="T24" s="33">
        <v>1388.0008912579001</v>
      </c>
      <c r="U24" s="33">
        <v>2304.88580328438</v>
      </c>
      <c r="V24" s="33">
        <v>2304.8859034901598</v>
      </c>
      <c r="W24" s="33">
        <v>2304.8859042674198</v>
      </c>
      <c r="X24" s="33">
        <v>2304.88590450723</v>
      </c>
      <c r="Y24" s="33">
        <v>2383.7389782993</v>
      </c>
      <c r="Z24" s="33">
        <v>2657.4843799190398</v>
      </c>
      <c r="AA24" s="33">
        <v>2657.4843801434295</v>
      </c>
      <c r="AB24" s="33">
        <v>2657.4843805831297</v>
      </c>
      <c r="AC24" s="33">
        <v>2657.4843813495195</v>
      </c>
      <c r="AD24" s="33">
        <v>3473.9130661702002</v>
      </c>
      <c r="AE24" s="33">
        <v>3473.9130667027403</v>
      </c>
    </row>
    <row r="25" spans="1:35" s="28" customFormat="1">
      <c r="A25" s="29" t="s">
        <v>130</v>
      </c>
      <c r="B25" s="29" t="s">
        <v>65</v>
      </c>
      <c r="C25" s="33">
        <v>2585</v>
      </c>
      <c r="D25" s="33">
        <v>2585</v>
      </c>
      <c r="E25" s="33">
        <v>2585</v>
      </c>
      <c r="F25" s="33">
        <v>2585</v>
      </c>
      <c r="G25" s="33">
        <v>2585</v>
      </c>
      <c r="H25" s="33">
        <v>2585</v>
      </c>
      <c r="I25" s="33">
        <v>2585</v>
      </c>
      <c r="J25" s="33">
        <v>2585</v>
      </c>
      <c r="K25" s="33">
        <v>2585</v>
      </c>
      <c r="L25" s="33">
        <v>2585</v>
      </c>
      <c r="M25" s="33">
        <v>2585</v>
      </c>
      <c r="N25" s="33">
        <v>2585</v>
      </c>
      <c r="O25" s="33">
        <v>2585</v>
      </c>
      <c r="P25" s="33">
        <v>2585</v>
      </c>
      <c r="Q25" s="33">
        <v>2585</v>
      </c>
      <c r="R25" s="33">
        <v>2585</v>
      </c>
      <c r="S25" s="33">
        <v>2585</v>
      </c>
      <c r="T25" s="33">
        <v>2585</v>
      </c>
      <c r="U25" s="33">
        <v>2585</v>
      </c>
      <c r="V25" s="33">
        <v>2585</v>
      </c>
      <c r="W25" s="33">
        <v>2585</v>
      </c>
      <c r="X25" s="33">
        <v>2585</v>
      </c>
      <c r="Y25" s="33">
        <v>2585</v>
      </c>
      <c r="Z25" s="33">
        <v>2585</v>
      </c>
      <c r="AA25" s="33">
        <v>2585</v>
      </c>
      <c r="AB25" s="33">
        <v>2585</v>
      </c>
      <c r="AC25" s="33">
        <v>2585</v>
      </c>
      <c r="AD25" s="33">
        <v>2585</v>
      </c>
      <c r="AE25" s="33">
        <v>2585</v>
      </c>
    </row>
    <row r="26" spans="1:35" s="28" customFormat="1">
      <c r="A26" s="29" t="s">
        <v>130</v>
      </c>
      <c r="B26" s="29" t="s">
        <v>69</v>
      </c>
      <c r="C26" s="33">
        <v>2220.7299995422327</v>
      </c>
      <c r="D26" s="33">
        <v>2981.1840280281622</v>
      </c>
      <c r="E26" s="33">
        <v>3741.8898667949125</v>
      </c>
      <c r="F26" s="33">
        <v>4514.1735677221923</v>
      </c>
      <c r="G26" s="33">
        <v>5288.4121589314336</v>
      </c>
      <c r="H26" s="33">
        <v>6105.6325533708823</v>
      </c>
      <c r="I26" s="33">
        <v>6922.8394289047319</v>
      </c>
      <c r="J26" s="33">
        <v>7560.7147499643625</v>
      </c>
      <c r="K26" s="33">
        <v>9946.7364500204021</v>
      </c>
      <c r="L26" s="33">
        <v>9946.7364508581941</v>
      </c>
      <c r="M26" s="33">
        <v>9946.7364518307622</v>
      </c>
      <c r="N26" s="33">
        <v>9946.7364559201505</v>
      </c>
      <c r="O26" s="33">
        <v>9946.7364568139419</v>
      </c>
      <c r="P26" s="33">
        <v>9946.7364585612413</v>
      </c>
      <c r="Q26" s="33">
        <v>10023.852874263583</v>
      </c>
      <c r="R26" s="33">
        <v>10183.946849448681</v>
      </c>
      <c r="S26" s="33">
        <v>10013.947034390148</v>
      </c>
      <c r="T26" s="33">
        <v>10124.064613247665</v>
      </c>
      <c r="U26" s="33">
        <v>11047.889621866965</v>
      </c>
      <c r="V26" s="33">
        <v>10929.176215695616</v>
      </c>
      <c r="W26" s="33">
        <v>11992.954154356134</v>
      </c>
      <c r="X26" s="33">
        <v>12645.308478578154</v>
      </c>
      <c r="Y26" s="33">
        <v>12350.328476166762</v>
      </c>
      <c r="Z26" s="33">
        <v>12350.328478249001</v>
      </c>
      <c r="AA26" s="33">
        <v>12669.565799810029</v>
      </c>
      <c r="AB26" s="33">
        <v>12442.766658626211</v>
      </c>
      <c r="AC26" s="33">
        <v>13078.249206583163</v>
      </c>
      <c r="AD26" s="33">
        <v>13439.793060469925</v>
      </c>
      <c r="AE26" s="33">
        <v>13326.603103958218</v>
      </c>
    </row>
    <row r="27" spans="1:35" s="28" customFormat="1">
      <c r="A27" s="29" t="s">
        <v>130</v>
      </c>
      <c r="B27" s="29" t="s">
        <v>68</v>
      </c>
      <c r="C27" s="33">
        <v>2130.362995147701</v>
      </c>
      <c r="D27" s="33">
        <v>2600.362995147701</v>
      </c>
      <c r="E27" s="33">
        <v>2600.362995147701</v>
      </c>
      <c r="F27" s="33">
        <v>2600.362995147701</v>
      </c>
      <c r="G27" s="33">
        <v>2600.3632280120401</v>
      </c>
      <c r="H27" s="33">
        <v>2600.3633999561912</v>
      </c>
      <c r="I27" s="33">
        <v>2600.3787386519466</v>
      </c>
      <c r="J27" s="33">
        <v>2795.8771345576015</v>
      </c>
      <c r="K27" s="33">
        <v>6957.4942445555007</v>
      </c>
      <c r="L27" s="33">
        <v>6957.4942446467303</v>
      </c>
      <c r="M27" s="33">
        <v>6957.4942449803002</v>
      </c>
      <c r="N27" s="33">
        <v>6957.4942460577004</v>
      </c>
      <c r="O27" s="33">
        <v>6957.4942461776509</v>
      </c>
      <c r="P27" s="33">
        <v>6957.4942463146008</v>
      </c>
      <c r="Q27" s="33">
        <v>6957.4942476718006</v>
      </c>
      <c r="R27" s="33">
        <v>6957.4942485688007</v>
      </c>
      <c r="S27" s="33">
        <v>7701.8445280434198</v>
      </c>
      <c r="T27" s="33">
        <v>7551.5445307674827</v>
      </c>
      <c r="U27" s="33">
        <v>7551.5445310535242</v>
      </c>
      <c r="V27" s="33">
        <v>7551.5445316775431</v>
      </c>
      <c r="W27" s="33">
        <v>7551.5445339582438</v>
      </c>
      <c r="X27" s="33">
        <v>9952.1346819330938</v>
      </c>
      <c r="Y27" s="33">
        <v>9879.1346867693937</v>
      </c>
      <c r="Z27" s="33">
        <v>9879.134687028165</v>
      </c>
      <c r="AA27" s="33">
        <v>9879.1347005745738</v>
      </c>
      <c r="AB27" s="33">
        <v>11834.988137425536</v>
      </c>
      <c r="AC27" s="33">
        <v>11913.559948655635</v>
      </c>
      <c r="AD27" s="33">
        <v>13625.551169529266</v>
      </c>
      <c r="AE27" s="33">
        <v>13545.771352448308</v>
      </c>
    </row>
    <row r="28" spans="1:35" s="28" customFormat="1">
      <c r="A28" s="29" t="s">
        <v>130</v>
      </c>
      <c r="B28" s="29" t="s">
        <v>36</v>
      </c>
      <c r="C28" s="33">
        <v>0</v>
      </c>
      <c r="D28" s="33">
        <v>0</v>
      </c>
      <c r="E28" s="33">
        <v>0</v>
      </c>
      <c r="F28" s="33">
        <v>0</v>
      </c>
      <c r="G28" s="33">
        <v>0</v>
      </c>
      <c r="H28" s="33">
        <v>0</v>
      </c>
      <c r="I28" s="33">
        <v>0</v>
      </c>
      <c r="J28" s="33">
        <v>0</v>
      </c>
      <c r="K28" s="33">
        <v>4.9730979999999998E-4</v>
      </c>
      <c r="L28" s="33">
        <v>5.0029298000000004E-4</v>
      </c>
      <c r="M28" s="33">
        <v>5.0269253999999795E-4</v>
      </c>
      <c r="N28" s="33">
        <v>6.2850681999999892E-4</v>
      </c>
      <c r="O28" s="33">
        <v>6.2934589000000003E-4</v>
      </c>
      <c r="P28" s="33">
        <v>6.3084443999999996E-4</v>
      </c>
      <c r="Q28" s="33">
        <v>7.1584945999999996E-4</v>
      </c>
      <c r="R28" s="33">
        <v>7.1887789000000006E-4</v>
      </c>
      <c r="S28" s="33">
        <v>4.3966507900000005E-3</v>
      </c>
      <c r="T28" s="33">
        <v>4.3980968799999997E-3</v>
      </c>
      <c r="U28" s="33">
        <v>142.09580812543001</v>
      </c>
      <c r="V28" s="33">
        <v>142.09580871598001</v>
      </c>
      <c r="W28" s="33">
        <v>878.61297919359902</v>
      </c>
      <c r="X28" s="33">
        <v>878.61297996569908</v>
      </c>
      <c r="Y28" s="33">
        <v>878.61298294599908</v>
      </c>
      <c r="Z28" s="33">
        <v>1011.9934992614</v>
      </c>
      <c r="AA28" s="33">
        <v>1011.9935149747</v>
      </c>
      <c r="AB28" s="33">
        <v>1011.9936348575</v>
      </c>
      <c r="AC28" s="33">
        <v>1011.9936297367</v>
      </c>
      <c r="AD28" s="33">
        <v>1011.9936292778</v>
      </c>
      <c r="AE28" s="33">
        <v>1011.993294548</v>
      </c>
    </row>
    <row r="29" spans="1:35" s="28" customFormat="1">
      <c r="A29" s="29" t="s">
        <v>130</v>
      </c>
      <c r="B29" s="29" t="s">
        <v>73</v>
      </c>
      <c r="C29" s="33">
        <v>240</v>
      </c>
      <c r="D29" s="33">
        <v>240</v>
      </c>
      <c r="E29" s="33">
        <v>240</v>
      </c>
      <c r="F29" s="33">
        <v>240.00010552353999</v>
      </c>
      <c r="G29" s="33">
        <v>2280.00010556195</v>
      </c>
      <c r="H29" s="33">
        <v>2280.0001061059302</v>
      </c>
      <c r="I29" s="33">
        <v>2280.0001104570001</v>
      </c>
      <c r="J29" s="33">
        <v>2280.0002252716999</v>
      </c>
      <c r="K29" s="33">
        <v>4279.9997227366302</v>
      </c>
      <c r="L29" s="33">
        <v>4279.99973178041</v>
      </c>
      <c r="M29" s="33">
        <v>4279.9997360528405</v>
      </c>
      <c r="N29" s="33">
        <v>4279.9998304283599</v>
      </c>
      <c r="O29" s="33">
        <v>4279.9998311031004</v>
      </c>
      <c r="P29" s="33">
        <v>4279.9998316384299</v>
      </c>
      <c r="Q29" s="33">
        <v>4279.9998781145205</v>
      </c>
      <c r="R29" s="33">
        <v>4279.9998797593998</v>
      </c>
      <c r="S29" s="33">
        <v>4280.0007329749005</v>
      </c>
      <c r="T29" s="33">
        <v>4280.0007338444002</v>
      </c>
      <c r="U29" s="33">
        <v>4280.0007502509998</v>
      </c>
      <c r="V29" s="33">
        <v>4280.0007509137004</v>
      </c>
      <c r="W29" s="33">
        <v>4280.0009635328997</v>
      </c>
      <c r="X29" s="33">
        <v>4280.0009652306999</v>
      </c>
      <c r="Y29" s="33">
        <v>4280.0009659677999</v>
      </c>
      <c r="Z29" s="33">
        <v>4280.0015327849005</v>
      </c>
      <c r="AA29" s="33">
        <v>4280.0015353617</v>
      </c>
      <c r="AB29" s="33">
        <v>4280.0015379060997</v>
      </c>
      <c r="AC29" s="33">
        <v>4280.0015393439999</v>
      </c>
      <c r="AD29" s="33">
        <v>4280.0015419537003</v>
      </c>
      <c r="AE29" s="33">
        <v>4280.0015429969999</v>
      </c>
    </row>
    <row r="30" spans="1:35" s="28" customFormat="1">
      <c r="A30" s="29" t="s">
        <v>130</v>
      </c>
      <c r="B30" s="29" t="s">
        <v>56</v>
      </c>
      <c r="C30" s="33">
        <v>13.89700031280511</v>
      </c>
      <c r="D30" s="33">
        <v>19.697000503539961</v>
      </c>
      <c r="E30" s="33">
        <v>29.16200041770929</v>
      </c>
      <c r="F30" s="33">
        <v>42.001000881195012</v>
      </c>
      <c r="G30" s="33">
        <v>59.431001186370771</v>
      </c>
      <c r="H30" s="33">
        <v>81.633003234863267</v>
      </c>
      <c r="I30" s="33">
        <v>103.01900100707999</v>
      </c>
      <c r="J30" s="33">
        <v>129.60400009155271</v>
      </c>
      <c r="K30" s="33">
        <v>168.8320045471188</v>
      </c>
      <c r="L30" s="33">
        <v>203.168994903564</v>
      </c>
      <c r="M30" s="33">
        <v>255.2420005798339</v>
      </c>
      <c r="N30" s="33">
        <v>292.83900451660151</v>
      </c>
      <c r="O30" s="33">
        <v>337.19300842285151</v>
      </c>
      <c r="P30" s="33">
        <v>380.77901458740172</v>
      </c>
      <c r="Q30" s="33">
        <v>426.08399200439442</v>
      </c>
      <c r="R30" s="33">
        <v>469.969001770018</v>
      </c>
      <c r="S30" s="33">
        <v>513.22299194335801</v>
      </c>
      <c r="T30" s="33">
        <v>556.71101379394395</v>
      </c>
      <c r="U30" s="33">
        <v>599.30900573730401</v>
      </c>
      <c r="V30" s="33">
        <v>642.05900573730401</v>
      </c>
      <c r="W30" s="33">
        <v>686.95199584960903</v>
      </c>
      <c r="X30" s="33">
        <v>734.32102966308503</v>
      </c>
      <c r="Y30" s="33">
        <v>783.02499389648403</v>
      </c>
      <c r="Z30" s="33">
        <v>821.13299560546807</v>
      </c>
      <c r="AA30" s="33">
        <v>860.40101623535111</v>
      </c>
      <c r="AB30" s="33">
        <v>900.73399353027196</v>
      </c>
      <c r="AC30" s="33">
        <v>941.99501037597497</v>
      </c>
      <c r="AD30" s="33">
        <v>983.64100646972599</v>
      </c>
      <c r="AE30" s="33">
        <v>1025.803985595702</v>
      </c>
    </row>
    <row r="31" spans="1:35" s="28" customFormat="1">
      <c r="A31" s="34" t="s">
        <v>138</v>
      </c>
      <c r="B31" s="34"/>
      <c r="C31" s="35">
        <v>19239.092994689934</v>
      </c>
      <c r="D31" s="35">
        <v>19994.547023175863</v>
      </c>
      <c r="E31" s="35">
        <v>19280.252861942612</v>
      </c>
      <c r="F31" s="35">
        <v>19093.429258275894</v>
      </c>
      <c r="G31" s="35">
        <v>17909.065021438775</v>
      </c>
      <c r="H31" s="35">
        <v>18093.713972771275</v>
      </c>
      <c r="I31" s="35">
        <v>18711.815435928478</v>
      </c>
      <c r="J31" s="35">
        <v>19545.189153184863</v>
      </c>
      <c r="K31" s="35">
        <v>24489.558865514002</v>
      </c>
      <c r="L31" s="35">
        <v>24447.138997557726</v>
      </c>
      <c r="M31" s="35">
        <v>24447.132827656962</v>
      </c>
      <c r="N31" s="35">
        <v>23683.62788322545</v>
      </c>
      <c r="O31" s="35">
        <v>23683.627883972393</v>
      </c>
      <c r="P31" s="35">
        <v>23683.627885783342</v>
      </c>
      <c r="Q31" s="35">
        <v>22929.347121935381</v>
      </c>
      <c r="R31" s="35">
        <v>23089.44109801748</v>
      </c>
      <c r="S31" s="35">
        <v>23663.792584738829</v>
      </c>
      <c r="T31" s="35">
        <v>23623.610167056897</v>
      </c>
      <c r="U31" s="35">
        <v>25464.320108807118</v>
      </c>
      <c r="V31" s="35">
        <v>25345.606803538649</v>
      </c>
      <c r="W31" s="35">
        <v>26409.384797159928</v>
      </c>
      <c r="X31" s="35">
        <v>28112.329270383398</v>
      </c>
      <c r="Y31" s="35">
        <v>27383.202347232775</v>
      </c>
      <c r="Z31" s="35">
        <v>27471.947751214058</v>
      </c>
      <c r="AA31" s="35">
        <v>27791.185086633981</v>
      </c>
      <c r="AB31" s="35">
        <v>29520.239472608577</v>
      </c>
      <c r="AC31" s="35">
        <v>30234.293833441716</v>
      </c>
      <c r="AD31" s="35">
        <v>33124.25764681874</v>
      </c>
      <c r="AE31" s="35">
        <v>32931.287873815891</v>
      </c>
    </row>
    <row r="32" spans="1:35"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3">
        <v>8126</v>
      </c>
      <c r="D34" s="33">
        <v>8126</v>
      </c>
      <c r="E34" s="33">
        <v>8126</v>
      </c>
      <c r="F34" s="33">
        <v>6446.0056642966883</v>
      </c>
      <c r="G34" s="33">
        <v>6446.0014618413788</v>
      </c>
      <c r="H34" s="33">
        <v>6229.9110318356397</v>
      </c>
      <c r="I34" s="33">
        <v>6229.9109018298805</v>
      </c>
      <c r="J34" s="33">
        <v>5529.9110618242194</v>
      </c>
      <c r="K34" s="33">
        <v>5529.9110618181003</v>
      </c>
      <c r="L34" s="33">
        <v>5529.9110618120685</v>
      </c>
      <c r="M34" s="33">
        <v>5529.9110618060386</v>
      </c>
      <c r="N34" s="33">
        <v>5529.9110617998194</v>
      </c>
      <c r="O34" s="33">
        <v>5529.9110617913593</v>
      </c>
      <c r="P34" s="33">
        <v>5529.9110617649294</v>
      </c>
      <c r="Q34" s="33">
        <v>5529.90877</v>
      </c>
      <c r="R34" s="33">
        <v>5045.9995899999994</v>
      </c>
      <c r="S34" s="33">
        <v>3896</v>
      </c>
      <c r="T34" s="33">
        <v>3896</v>
      </c>
      <c r="U34" s="33">
        <v>3896</v>
      </c>
      <c r="V34" s="33">
        <v>3896</v>
      </c>
      <c r="W34" s="33">
        <v>3896</v>
      </c>
      <c r="X34" s="33">
        <v>3152</v>
      </c>
      <c r="Y34" s="33">
        <v>2787</v>
      </c>
      <c r="Z34" s="33">
        <v>2422</v>
      </c>
      <c r="AA34" s="33">
        <v>2057</v>
      </c>
      <c r="AB34" s="33">
        <v>1692</v>
      </c>
      <c r="AC34" s="33">
        <v>1692</v>
      </c>
      <c r="AD34" s="33">
        <v>1692</v>
      </c>
      <c r="AE34" s="33">
        <v>1692</v>
      </c>
    </row>
    <row r="35" spans="1:31" s="28" customFormat="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s="28" customFormat="1">
      <c r="A36" s="29" t="s">
        <v>131</v>
      </c>
      <c r="B36" s="29" t="s">
        <v>20</v>
      </c>
      <c r="C36" s="33">
        <v>1512.8999938964839</v>
      </c>
      <c r="D36" s="33">
        <v>1512.8999938964839</v>
      </c>
      <c r="E36" s="33">
        <v>1512.8999938964839</v>
      </c>
      <c r="F36" s="33">
        <v>1512.8999938964839</v>
      </c>
      <c r="G36" s="33">
        <v>1512.8999938964839</v>
      </c>
      <c r="H36" s="33">
        <v>1512.8999938964839</v>
      </c>
      <c r="I36" s="33">
        <v>1512.8999938964839</v>
      </c>
      <c r="J36" s="33">
        <v>1512.8999938964839</v>
      </c>
      <c r="K36" s="33">
        <v>1512.8999938964839</v>
      </c>
      <c r="L36" s="33">
        <v>1512.8999938964839</v>
      </c>
      <c r="M36" s="33">
        <v>1512.8999938964839</v>
      </c>
      <c r="N36" s="33">
        <v>1512.8999938964839</v>
      </c>
      <c r="O36" s="33">
        <v>1512.8999938964839</v>
      </c>
      <c r="P36" s="33">
        <v>1512.8999938964839</v>
      </c>
      <c r="Q36" s="33">
        <v>1512.8999938964839</v>
      </c>
      <c r="R36" s="33">
        <v>1127.8999938964839</v>
      </c>
      <c r="S36" s="33">
        <v>1127.8999938964839</v>
      </c>
      <c r="T36" s="33">
        <v>1127.8999938964839</v>
      </c>
      <c r="U36" s="33">
        <v>984.50011693172996</v>
      </c>
      <c r="V36" s="33">
        <v>984.50011702954998</v>
      </c>
      <c r="W36" s="33">
        <v>984.50015124474999</v>
      </c>
      <c r="X36" s="33">
        <v>984.50017716199</v>
      </c>
      <c r="Y36" s="33">
        <v>984.50017718958998</v>
      </c>
      <c r="Z36" s="33">
        <v>984.50017728268006</v>
      </c>
      <c r="AA36" s="33">
        <v>340.00022215667002</v>
      </c>
      <c r="AB36" s="33">
        <v>180.00022504713999</v>
      </c>
      <c r="AC36" s="33">
        <v>180.00022506190999</v>
      </c>
      <c r="AD36" s="33">
        <v>180.00022512666999</v>
      </c>
      <c r="AE36" s="33">
        <v>180.00022531663001</v>
      </c>
    </row>
    <row r="37" spans="1:31" s="28" customFormat="1">
      <c r="A37" s="29" t="s">
        <v>131</v>
      </c>
      <c r="B37" s="29" t="s">
        <v>32</v>
      </c>
      <c r="C37" s="33">
        <v>84</v>
      </c>
      <c r="D37" s="33">
        <v>84</v>
      </c>
      <c r="E37" s="33">
        <v>84</v>
      </c>
      <c r="F37" s="33">
        <v>84</v>
      </c>
      <c r="G37" s="33">
        <v>84</v>
      </c>
      <c r="H37" s="33">
        <v>84</v>
      </c>
      <c r="I37" s="33">
        <v>84</v>
      </c>
      <c r="J37" s="33">
        <v>84</v>
      </c>
      <c r="K37" s="33">
        <v>84</v>
      </c>
      <c r="L37" s="33">
        <v>84</v>
      </c>
      <c r="M37" s="33">
        <v>84</v>
      </c>
      <c r="N37" s="33">
        <v>84</v>
      </c>
      <c r="O37" s="33">
        <v>84</v>
      </c>
      <c r="P37" s="33">
        <v>84</v>
      </c>
      <c r="Q37" s="33">
        <v>84</v>
      </c>
      <c r="R37" s="33">
        <v>84</v>
      </c>
      <c r="S37" s="33">
        <v>84</v>
      </c>
      <c r="T37" s="33">
        <v>84</v>
      </c>
      <c r="U37" s="33">
        <v>84</v>
      </c>
      <c r="V37" s="33">
        <v>84</v>
      </c>
      <c r="W37" s="33">
        <v>84</v>
      </c>
      <c r="X37" s="33">
        <v>84</v>
      </c>
      <c r="Y37" s="33">
        <v>84</v>
      </c>
      <c r="Z37" s="33">
        <v>84</v>
      </c>
      <c r="AA37" s="33">
        <v>84</v>
      </c>
      <c r="AB37" s="33">
        <v>0</v>
      </c>
      <c r="AC37" s="33">
        <v>0</v>
      </c>
      <c r="AD37" s="33">
        <v>0</v>
      </c>
      <c r="AE37" s="33">
        <v>0</v>
      </c>
    </row>
    <row r="38" spans="1:31" s="28" customFormat="1">
      <c r="A38" s="29" t="s">
        <v>131</v>
      </c>
      <c r="B38" s="29" t="s">
        <v>66</v>
      </c>
      <c r="C38" s="33">
        <v>1910</v>
      </c>
      <c r="D38" s="33">
        <v>1910</v>
      </c>
      <c r="E38" s="33">
        <v>1910</v>
      </c>
      <c r="F38" s="33">
        <v>1910</v>
      </c>
      <c r="G38" s="33">
        <v>1910</v>
      </c>
      <c r="H38" s="33">
        <v>1910</v>
      </c>
      <c r="I38" s="33">
        <v>1910</v>
      </c>
      <c r="J38" s="33">
        <v>1910</v>
      </c>
      <c r="K38" s="33">
        <v>1910</v>
      </c>
      <c r="L38" s="33">
        <v>1910</v>
      </c>
      <c r="M38" s="33">
        <v>1910</v>
      </c>
      <c r="N38" s="33">
        <v>1910</v>
      </c>
      <c r="O38" s="33">
        <v>1618</v>
      </c>
      <c r="P38" s="33">
        <v>1501</v>
      </c>
      <c r="Q38" s="33">
        <v>1501</v>
      </c>
      <c r="R38" s="33">
        <v>1501</v>
      </c>
      <c r="S38" s="33">
        <v>1501.0001025486499</v>
      </c>
      <c r="T38" s="33">
        <v>1501.00010279654</v>
      </c>
      <c r="U38" s="33">
        <v>1501.0005726442901</v>
      </c>
      <c r="V38" s="33">
        <v>1501.0005730089201</v>
      </c>
      <c r="W38" s="33">
        <v>1501.0005745283599</v>
      </c>
      <c r="X38" s="33">
        <v>1501.0009901455401</v>
      </c>
      <c r="Y38" s="33">
        <v>1501.0009905597401</v>
      </c>
      <c r="Z38" s="33">
        <v>1369.00100019554</v>
      </c>
      <c r="AA38" s="33">
        <v>1906.7010269198199</v>
      </c>
      <c r="AB38" s="33">
        <v>2981.5169488783999</v>
      </c>
      <c r="AC38" s="33">
        <v>2981.5169489729401</v>
      </c>
      <c r="AD38" s="33">
        <v>3077.4371594906597</v>
      </c>
      <c r="AE38" s="33">
        <v>2751.81637882727</v>
      </c>
    </row>
    <row r="39" spans="1:31" s="28" customFormat="1">
      <c r="A39" s="29" t="s">
        <v>131</v>
      </c>
      <c r="B39" s="29" t="s">
        <v>65</v>
      </c>
      <c r="C39" s="33">
        <v>152.40000152587891</v>
      </c>
      <c r="D39" s="33">
        <v>152.40000152587891</v>
      </c>
      <c r="E39" s="33">
        <v>152.40000152587891</v>
      </c>
      <c r="F39" s="33">
        <v>152.40000152587891</v>
      </c>
      <c r="G39" s="33">
        <v>152.40000152587891</v>
      </c>
      <c r="H39" s="33">
        <v>152.40000152587891</v>
      </c>
      <c r="I39" s="33">
        <v>152.40000152587891</v>
      </c>
      <c r="J39" s="33">
        <v>152.40000152587891</v>
      </c>
      <c r="K39" s="33">
        <v>152.40000152587891</v>
      </c>
      <c r="L39" s="33">
        <v>152.40000152587891</v>
      </c>
      <c r="M39" s="33">
        <v>152.40000152587891</v>
      </c>
      <c r="N39" s="33">
        <v>152.40000152587891</v>
      </c>
      <c r="O39" s="33">
        <v>152.40000152587891</v>
      </c>
      <c r="P39" s="33">
        <v>152.40000152587891</v>
      </c>
      <c r="Q39" s="33">
        <v>152.40000152587891</v>
      </c>
      <c r="R39" s="33">
        <v>152.40000152587891</v>
      </c>
      <c r="S39" s="33">
        <v>66</v>
      </c>
      <c r="T39" s="33">
        <v>66</v>
      </c>
      <c r="U39" s="33">
        <v>66</v>
      </c>
      <c r="V39" s="33">
        <v>66</v>
      </c>
      <c r="W39" s="33">
        <v>66</v>
      </c>
      <c r="X39" s="33">
        <v>0</v>
      </c>
      <c r="Y39" s="33">
        <v>0</v>
      </c>
      <c r="Z39" s="33">
        <v>0</v>
      </c>
      <c r="AA39" s="33">
        <v>0</v>
      </c>
      <c r="AB39" s="33">
        <v>0</v>
      </c>
      <c r="AC39" s="33">
        <v>0</v>
      </c>
      <c r="AD39" s="33">
        <v>0</v>
      </c>
      <c r="AE39" s="33">
        <v>0</v>
      </c>
    </row>
    <row r="40" spans="1:31" s="28" customFormat="1">
      <c r="A40" s="29" t="s">
        <v>131</v>
      </c>
      <c r="B40" s="29" t="s">
        <v>69</v>
      </c>
      <c r="C40" s="33">
        <v>676.60837273357936</v>
      </c>
      <c r="D40" s="33">
        <v>1176.6083730618993</v>
      </c>
      <c r="E40" s="33">
        <v>1176.6083744244695</v>
      </c>
      <c r="F40" s="33">
        <v>1438.1817170527895</v>
      </c>
      <c r="G40" s="33">
        <v>1736.5212572758692</v>
      </c>
      <c r="H40" s="33">
        <v>1760.5157179973091</v>
      </c>
      <c r="I40" s="33">
        <v>2511.1992251760694</v>
      </c>
      <c r="J40" s="33">
        <v>3297.1061498911185</v>
      </c>
      <c r="K40" s="33">
        <v>4089.6375993966626</v>
      </c>
      <c r="L40" s="33">
        <v>4089.6376500598922</v>
      </c>
      <c r="M40" s="33">
        <v>4089.6376007940285</v>
      </c>
      <c r="N40" s="33">
        <v>4089.637653242778</v>
      </c>
      <c r="O40" s="33">
        <v>4089.6376843179282</v>
      </c>
      <c r="P40" s="33">
        <v>4089.6390311560131</v>
      </c>
      <c r="Q40" s="33">
        <v>4270.3234111129377</v>
      </c>
      <c r="R40" s="33">
        <v>4954.9283563472864</v>
      </c>
      <c r="S40" s="33">
        <v>6567.562211638271</v>
      </c>
      <c r="T40" s="33">
        <v>6567.5622138659173</v>
      </c>
      <c r="U40" s="33">
        <v>6567.5622153025597</v>
      </c>
      <c r="V40" s="33">
        <v>6602.7278590543601</v>
      </c>
      <c r="W40" s="33">
        <v>6938.761028467623</v>
      </c>
      <c r="X40" s="33">
        <v>8632.4793182777994</v>
      </c>
      <c r="Y40" s="33">
        <v>8451.9614395692952</v>
      </c>
      <c r="Z40" s="33">
        <v>8651.9919891009595</v>
      </c>
      <c r="AA40" s="33">
        <v>8936.6989141949089</v>
      </c>
      <c r="AB40" s="33">
        <v>9717.385873657151</v>
      </c>
      <c r="AC40" s="33">
        <v>9717.3858746761507</v>
      </c>
      <c r="AD40" s="33">
        <v>9717.3858754055091</v>
      </c>
      <c r="AE40" s="33">
        <v>10332.219812962052</v>
      </c>
    </row>
    <row r="41" spans="1:31" s="28" customFormat="1">
      <c r="A41" s="29" t="s">
        <v>131</v>
      </c>
      <c r="B41" s="29" t="s">
        <v>68</v>
      </c>
      <c r="C41" s="33">
        <v>2017.6349983215291</v>
      </c>
      <c r="D41" s="33">
        <v>2827.6199989318811</v>
      </c>
      <c r="E41" s="33">
        <v>2827.6199989318811</v>
      </c>
      <c r="F41" s="33">
        <v>2827.6199989318811</v>
      </c>
      <c r="G41" s="33">
        <v>2827.6199989318811</v>
      </c>
      <c r="H41" s="33">
        <v>2827.6199989318811</v>
      </c>
      <c r="I41" s="33">
        <v>2827.6199989318811</v>
      </c>
      <c r="J41" s="33">
        <v>2827.6199989318811</v>
      </c>
      <c r="K41" s="33">
        <v>2827.6206347682455</v>
      </c>
      <c r="L41" s="33">
        <v>2827.6206357460815</v>
      </c>
      <c r="M41" s="33">
        <v>2827.620637358501</v>
      </c>
      <c r="N41" s="33">
        <v>2827.6206391772207</v>
      </c>
      <c r="O41" s="33">
        <v>2827.6206408187845</v>
      </c>
      <c r="P41" s="33">
        <v>2827.6206412569013</v>
      </c>
      <c r="Q41" s="33">
        <v>2827.6206437847309</v>
      </c>
      <c r="R41" s="33">
        <v>2706.6206466980907</v>
      </c>
      <c r="S41" s="33">
        <v>3565.6705712105509</v>
      </c>
      <c r="T41" s="33">
        <v>3565.6705782973008</v>
      </c>
      <c r="U41" s="33">
        <v>3565.6705824649507</v>
      </c>
      <c r="V41" s="33">
        <v>3765.6663323104804</v>
      </c>
      <c r="W41" s="33">
        <v>4357.90254295657</v>
      </c>
      <c r="X41" s="33">
        <v>6417.2731235672863</v>
      </c>
      <c r="Y41" s="33">
        <v>6250.2731276755458</v>
      </c>
      <c r="Z41" s="33">
        <v>6049.1732644316253</v>
      </c>
      <c r="AA41" s="33">
        <v>6185.7262758255902</v>
      </c>
      <c r="AB41" s="33">
        <v>7984.1674279474073</v>
      </c>
      <c r="AC41" s="33">
        <v>7873.7674285392504</v>
      </c>
      <c r="AD41" s="33">
        <v>7342.8674300307021</v>
      </c>
      <c r="AE41" s="33">
        <v>8326.7775899132648</v>
      </c>
    </row>
    <row r="42" spans="1:31" s="28" customFormat="1">
      <c r="A42" s="29" t="s">
        <v>131</v>
      </c>
      <c r="B42" s="29" t="s">
        <v>36</v>
      </c>
      <c r="C42" s="33">
        <v>0</v>
      </c>
      <c r="D42" s="33">
        <v>20</v>
      </c>
      <c r="E42" s="33">
        <v>20</v>
      </c>
      <c r="F42" s="33">
        <v>20</v>
      </c>
      <c r="G42" s="33">
        <v>20</v>
      </c>
      <c r="H42" s="33">
        <v>20</v>
      </c>
      <c r="I42" s="33">
        <v>20</v>
      </c>
      <c r="J42" s="33">
        <v>20.000122876390002</v>
      </c>
      <c r="K42" s="33">
        <v>20.00016610618</v>
      </c>
      <c r="L42" s="33">
        <v>20.00017877498</v>
      </c>
      <c r="M42" s="33">
        <v>20.000183923400002</v>
      </c>
      <c r="N42" s="33">
        <v>20.000355041599999</v>
      </c>
      <c r="O42" s="33">
        <v>20.0010923874</v>
      </c>
      <c r="P42" s="33">
        <v>20.001094708299998</v>
      </c>
      <c r="Q42" s="33">
        <v>20.001100982200001</v>
      </c>
      <c r="R42" s="33">
        <v>20.0011028411</v>
      </c>
      <c r="S42" s="33">
        <v>562.20929999999998</v>
      </c>
      <c r="T42" s="33">
        <v>562.20929999999998</v>
      </c>
      <c r="U42" s="33">
        <v>562.20929999999998</v>
      </c>
      <c r="V42" s="33">
        <v>542.20929999999998</v>
      </c>
      <c r="W42" s="33">
        <v>1108.5044</v>
      </c>
      <c r="X42" s="33">
        <v>1108.5045</v>
      </c>
      <c r="Y42" s="33">
        <v>1108.5045</v>
      </c>
      <c r="Z42" s="33">
        <v>1516.1359</v>
      </c>
      <c r="AA42" s="33">
        <v>1516.1359</v>
      </c>
      <c r="AB42" s="33">
        <v>2567.7739999999999</v>
      </c>
      <c r="AC42" s="33">
        <v>2567.7739999999999</v>
      </c>
      <c r="AD42" s="33">
        <v>2567.7739999999999</v>
      </c>
      <c r="AE42" s="33">
        <v>2567.7739999999999</v>
      </c>
    </row>
    <row r="43" spans="1:31" s="28" customFormat="1">
      <c r="A43" s="29" t="s">
        <v>131</v>
      </c>
      <c r="B43" s="29" t="s">
        <v>73</v>
      </c>
      <c r="C43" s="33">
        <v>570</v>
      </c>
      <c r="D43" s="33">
        <v>570</v>
      </c>
      <c r="E43" s="33">
        <v>570</v>
      </c>
      <c r="F43" s="33">
        <v>570</v>
      </c>
      <c r="G43" s="33">
        <v>570</v>
      </c>
      <c r="H43" s="33">
        <v>570.00010222490505</v>
      </c>
      <c r="I43" s="33">
        <v>570.00010677209502</v>
      </c>
      <c r="J43" s="33">
        <v>570.00012256234004</v>
      </c>
      <c r="K43" s="33">
        <v>570.00012399033994</v>
      </c>
      <c r="L43" s="33">
        <v>570.00013134255005</v>
      </c>
      <c r="M43" s="33">
        <v>570.00013780571999</v>
      </c>
      <c r="N43" s="33">
        <v>570.00029272751999</v>
      </c>
      <c r="O43" s="33">
        <v>570.00083905509996</v>
      </c>
      <c r="P43" s="33">
        <v>570.00084017973995</v>
      </c>
      <c r="Q43" s="33">
        <v>570.0008445853</v>
      </c>
      <c r="R43" s="33">
        <v>570.00084645422999</v>
      </c>
      <c r="S43" s="33">
        <v>1365.9821999999999</v>
      </c>
      <c r="T43" s="33">
        <v>1365.9821999999999</v>
      </c>
      <c r="U43" s="33">
        <v>1365.9821999999999</v>
      </c>
      <c r="V43" s="33">
        <v>1365.9821999999999</v>
      </c>
      <c r="W43" s="33">
        <v>1487.0534699999998</v>
      </c>
      <c r="X43" s="33">
        <v>2260.4237000000003</v>
      </c>
      <c r="Y43" s="33">
        <v>2260.4237000000003</v>
      </c>
      <c r="Z43" s="33">
        <v>2261.2902999999997</v>
      </c>
      <c r="AA43" s="33">
        <v>2261.2902999999997</v>
      </c>
      <c r="AB43" s="33">
        <v>2794.0432000000001</v>
      </c>
      <c r="AC43" s="33">
        <v>2794.0432000000001</v>
      </c>
      <c r="AD43" s="33">
        <v>2794.0432000000001</v>
      </c>
      <c r="AE43" s="33">
        <v>2794.0432000000001</v>
      </c>
    </row>
    <row r="44" spans="1:31" s="28" customFormat="1">
      <c r="A44" s="29" t="s">
        <v>131</v>
      </c>
      <c r="B44" s="29" t="s">
        <v>56</v>
      </c>
      <c r="C44" s="33">
        <v>6.2830001711845354</v>
      </c>
      <c r="D44" s="33">
        <v>9.0379998683929408</v>
      </c>
      <c r="E44" s="33">
        <v>13.64800012111661</v>
      </c>
      <c r="F44" s="33">
        <v>20.04699945449828</v>
      </c>
      <c r="G44" s="33">
        <v>28.645998954772889</v>
      </c>
      <c r="H44" s="33">
        <v>39.91999959945673</v>
      </c>
      <c r="I44" s="33">
        <v>51.775998115539494</v>
      </c>
      <c r="J44" s="33">
        <v>66.049998283386103</v>
      </c>
      <c r="K44" s="33">
        <v>86.233997344970604</v>
      </c>
      <c r="L44" s="33">
        <v>109.4229984283446</v>
      </c>
      <c r="M44" s="33">
        <v>142.44900131225489</v>
      </c>
      <c r="N44" s="33">
        <v>168.90199279785128</v>
      </c>
      <c r="O44" s="33">
        <v>199.70200347900379</v>
      </c>
      <c r="P44" s="33">
        <v>230.44100189208928</v>
      </c>
      <c r="Q44" s="33">
        <v>262.57600021362282</v>
      </c>
      <c r="R44" s="33">
        <v>295.53199768066332</v>
      </c>
      <c r="S44" s="33">
        <v>329.47499847412041</v>
      </c>
      <c r="T44" s="33">
        <v>362.96698760986317</v>
      </c>
      <c r="U44" s="33">
        <v>395.85900115966712</v>
      </c>
      <c r="V44" s="33">
        <v>429.33000183105401</v>
      </c>
      <c r="W44" s="33">
        <v>463.78398895263598</v>
      </c>
      <c r="X44" s="33">
        <v>499.93299102783101</v>
      </c>
      <c r="Y44" s="33">
        <v>537.29598999023301</v>
      </c>
      <c r="Z44" s="33">
        <v>565.41600036621003</v>
      </c>
      <c r="AA44" s="33">
        <v>594.35398864746003</v>
      </c>
      <c r="AB44" s="33">
        <v>624.14299011230401</v>
      </c>
      <c r="AC44" s="33">
        <v>654.72198486328</v>
      </c>
      <c r="AD44" s="33">
        <v>685.86102294921807</v>
      </c>
      <c r="AE44" s="33">
        <v>717.54901123046807</v>
      </c>
    </row>
    <row r="45" spans="1:31" s="28" customFormat="1">
      <c r="A45" s="34" t="s">
        <v>138</v>
      </c>
      <c r="B45" s="34"/>
      <c r="C45" s="35">
        <v>14479.543366477472</v>
      </c>
      <c r="D45" s="35">
        <v>15789.528367416144</v>
      </c>
      <c r="E45" s="35">
        <v>15789.528368778714</v>
      </c>
      <c r="F45" s="35">
        <v>14371.107375703723</v>
      </c>
      <c r="G45" s="35">
        <v>14669.442713471493</v>
      </c>
      <c r="H45" s="35">
        <v>14477.346744187193</v>
      </c>
      <c r="I45" s="35">
        <v>15228.030121360194</v>
      </c>
      <c r="J45" s="35">
        <v>15313.937206069582</v>
      </c>
      <c r="K45" s="35">
        <v>16106.469291405372</v>
      </c>
      <c r="L45" s="35">
        <v>16106.469343040406</v>
      </c>
      <c r="M45" s="35">
        <v>16106.469295380932</v>
      </c>
      <c r="N45" s="35">
        <v>16106.469349642182</v>
      </c>
      <c r="O45" s="35">
        <v>15814.469382350435</v>
      </c>
      <c r="P45" s="35">
        <v>15697.470729600207</v>
      </c>
      <c r="Q45" s="35">
        <v>15878.152820320031</v>
      </c>
      <c r="R45" s="35">
        <v>15572.848588467739</v>
      </c>
      <c r="S45" s="35">
        <v>16808.132879293957</v>
      </c>
      <c r="T45" s="35">
        <v>16808.132888856242</v>
      </c>
      <c r="U45" s="35">
        <v>16664.733487343532</v>
      </c>
      <c r="V45" s="35">
        <v>16899.89488140331</v>
      </c>
      <c r="W45" s="35">
        <v>17828.164297197301</v>
      </c>
      <c r="X45" s="35">
        <v>20771.253609152616</v>
      </c>
      <c r="Y45" s="35">
        <v>20058.735734994174</v>
      </c>
      <c r="Z45" s="35">
        <v>19560.666431010803</v>
      </c>
      <c r="AA45" s="35">
        <v>19510.126439096988</v>
      </c>
      <c r="AB45" s="35">
        <v>22555.070475530098</v>
      </c>
      <c r="AC45" s="35">
        <v>22444.670477250253</v>
      </c>
      <c r="AD45" s="35">
        <v>22009.69069005354</v>
      </c>
      <c r="AE45" s="35">
        <v>23282.814007019217</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s="28" customFormat="1">
      <c r="A49" s="29" t="s">
        <v>132</v>
      </c>
      <c r="B49" s="29" t="s">
        <v>71</v>
      </c>
      <c r="C49" s="33">
        <v>4790</v>
      </c>
      <c r="D49" s="33">
        <v>4790</v>
      </c>
      <c r="E49" s="33">
        <v>4790</v>
      </c>
      <c r="F49" s="33">
        <v>3906.972337255399</v>
      </c>
      <c r="G49" s="33">
        <v>3906.9723359635291</v>
      </c>
      <c r="H49" s="33">
        <v>3833.7618479209391</v>
      </c>
      <c r="I49" s="33">
        <v>3833.7618479139692</v>
      </c>
      <c r="J49" s="33">
        <v>3833.761847900199</v>
      </c>
      <c r="K49" s="33">
        <v>3833.753945872259</v>
      </c>
      <c r="L49" s="33">
        <v>3483.7623457918999</v>
      </c>
      <c r="M49" s="33">
        <v>3340.0008755239</v>
      </c>
      <c r="N49" s="33">
        <v>3339.9999400000002</v>
      </c>
      <c r="O49" s="33">
        <v>3339.9999400000002</v>
      </c>
      <c r="P49" s="33">
        <v>3339.9999400000002</v>
      </c>
      <c r="Q49" s="33">
        <v>3339.9999400000002</v>
      </c>
      <c r="R49" s="33">
        <v>3339.9999400000002</v>
      </c>
      <c r="S49" s="33">
        <v>3339.9999400000002</v>
      </c>
      <c r="T49" s="33">
        <v>3339.9999400000002</v>
      </c>
      <c r="U49" s="33">
        <v>3339.9999400000002</v>
      </c>
      <c r="V49" s="33">
        <v>3339.9999400000002</v>
      </c>
      <c r="W49" s="33">
        <v>3339.9999400000002</v>
      </c>
      <c r="X49" s="33">
        <v>3339.9999400000002</v>
      </c>
      <c r="Y49" s="33">
        <v>3339.9999400000002</v>
      </c>
      <c r="Z49" s="33">
        <v>3339.9999400000002</v>
      </c>
      <c r="AA49" s="33">
        <v>3339.9999400000002</v>
      </c>
      <c r="AB49" s="33">
        <v>3339.9999400000002</v>
      </c>
      <c r="AC49" s="33">
        <v>2224.9999400000002</v>
      </c>
      <c r="AD49" s="33">
        <v>0</v>
      </c>
      <c r="AE49" s="33">
        <v>0</v>
      </c>
    </row>
    <row r="50" spans="1:31" s="28" customFormat="1">
      <c r="A50" s="29" t="s">
        <v>132</v>
      </c>
      <c r="B50" s="29" t="s">
        <v>20</v>
      </c>
      <c r="C50" s="33">
        <v>0</v>
      </c>
      <c r="D50" s="33">
        <v>0</v>
      </c>
      <c r="E50" s="33">
        <v>0</v>
      </c>
      <c r="F50" s="33">
        <v>0</v>
      </c>
      <c r="G50" s="33">
        <v>0</v>
      </c>
      <c r="H50" s="33">
        <v>0</v>
      </c>
      <c r="I50" s="33">
        <v>0</v>
      </c>
      <c r="J50" s="33">
        <v>0</v>
      </c>
      <c r="K50" s="33">
        <v>0</v>
      </c>
      <c r="L50" s="33">
        <v>0</v>
      </c>
      <c r="M50" s="33">
        <v>0</v>
      </c>
      <c r="N50" s="33">
        <v>0</v>
      </c>
      <c r="O50" s="33">
        <v>0</v>
      </c>
      <c r="P50" s="33">
        <v>0</v>
      </c>
      <c r="Q50" s="33">
        <v>0</v>
      </c>
      <c r="R50" s="33">
        <v>0</v>
      </c>
      <c r="S50" s="33">
        <v>0</v>
      </c>
      <c r="T50" s="33">
        <v>0</v>
      </c>
      <c r="U50" s="33">
        <v>0</v>
      </c>
      <c r="V50" s="33">
        <v>0</v>
      </c>
      <c r="W50" s="33">
        <v>0</v>
      </c>
      <c r="X50" s="33">
        <v>0</v>
      </c>
      <c r="Y50" s="33">
        <v>0</v>
      </c>
      <c r="Z50" s="33">
        <v>0</v>
      </c>
      <c r="AA50" s="33">
        <v>1.0018334E-4</v>
      </c>
      <c r="AB50" s="33">
        <v>1.0970306999999999E-4</v>
      </c>
      <c r="AC50" s="33">
        <v>1.101509E-4</v>
      </c>
      <c r="AD50" s="33">
        <v>3.9205552000000002E-4</v>
      </c>
      <c r="AE50" s="33">
        <v>3.9232862999999998E-4</v>
      </c>
    </row>
    <row r="51" spans="1:31" s="28" customFormat="1">
      <c r="A51" s="29" t="s">
        <v>132</v>
      </c>
      <c r="B51" s="29" t="s">
        <v>32</v>
      </c>
      <c r="C51" s="33">
        <v>500</v>
      </c>
      <c r="D51" s="33">
        <v>500</v>
      </c>
      <c r="E51" s="33">
        <v>500</v>
      </c>
      <c r="F51" s="33">
        <v>500</v>
      </c>
      <c r="G51" s="33">
        <v>500</v>
      </c>
      <c r="H51" s="33">
        <v>500</v>
      </c>
      <c r="I51" s="33">
        <v>500</v>
      </c>
      <c r="J51" s="33">
        <v>500</v>
      </c>
      <c r="K51" s="33">
        <v>500</v>
      </c>
      <c r="L51" s="33">
        <v>500</v>
      </c>
      <c r="M51" s="33">
        <v>500</v>
      </c>
      <c r="N51" s="33">
        <v>500</v>
      </c>
      <c r="O51" s="33">
        <v>500</v>
      </c>
      <c r="P51" s="33">
        <v>500</v>
      </c>
      <c r="Q51" s="33">
        <v>500</v>
      </c>
      <c r="R51" s="33">
        <v>500</v>
      </c>
      <c r="S51" s="33">
        <v>500</v>
      </c>
      <c r="T51" s="33">
        <v>500</v>
      </c>
      <c r="U51" s="33">
        <v>0</v>
      </c>
      <c r="V51" s="33">
        <v>0</v>
      </c>
      <c r="W51" s="33">
        <v>0</v>
      </c>
      <c r="X51" s="33">
        <v>0</v>
      </c>
      <c r="Y51" s="33">
        <v>0</v>
      </c>
      <c r="Z51" s="33">
        <v>0</v>
      </c>
      <c r="AA51" s="33">
        <v>0</v>
      </c>
      <c r="AB51" s="33">
        <v>0</v>
      </c>
      <c r="AC51" s="33">
        <v>0</v>
      </c>
      <c r="AD51" s="33">
        <v>0</v>
      </c>
      <c r="AE51" s="33">
        <v>0</v>
      </c>
    </row>
    <row r="52" spans="1:31" s="28" customFormat="1">
      <c r="A52" s="29" t="s">
        <v>132</v>
      </c>
      <c r="B52" s="29" t="s">
        <v>66</v>
      </c>
      <c r="C52" s="33">
        <v>1900</v>
      </c>
      <c r="D52" s="33">
        <v>1900</v>
      </c>
      <c r="E52" s="33">
        <v>1900</v>
      </c>
      <c r="F52" s="33">
        <v>1900</v>
      </c>
      <c r="G52" s="33">
        <v>1900</v>
      </c>
      <c r="H52" s="33">
        <v>1900</v>
      </c>
      <c r="I52" s="33">
        <v>1900</v>
      </c>
      <c r="J52" s="33">
        <v>1900</v>
      </c>
      <c r="K52" s="33">
        <v>1900</v>
      </c>
      <c r="L52" s="33">
        <v>1900</v>
      </c>
      <c r="M52" s="33">
        <v>1900</v>
      </c>
      <c r="N52" s="33">
        <v>1900</v>
      </c>
      <c r="O52" s="33">
        <v>1730</v>
      </c>
      <c r="P52" s="33">
        <v>1730</v>
      </c>
      <c r="Q52" s="33">
        <v>1730</v>
      </c>
      <c r="R52" s="33">
        <v>1730</v>
      </c>
      <c r="S52" s="33">
        <v>1730.00016519</v>
      </c>
      <c r="T52" s="33">
        <v>1730.0001655246001</v>
      </c>
      <c r="U52" s="33">
        <v>1290.0004656563701</v>
      </c>
      <c r="V52" s="33">
        <v>1290.0004662867159</v>
      </c>
      <c r="W52" s="33">
        <v>1290.0006056048601</v>
      </c>
      <c r="X52" s="33">
        <v>1196.0006059704201</v>
      </c>
      <c r="Y52" s="33">
        <v>1196.00060738718</v>
      </c>
      <c r="Z52" s="33">
        <v>1196.00074632735</v>
      </c>
      <c r="AA52" s="33">
        <v>1196.0007468046399</v>
      </c>
      <c r="AB52" s="33">
        <v>1196.0007473174499</v>
      </c>
      <c r="AC52" s="33">
        <v>612.00074838620003</v>
      </c>
      <c r="AD52" s="33">
        <v>1207.6974576237999</v>
      </c>
      <c r="AE52" s="33">
        <v>1207.6974589019401</v>
      </c>
    </row>
    <row r="53" spans="1:31" s="28" customFormat="1">
      <c r="A53" s="29" t="s">
        <v>132</v>
      </c>
      <c r="B53" s="29" t="s">
        <v>65</v>
      </c>
      <c r="C53" s="33">
        <v>2219</v>
      </c>
      <c r="D53" s="33">
        <v>2219</v>
      </c>
      <c r="E53" s="33">
        <v>2219</v>
      </c>
      <c r="F53" s="33">
        <v>2219</v>
      </c>
      <c r="G53" s="33">
        <v>2219</v>
      </c>
      <c r="H53" s="33">
        <v>2219</v>
      </c>
      <c r="I53" s="33">
        <v>2219</v>
      </c>
      <c r="J53" s="33">
        <v>2219</v>
      </c>
      <c r="K53" s="33">
        <v>2219</v>
      </c>
      <c r="L53" s="33">
        <v>2219</v>
      </c>
      <c r="M53" s="33">
        <v>2219</v>
      </c>
      <c r="N53" s="33">
        <v>2219</v>
      </c>
      <c r="O53" s="33">
        <v>2219</v>
      </c>
      <c r="P53" s="33">
        <v>2219</v>
      </c>
      <c r="Q53" s="33">
        <v>2219</v>
      </c>
      <c r="R53" s="33">
        <v>2219</v>
      </c>
      <c r="S53" s="33">
        <v>2219</v>
      </c>
      <c r="T53" s="33">
        <v>2219</v>
      </c>
      <c r="U53" s="33">
        <v>2219</v>
      </c>
      <c r="V53" s="33">
        <v>2219</v>
      </c>
      <c r="W53" s="33">
        <v>2219</v>
      </c>
      <c r="X53" s="33">
        <v>2219</v>
      </c>
      <c r="Y53" s="33">
        <v>2219</v>
      </c>
      <c r="Z53" s="33">
        <v>2219</v>
      </c>
      <c r="AA53" s="33">
        <v>2219</v>
      </c>
      <c r="AB53" s="33">
        <v>2219</v>
      </c>
      <c r="AC53" s="33">
        <v>2219</v>
      </c>
      <c r="AD53" s="33">
        <v>2219</v>
      </c>
      <c r="AE53" s="33">
        <v>2219</v>
      </c>
    </row>
    <row r="54" spans="1:31" s="28" customFormat="1">
      <c r="A54" s="29" t="s">
        <v>132</v>
      </c>
      <c r="B54" s="29" t="s">
        <v>69</v>
      </c>
      <c r="C54" s="33">
        <v>3434.4399795532199</v>
      </c>
      <c r="D54" s="33">
        <v>4322.199974060055</v>
      </c>
      <c r="E54" s="33">
        <v>4322.199974060055</v>
      </c>
      <c r="F54" s="33">
        <v>4322.199974060055</v>
      </c>
      <c r="G54" s="33">
        <v>4322.199974060055</v>
      </c>
      <c r="H54" s="33">
        <v>4322.199974060055</v>
      </c>
      <c r="I54" s="33">
        <v>4322.199974060055</v>
      </c>
      <c r="J54" s="33">
        <v>4322.199974060055</v>
      </c>
      <c r="K54" s="33">
        <v>4322.199974060055</v>
      </c>
      <c r="L54" s="33">
        <v>4322.199974060055</v>
      </c>
      <c r="M54" s="33">
        <v>4322.199974060055</v>
      </c>
      <c r="N54" s="33">
        <v>4592.0695997831153</v>
      </c>
      <c r="O54" s="33">
        <v>4969.7010107724655</v>
      </c>
      <c r="P54" s="33">
        <v>4969.7020926951063</v>
      </c>
      <c r="Q54" s="33">
        <v>4969.7041193706564</v>
      </c>
      <c r="R54" s="33">
        <v>5569.7017297688135</v>
      </c>
      <c r="S54" s="33">
        <v>7618.8850861095625</v>
      </c>
      <c r="T54" s="33">
        <v>7559.4179421681129</v>
      </c>
      <c r="U54" s="33">
        <v>7367.4206372059925</v>
      </c>
      <c r="V54" s="33">
        <v>7079.1210037489491</v>
      </c>
      <c r="W54" s="33">
        <v>7479.1200230716486</v>
      </c>
      <c r="X54" s="33">
        <v>7771.1611971788889</v>
      </c>
      <c r="Y54" s="33">
        <v>8438.5786955656604</v>
      </c>
      <c r="Z54" s="33">
        <v>8126.5786960648911</v>
      </c>
      <c r="AA54" s="33">
        <v>8130.5283287186821</v>
      </c>
      <c r="AB54" s="33">
        <v>9232.9251299898824</v>
      </c>
      <c r="AC54" s="33">
        <v>9780.4907528073509</v>
      </c>
      <c r="AD54" s="33">
        <v>10511.81963802734</v>
      </c>
      <c r="AE54" s="33">
        <v>10224.099998474121</v>
      </c>
    </row>
    <row r="55" spans="1:31" s="28" customFormat="1">
      <c r="A55" s="29" t="s">
        <v>132</v>
      </c>
      <c r="B55" s="29" t="s">
        <v>68</v>
      </c>
      <c r="C55" s="33">
        <v>1098.972995758056</v>
      </c>
      <c r="D55" s="33">
        <v>1098.972995758056</v>
      </c>
      <c r="E55" s="33">
        <v>1098.972995758056</v>
      </c>
      <c r="F55" s="33">
        <v>1098.972995758056</v>
      </c>
      <c r="G55" s="33">
        <v>1098.972995758056</v>
      </c>
      <c r="H55" s="33">
        <v>1098.972995758056</v>
      </c>
      <c r="I55" s="33">
        <v>1098.972995758056</v>
      </c>
      <c r="J55" s="33">
        <v>1098.972995758056</v>
      </c>
      <c r="K55" s="33">
        <v>1098.972995758056</v>
      </c>
      <c r="L55" s="33">
        <v>1098.972995758056</v>
      </c>
      <c r="M55" s="33">
        <v>1098.972995758056</v>
      </c>
      <c r="N55" s="33">
        <v>1098.973342446606</v>
      </c>
      <c r="O55" s="33">
        <v>1098.973362228546</v>
      </c>
      <c r="P55" s="33">
        <v>1098.973391084261</v>
      </c>
      <c r="Q55" s="33">
        <v>1098.9734074910359</v>
      </c>
      <c r="R55" s="33">
        <v>1098.973512065056</v>
      </c>
      <c r="S55" s="33">
        <v>1098.975507743826</v>
      </c>
      <c r="T55" s="33">
        <v>1098.9755155422758</v>
      </c>
      <c r="U55" s="33">
        <v>1098.975546195576</v>
      </c>
      <c r="V55" s="33">
        <v>1098.987593814096</v>
      </c>
      <c r="W55" s="33">
        <v>1834.4139316663559</v>
      </c>
      <c r="X55" s="33">
        <v>1834.4140946296159</v>
      </c>
      <c r="Y55" s="33">
        <v>1834.414096655536</v>
      </c>
      <c r="Z55" s="33">
        <v>1726.8941005745601</v>
      </c>
      <c r="AA55" s="33">
        <v>2419.557673276091</v>
      </c>
      <c r="AB55" s="33">
        <v>2419.5580531159312</v>
      </c>
      <c r="AC55" s="33">
        <v>3340.3515769572209</v>
      </c>
      <c r="AD55" s="33">
        <v>3188.457279793442</v>
      </c>
      <c r="AE55" s="33">
        <v>3191.0043415959999</v>
      </c>
    </row>
    <row r="56" spans="1:31" s="28" customFormat="1">
      <c r="A56" s="29" t="s">
        <v>132</v>
      </c>
      <c r="B56" s="29" t="s">
        <v>36</v>
      </c>
      <c r="C56" s="33">
        <v>55.329999923705998</v>
      </c>
      <c r="D56" s="33">
        <v>375.329999923706</v>
      </c>
      <c r="E56" s="33">
        <v>375.329999923706</v>
      </c>
      <c r="F56" s="33">
        <v>375.329999923706</v>
      </c>
      <c r="G56" s="33">
        <v>375.329999923706</v>
      </c>
      <c r="H56" s="33">
        <v>375.329999923706</v>
      </c>
      <c r="I56" s="33">
        <v>375.329999923706</v>
      </c>
      <c r="J56" s="33">
        <v>375.329999923706</v>
      </c>
      <c r="K56" s="33">
        <v>375.33016436440602</v>
      </c>
      <c r="L56" s="33">
        <v>375.33016986225601</v>
      </c>
      <c r="M56" s="33">
        <v>375.33017302253597</v>
      </c>
      <c r="N56" s="33">
        <v>375.330333676306</v>
      </c>
      <c r="O56" s="33">
        <v>320.00033465822003</v>
      </c>
      <c r="P56" s="33">
        <v>320.00033621595003</v>
      </c>
      <c r="Q56" s="33">
        <v>320.0004439736</v>
      </c>
      <c r="R56" s="33">
        <v>320.00044743429999</v>
      </c>
      <c r="S56" s="33">
        <v>320.00106598180002</v>
      </c>
      <c r="T56" s="33">
        <v>320.00106827100001</v>
      </c>
      <c r="U56" s="33">
        <v>320.005315231</v>
      </c>
      <c r="V56" s="33">
        <v>320.00531769539998</v>
      </c>
      <c r="W56" s="33">
        <v>685.73962000000006</v>
      </c>
      <c r="X56" s="33">
        <v>385.73962</v>
      </c>
      <c r="Y56" s="33">
        <v>385.73962</v>
      </c>
      <c r="Z56" s="33">
        <v>385.73964999999998</v>
      </c>
      <c r="AA56" s="33">
        <v>385.73964999999998</v>
      </c>
      <c r="AB56" s="33">
        <v>385.73964999999998</v>
      </c>
      <c r="AC56" s="33">
        <v>385.73964999999998</v>
      </c>
      <c r="AD56" s="33">
        <v>1180.915</v>
      </c>
      <c r="AE56" s="33">
        <v>1180.915</v>
      </c>
    </row>
    <row r="57" spans="1:31" s="28" customFormat="1">
      <c r="A57" s="29" t="s">
        <v>132</v>
      </c>
      <c r="B57" s="29" t="s">
        <v>73</v>
      </c>
      <c r="C57" s="33">
        <v>0</v>
      </c>
      <c r="D57" s="33">
        <v>0</v>
      </c>
      <c r="E57" s="33">
        <v>0</v>
      </c>
      <c r="F57" s="33">
        <v>1.05633974999999E-4</v>
      </c>
      <c r="G57" s="33">
        <v>1.0684662E-4</v>
      </c>
      <c r="H57" s="33">
        <v>1.13113245E-4</v>
      </c>
      <c r="I57" s="33">
        <v>1.13928035999999E-4</v>
      </c>
      <c r="J57" s="33">
        <v>1.2262315000000001E-4</v>
      </c>
      <c r="K57" s="33">
        <v>1.2523147999999999E-4</v>
      </c>
      <c r="L57" s="33">
        <v>1.3510892E-4</v>
      </c>
      <c r="M57" s="33">
        <v>1.4086080999999999E-4</v>
      </c>
      <c r="N57" s="33">
        <v>3.0996624000000002E-4</v>
      </c>
      <c r="O57" s="33">
        <v>3.1078825000000002E-4</v>
      </c>
      <c r="P57" s="33">
        <v>3.1135224999999898E-4</v>
      </c>
      <c r="Q57" s="33">
        <v>3.5310562999999899E-4</v>
      </c>
      <c r="R57" s="33">
        <v>3.5678941999999999E-4</v>
      </c>
      <c r="S57" s="33">
        <v>226.739</v>
      </c>
      <c r="T57" s="33">
        <v>226.73901000000001</v>
      </c>
      <c r="U57" s="33">
        <v>313.06869999999998</v>
      </c>
      <c r="V57" s="33">
        <v>313.06869999999998</v>
      </c>
      <c r="W57" s="33">
        <v>427.36935</v>
      </c>
      <c r="X57" s="33">
        <v>427.36935</v>
      </c>
      <c r="Y57" s="33">
        <v>427.36935</v>
      </c>
      <c r="Z57" s="33">
        <v>883.72216999999898</v>
      </c>
      <c r="AA57" s="33">
        <v>883.72216999999898</v>
      </c>
      <c r="AB57" s="33">
        <v>883.72216999999898</v>
      </c>
      <c r="AC57" s="33">
        <v>883.72216999999898</v>
      </c>
      <c r="AD57" s="33">
        <v>1516.3905999999999</v>
      </c>
      <c r="AE57" s="33">
        <v>1516.3905999999999</v>
      </c>
    </row>
    <row r="58" spans="1:31" s="28" customFormat="1">
      <c r="A58" s="29" t="s">
        <v>132</v>
      </c>
      <c r="B58" s="29" t="s">
        <v>56</v>
      </c>
      <c r="C58" s="33">
        <v>7.9670000076293901</v>
      </c>
      <c r="D58" s="33">
        <v>12.184000015258771</v>
      </c>
      <c r="E58" s="33">
        <v>18.007000446319509</v>
      </c>
      <c r="F58" s="33">
        <v>25.892000198364229</v>
      </c>
      <c r="G58" s="33">
        <v>37.312001228332434</v>
      </c>
      <c r="H58" s="33">
        <v>52.961001873016329</v>
      </c>
      <c r="I58" s="33">
        <v>71.587000846862765</v>
      </c>
      <c r="J58" s="33">
        <v>94.074999809265094</v>
      </c>
      <c r="K58" s="33">
        <v>129.77300262451132</v>
      </c>
      <c r="L58" s="33">
        <v>159.42099571227931</v>
      </c>
      <c r="M58" s="33">
        <v>205.4859981536863</v>
      </c>
      <c r="N58" s="33">
        <v>243.57999420165987</v>
      </c>
      <c r="O58" s="33">
        <v>283.22999954223542</v>
      </c>
      <c r="P58" s="33">
        <v>321.6980094909668</v>
      </c>
      <c r="Q58" s="33">
        <v>361.63500976562409</v>
      </c>
      <c r="R58" s="33">
        <v>401.73001098632784</v>
      </c>
      <c r="S58" s="33">
        <v>443.3219985961905</v>
      </c>
      <c r="T58" s="33">
        <v>486.69901275634601</v>
      </c>
      <c r="U58" s="33">
        <v>530.82399749755803</v>
      </c>
      <c r="V58" s="33">
        <v>575.44198608398301</v>
      </c>
      <c r="W58" s="33">
        <v>621.93501281738202</v>
      </c>
      <c r="X58" s="33">
        <v>669.90702819824196</v>
      </c>
      <c r="Y58" s="33">
        <v>718.01499938964798</v>
      </c>
      <c r="Z58" s="33">
        <v>754.91101074218705</v>
      </c>
      <c r="AA58" s="33">
        <v>792.92201232909997</v>
      </c>
      <c r="AB58" s="33">
        <v>831.94000244140489</v>
      </c>
      <c r="AC58" s="33">
        <v>871.86401367187409</v>
      </c>
      <c r="AD58" s="33">
        <v>912.31399536132699</v>
      </c>
      <c r="AE58" s="33">
        <v>953.27198791503804</v>
      </c>
    </row>
    <row r="59" spans="1:31" s="28" customFormat="1">
      <c r="A59" s="34" t="s">
        <v>138</v>
      </c>
      <c r="B59" s="34"/>
      <c r="C59" s="35">
        <v>13942.412975311276</v>
      </c>
      <c r="D59" s="35">
        <v>14830.172969818112</v>
      </c>
      <c r="E59" s="35">
        <v>14830.172969818112</v>
      </c>
      <c r="F59" s="35">
        <v>13947.145307073512</v>
      </c>
      <c r="G59" s="35">
        <v>13947.14530578164</v>
      </c>
      <c r="H59" s="35">
        <v>13873.934817739051</v>
      </c>
      <c r="I59" s="35">
        <v>13873.934817732081</v>
      </c>
      <c r="J59" s="35">
        <v>13873.934817718311</v>
      </c>
      <c r="K59" s="35">
        <v>13873.92691569037</v>
      </c>
      <c r="L59" s="35">
        <v>13523.935315610011</v>
      </c>
      <c r="M59" s="35">
        <v>13380.173845342011</v>
      </c>
      <c r="N59" s="35">
        <v>13650.042882229722</v>
      </c>
      <c r="O59" s="35">
        <v>13857.674313001011</v>
      </c>
      <c r="P59" s="35">
        <v>13857.675423779367</v>
      </c>
      <c r="Q59" s="35">
        <v>13857.677466861691</v>
      </c>
      <c r="R59" s="35">
        <v>14457.675181833869</v>
      </c>
      <c r="S59" s="35">
        <v>16506.860699043391</v>
      </c>
      <c r="T59" s="35">
        <v>16447.393563234989</v>
      </c>
      <c r="U59" s="35">
        <v>15315.396589057938</v>
      </c>
      <c r="V59" s="35">
        <v>15027.10900384976</v>
      </c>
      <c r="W59" s="35">
        <v>16162.534500342867</v>
      </c>
      <c r="X59" s="35">
        <v>16360.575837778926</v>
      </c>
      <c r="Y59" s="35">
        <v>17027.993339608376</v>
      </c>
      <c r="Z59" s="35">
        <v>16608.473482966801</v>
      </c>
      <c r="AA59" s="35">
        <v>17305.086788982753</v>
      </c>
      <c r="AB59" s="35">
        <v>18407.483980126333</v>
      </c>
      <c r="AC59" s="35">
        <v>18176.843128301673</v>
      </c>
      <c r="AD59" s="35">
        <v>17126.974767500102</v>
      </c>
      <c r="AE59" s="35">
        <v>16841.802191300692</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s="28" customFormat="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s="28" customFormat="1">
      <c r="A64" s="29" t="s">
        <v>133</v>
      </c>
      <c r="B64" s="29" t="s">
        <v>20</v>
      </c>
      <c r="C64" s="33">
        <v>709</v>
      </c>
      <c r="D64" s="33">
        <v>709</v>
      </c>
      <c r="E64" s="33">
        <v>529</v>
      </c>
      <c r="F64" s="33">
        <v>529</v>
      </c>
      <c r="G64" s="33">
        <v>529</v>
      </c>
      <c r="H64" s="33">
        <v>529</v>
      </c>
      <c r="I64" s="33">
        <v>529</v>
      </c>
      <c r="J64" s="33">
        <v>529</v>
      </c>
      <c r="K64" s="33">
        <v>529</v>
      </c>
      <c r="L64" s="33">
        <v>529</v>
      </c>
      <c r="M64" s="33">
        <v>529</v>
      </c>
      <c r="N64" s="33">
        <v>529</v>
      </c>
      <c r="O64" s="33">
        <v>529</v>
      </c>
      <c r="P64" s="33">
        <v>529</v>
      </c>
      <c r="Q64" s="33">
        <v>529</v>
      </c>
      <c r="R64" s="33">
        <v>529</v>
      </c>
      <c r="S64" s="33">
        <v>0</v>
      </c>
      <c r="T64" s="33">
        <v>0</v>
      </c>
      <c r="U64" s="33">
        <v>0</v>
      </c>
      <c r="V64" s="33">
        <v>0</v>
      </c>
      <c r="W64" s="33">
        <v>1.3917825999999999E-4</v>
      </c>
      <c r="X64" s="33">
        <v>1.3944317E-4</v>
      </c>
      <c r="Y64" s="33">
        <v>1.4404471999999999E-4</v>
      </c>
      <c r="Z64" s="33">
        <v>1.4408518999999999E-4</v>
      </c>
      <c r="AA64" s="33">
        <v>1.4470256000000001E-4</v>
      </c>
      <c r="AB64" s="33">
        <v>1.4528777999999999E-4</v>
      </c>
      <c r="AC64" s="33">
        <v>1.454703E-4</v>
      </c>
      <c r="AD64" s="33">
        <v>2.1138626E-4</v>
      </c>
      <c r="AE64" s="33">
        <v>2.1142625E-4</v>
      </c>
    </row>
    <row r="65" spans="1:31" s="28" customFormat="1">
      <c r="A65" s="29" t="s">
        <v>133</v>
      </c>
      <c r="B65" s="29" t="s">
        <v>32</v>
      </c>
      <c r="C65" s="33">
        <v>800</v>
      </c>
      <c r="D65" s="33">
        <v>800</v>
      </c>
      <c r="E65" s="33">
        <v>800</v>
      </c>
      <c r="F65" s="33">
        <v>800</v>
      </c>
      <c r="G65" s="33">
        <v>800</v>
      </c>
      <c r="H65" s="33">
        <v>800</v>
      </c>
      <c r="I65" s="33">
        <v>800</v>
      </c>
      <c r="J65" s="33">
        <v>800</v>
      </c>
      <c r="K65" s="33">
        <v>800</v>
      </c>
      <c r="L65" s="33">
        <v>800</v>
      </c>
      <c r="M65" s="33">
        <v>800</v>
      </c>
      <c r="N65" s="33">
        <v>800</v>
      </c>
      <c r="O65" s="33">
        <v>800</v>
      </c>
      <c r="P65" s="33">
        <v>800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s="28" customFormat="1">
      <c r="A66" s="29" t="s">
        <v>133</v>
      </c>
      <c r="B66" s="29" t="s">
        <v>66</v>
      </c>
      <c r="C66" s="33">
        <v>1437.1399917602528</v>
      </c>
      <c r="D66" s="33">
        <v>1437.1399917602528</v>
      </c>
      <c r="E66" s="33">
        <v>1437.1399917602528</v>
      </c>
      <c r="F66" s="33">
        <v>1437.1399917602528</v>
      </c>
      <c r="G66" s="33">
        <v>1437.1399917602528</v>
      </c>
      <c r="H66" s="33">
        <v>1437.1399917602528</v>
      </c>
      <c r="I66" s="33">
        <v>1437.1399917602528</v>
      </c>
      <c r="J66" s="33">
        <v>1437.1399917602528</v>
      </c>
      <c r="K66" s="33">
        <v>1437.1399917602528</v>
      </c>
      <c r="L66" s="33">
        <v>1054.639991760253</v>
      </c>
      <c r="M66" s="33">
        <v>1054.639991760253</v>
      </c>
      <c r="N66" s="33">
        <v>785.29999542236283</v>
      </c>
      <c r="O66" s="33">
        <v>785.29999542236283</v>
      </c>
      <c r="P66" s="33">
        <v>785.29999542236283</v>
      </c>
      <c r="Q66" s="33">
        <v>705.29999542236283</v>
      </c>
      <c r="R66" s="33">
        <v>705.29999542236283</v>
      </c>
      <c r="S66" s="33">
        <v>705.3005011645588</v>
      </c>
      <c r="T66" s="33">
        <v>705.30050158443282</v>
      </c>
      <c r="U66" s="33">
        <v>705.30260341799283</v>
      </c>
      <c r="V66" s="33">
        <v>705.30260402911279</v>
      </c>
      <c r="W66" s="33">
        <v>791.30141429156288</v>
      </c>
      <c r="X66" s="33">
        <v>791.3014144347228</v>
      </c>
      <c r="Y66" s="33">
        <v>791.30147769784276</v>
      </c>
      <c r="Z66" s="33">
        <v>716.1499617038628</v>
      </c>
      <c r="AA66" s="33">
        <v>716.14996187786278</v>
      </c>
      <c r="AB66" s="33">
        <v>716.1499620683428</v>
      </c>
      <c r="AC66" s="33">
        <v>716.14996223566277</v>
      </c>
      <c r="AD66" s="33">
        <v>801.88187354702291</v>
      </c>
      <c r="AE66" s="33">
        <v>801.8818738828229</v>
      </c>
    </row>
    <row r="67" spans="1:31" s="28" customFormat="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s="28" customFormat="1">
      <c r="A68" s="29" t="s">
        <v>133</v>
      </c>
      <c r="B68" s="29" t="s">
        <v>69</v>
      </c>
      <c r="C68" s="33">
        <v>2053.3100090026815</v>
      </c>
      <c r="D68" s="33">
        <v>2349.7100105285604</v>
      </c>
      <c r="E68" s="33">
        <v>2349.7100105285604</v>
      </c>
      <c r="F68" s="33">
        <v>2349.7100105285604</v>
      </c>
      <c r="G68" s="33">
        <v>2349.7100105285604</v>
      </c>
      <c r="H68" s="33">
        <v>2349.7100105285604</v>
      </c>
      <c r="I68" s="33">
        <v>2316.7100105285604</v>
      </c>
      <c r="J68" s="33">
        <v>2316.7100105285604</v>
      </c>
      <c r="K68" s="33">
        <v>2225.9600105285604</v>
      </c>
      <c r="L68" s="33">
        <v>2113.9600105285604</v>
      </c>
      <c r="M68" s="33">
        <v>2113.9602205214801</v>
      </c>
      <c r="N68" s="33">
        <v>2702.4051645582967</v>
      </c>
      <c r="O68" s="33">
        <v>2603.7051817496381</v>
      </c>
      <c r="P68" s="33">
        <v>2603.7052413506135</v>
      </c>
      <c r="Q68" s="33">
        <v>3237.9730143765487</v>
      </c>
      <c r="R68" s="33">
        <v>3122.9379422382926</v>
      </c>
      <c r="S68" s="33">
        <v>3822.9298089780027</v>
      </c>
      <c r="T68" s="33">
        <v>4101.7363456931034</v>
      </c>
      <c r="U68" s="33">
        <v>3922.858935345073</v>
      </c>
      <c r="V68" s="33">
        <v>3883.8589869394923</v>
      </c>
      <c r="W68" s="33">
        <v>3883.859510427083</v>
      </c>
      <c r="X68" s="33">
        <v>3883.8601235408833</v>
      </c>
      <c r="Y68" s="33">
        <v>3670.0007506589218</v>
      </c>
      <c r="Z68" s="33">
        <v>3670.0007696709913</v>
      </c>
      <c r="AA68" s="33">
        <v>3357.5836318207562</v>
      </c>
      <c r="AB68" s="33">
        <v>3855.5629374704654</v>
      </c>
      <c r="AC68" s="33">
        <v>4024.7829077765759</v>
      </c>
      <c r="AD68" s="33">
        <v>4400.7098479687656</v>
      </c>
      <c r="AE68" s="33">
        <v>4400.7098523814448</v>
      </c>
    </row>
    <row r="69" spans="1:31" s="28" customFormat="1">
      <c r="A69" s="29" t="s">
        <v>133</v>
      </c>
      <c r="B69" s="29" t="s">
        <v>68</v>
      </c>
      <c r="C69" s="33">
        <v>353</v>
      </c>
      <c r="D69" s="33">
        <v>432.19999694824207</v>
      </c>
      <c r="E69" s="33">
        <v>432.19999694824207</v>
      </c>
      <c r="F69" s="33">
        <v>432.19999694824207</v>
      </c>
      <c r="G69" s="33">
        <v>432.19999694824207</v>
      </c>
      <c r="H69" s="33">
        <v>432.19999694824207</v>
      </c>
      <c r="I69" s="33">
        <v>432.19999694824207</v>
      </c>
      <c r="J69" s="33">
        <v>432.19999694824207</v>
      </c>
      <c r="K69" s="33">
        <v>432.19999694824207</v>
      </c>
      <c r="L69" s="33">
        <v>432.19999694824207</v>
      </c>
      <c r="M69" s="33">
        <v>432.19999694824207</v>
      </c>
      <c r="N69" s="33">
        <v>432.20075524482814</v>
      </c>
      <c r="O69" s="33">
        <v>432.20079562109208</v>
      </c>
      <c r="P69" s="33">
        <v>432.20093493834213</v>
      </c>
      <c r="Q69" s="33">
        <v>432.20093810974214</v>
      </c>
      <c r="R69" s="33">
        <v>432.20199428160709</v>
      </c>
      <c r="S69" s="33">
        <v>432.21334634823211</v>
      </c>
      <c r="T69" s="33">
        <v>432.21335409545202</v>
      </c>
      <c r="U69" s="33">
        <v>432.21335900436208</v>
      </c>
      <c r="V69" s="33">
        <v>632.20159769514203</v>
      </c>
      <c r="W69" s="33">
        <v>639.43697032136197</v>
      </c>
      <c r="X69" s="33">
        <v>962.675109114012</v>
      </c>
      <c r="Y69" s="33">
        <v>954.58709337272228</v>
      </c>
      <c r="Z69" s="33">
        <v>844.58709447103206</v>
      </c>
      <c r="AA69" s="33">
        <v>1089.4843481627913</v>
      </c>
      <c r="AB69" s="33">
        <v>1089.4843786405811</v>
      </c>
      <c r="AC69" s="33">
        <v>1089.4844452081122</v>
      </c>
      <c r="AD69" s="33">
        <v>1187.2011447059922</v>
      </c>
      <c r="AE69" s="33">
        <v>1079.2032353869122</v>
      </c>
    </row>
    <row r="70" spans="1:31" s="28" customFormat="1">
      <c r="A70" s="29" t="s">
        <v>133</v>
      </c>
      <c r="B70" s="29" t="s">
        <v>36</v>
      </c>
      <c r="C70" s="33">
        <v>205</v>
      </c>
      <c r="D70" s="33">
        <v>205</v>
      </c>
      <c r="E70" s="33">
        <v>205</v>
      </c>
      <c r="F70" s="33">
        <v>205</v>
      </c>
      <c r="G70" s="33">
        <v>205</v>
      </c>
      <c r="H70" s="33">
        <v>205</v>
      </c>
      <c r="I70" s="33">
        <v>205</v>
      </c>
      <c r="J70" s="33">
        <v>205.000101769016</v>
      </c>
      <c r="K70" s="33">
        <v>205.00017621705999</v>
      </c>
      <c r="L70" s="33">
        <v>175.00017876557999</v>
      </c>
      <c r="M70" s="33">
        <v>175.00018142693</v>
      </c>
      <c r="N70" s="33">
        <v>175.00036759413001</v>
      </c>
      <c r="O70" s="33">
        <v>175.00036860693999</v>
      </c>
      <c r="P70" s="33">
        <v>150.00037044967999</v>
      </c>
      <c r="Q70" s="33">
        <v>150.00062270794001</v>
      </c>
      <c r="R70" s="33">
        <v>150.00092191493999</v>
      </c>
      <c r="S70" s="33">
        <v>170.77578499999998</v>
      </c>
      <c r="T70" s="33">
        <v>170.77578700000001</v>
      </c>
      <c r="U70" s="33">
        <v>423.46294999999998</v>
      </c>
      <c r="V70" s="33">
        <v>423.46294999999998</v>
      </c>
      <c r="W70" s="33">
        <v>955.33929999999998</v>
      </c>
      <c r="X70" s="33">
        <v>955.33929999999998</v>
      </c>
      <c r="Y70" s="33">
        <v>955.33929999999998</v>
      </c>
      <c r="Z70" s="33">
        <v>955.33929999999998</v>
      </c>
      <c r="AA70" s="33">
        <v>955.33929999999998</v>
      </c>
      <c r="AB70" s="33">
        <v>955.33929999999998</v>
      </c>
      <c r="AC70" s="33">
        <v>955.33929999999998</v>
      </c>
      <c r="AD70" s="33">
        <v>955.33929999999998</v>
      </c>
      <c r="AE70" s="33">
        <v>955.33922999999902</v>
      </c>
    </row>
    <row r="71" spans="1:31" s="28" customFormat="1">
      <c r="A71" s="29" t="s">
        <v>133</v>
      </c>
      <c r="B71" s="29" t="s">
        <v>73</v>
      </c>
      <c r="C71" s="33">
        <v>0</v>
      </c>
      <c r="D71" s="33">
        <v>0</v>
      </c>
      <c r="E71" s="33">
        <v>0</v>
      </c>
      <c r="F71" s="33">
        <v>0</v>
      </c>
      <c r="G71" s="33">
        <v>0</v>
      </c>
      <c r="H71" s="33">
        <v>0</v>
      </c>
      <c r="I71" s="33">
        <v>0</v>
      </c>
      <c r="J71" s="33">
        <v>0</v>
      </c>
      <c r="K71" s="33">
        <v>0</v>
      </c>
      <c r="L71" s="33">
        <v>0</v>
      </c>
      <c r="M71" s="33">
        <v>0</v>
      </c>
      <c r="N71" s="33">
        <v>1.328646E-4</v>
      </c>
      <c r="O71" s="33">
        <v>1.3378087999999999E-4</v>
      </c>
      <c r="P71" s="33">
        <v>1.3440536000000001E-4</v>
      </c>
      <c r="Q71" s="33">
        <v>1.7236610999999999E-4</v>
      </c>
      <c r="R71" s="33">
        <v>1.8527164999999999E-4</v>
      </c>
      <c r="S71" s="33">
        <v>2.8917143999999999E-4</v>
      </c>
      <c r="T71" s="33">
        <v>2.9025790000000002E-4</v>
      </c>
      <c r="U71" s="33">
        <v>2.9132715999999998E-4</v>
      </c>
      <c r="V71" s="33">
        <v>2.9202163999999999E-4</v>
      </c>
      <c r="W71" s="33">
        <v>3.6294297999999901E-4</v>
      </c>
      <c r="X71" s="33">
        <v>3.6393291999999998E-4</v>
      </c>
      <c r="Y71" s="33">
        <v>3.6425040000000002E-4</v>
      </c>
      <c r="Z71" s="33">
        <v>4.6345650000000001E-4</v>
      </c>
      <c r="AA71" s="33">
        <v>4.6621303999999999E-4</v>
      </c>
      <c r="AB71" s="33">
        <v>4.6699692000000002E-4</v>
      </c>
      <c r="AC71" s="33">
        <v>4.6783802000000002E-4</v>
      </c>
      <c r="AD71" s="33">
        <v>4.6891277E-4</v>
      </c>
      <c r="AE71" s="33">
        <v>4.6934860000000001E-4</v>
      </c>
    </row>
    <row r="72" spans="1:31" s="28" customFormat="1">
      <c r="A72" s="29" t="s">
        <v>133</v>
      </c>
      <c r="B72" s="29" t="s">
        <v>56</v>
      </c>
      <c r="C72" s="33">
        <v>7.4029999971389735</v>
      </c>
      <c r="D72" s="33">
        <v>12.575000226497592</v>
      </c>
      <c r="E72" s="33">
        <v>16.369000315666128</v>
      </c>
      <c r="F72" s="33">
        <v>20.818000197410502</v>
      </c>
      <c r="G72" s="33">
        <v>25.87799990177151</v>
      </c>
      <c r="H72" s="33">
        <v>32.538999319076488</v>
      </c>
      <c r="I72" s="33">
        <v>40.105000257492037</v>
      </c>
      <c r="J72" s="33">
        <v>48.895000457763594</v>
      </c>
      <c r="K72" s="33">
        <v>60.853001117706292</v>
      </c>
      <c r="L72" s="33">
        <v>70.613999366760211</v>
      </c>
      <c r="M72" s="33">
        <v>87.129001617431598</v>
      </c>
      <c r="N72" s="33">
        <v>97.388002395629798</v>
      </c>
      <c r="O72" s="33">
        <v>109.5459995269775</v>
      </c>
      <c r="P72" s="33">
        <v>121.6550025939941</v>
      </c>
      <c r="Q72" s="33">
        <v>134.32599639892521</v>
      </c>
      <c r="R72" s="33">
        <v>146.65700340270959</v>
      </c>
      <c r="S72" s="33">
        <v>158.13800048828108</v>
      </c>
      <c r="T72" s="33">
        <v>169.17599487304611</v>
      </c>
      <c r="U72" s="33">
        <v>180.25500488281182</v>
      </c>
      <c r="V72" s="33">
        <v>191.1859970092772</v>
      </c>
      <c r="W72" s="33">
        <v>202.3560066223144</v>
      </c>
      <c r="X72" s="33">
        <v>214.59900665283121</v>
      </c>
      <c r="Y72" s="33">
        <v>227.01400756835909</v>
      </c>
      <c r="Z72" s="33">
        <v>236.6820068359371</v>
      </c>
      <c r="AA72" s="33">
        <v>246.51099395751868</v>
      </c>
      <c r="AB72" s="33">
        <v>256.5340042114251</v>
      </c>
      <c r="AC72" s="33">
        <v>266.71499633788972</v>
      </c>
      <c r="AD72" s="33">
        <v>276.9229888916006</v>
      </c>
      <c r="AE72" s="33">
        <v>287.16101074218739</v>
      </c>
    </row>
    <row r="73" spans="1:31" s="28" customFormat="1">
      <c r="A73" s="34" t="s">
        <v>138</v>
      </c>
      <c r="B73" s="34"/>
      <c r="C73" s="35">
        <v>5352.450000762934</v>
      </c>
      <c r="D73" s="35">
        <v>5728.0499992370551</v>
      </c>
      <c r="E73" s="35">
        <v>5548.0499992370551</v>
      </c>
      <c r="F73" s="35">
        <v>5548.0499992370551</v>
      </c>
      <c r="G73" s="35">
        <v>5548.0499992370551</v>
      </c>
      <c r="H73" s="35">
        <v>5548.0499992370551</v>
      </c>
      <c r="I73" s="35">
        <v>5515.0499992370551</v>
      </c>
      <c r="J73" s="35">
        <v>5515.0499992370551</v>
      </c>
      <c r="K73" s="35">
        <v>5424.2999992370551</v>
      </c>
      <c r="L73" s="35">
        <v>4929.7999992370551</v>
      </c>
      <c r="M73" s="35">
        <v>4929.8002092299757</v>
      </c>
      <c r="N73" s="35">
        <v>5248.9059152254886</v>
      </c>
      <c r="O73" s="35">
        <v>5150.2059727930928</v>
      </c>
      <c r="P73" s="35">
        <v>5150.2061717113193</v>
      </c>
      <c r="Q73" s="35">
        <v>4904.4739479086538</v>
      </c>
      <c r="R73" s="35">
        <v>4789.4399319422619</v>
      </c>
      <c r="S73" s="35">
        <v>4960.4436564907937</v>
      </c>
      <c r="T73" s="35">
        <v>5239.2502013729882</v>
      </c>
      <c r="U73" s="35">
        <v>5060.3748977674277</v>
      </c>
      <c r="V73" s="35">
        <v>5221.3631886637468</v>
      </c>
      <c r="W73" s="35">
        <v>5314.5980342182684</v>
      </c>
      <c r="X73" s="35">
        <v>5637.8367865327882</v>
      </c>
      <c r="Y73" s="35">
        <v>5415.8894657742067</v>
      </c>
      <c r="Z73" s="35">
        <v>5230.7379699310759</v>
      </c>
      <c r="AA73" s="35">
        <v>5163.2180865639702</v>
      </c>
      <c r="AB73" s="35">
        <v>5661.1974234671688</v>
      </c>
      <c r="AC73" s="35">
        <v>5830.4174606906508</v>
      </c>
      <c r="AD73" s="35">
        <v>6389.7930776080411</v>
      </c>
      <c r="AE73" s="35">
        <v>6281.7951730774294</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s="28" customFormat="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s="28" customFormat="1">
      <c r="A78" s="29" t="s">
        <v>134</v>
      </c>
      <c r="B78" s="29" t="s">
        <v>20</v>
      </c>
      <c r="C78" s="33">
        <v>208</v>
      </c>
      <c r="D78" s="33">
        <v>208</v>
      </c>
      <c r="E78" s="33">
        <v>208</v>
      </c>
      <c r="F78" s="33">
        <v>208</v>
      </c>
      <c r="G78" s="33">
        <v>208</v>
      </c>
      <c r="H78" s="33">
        <v>208</v>
      </c>
      <c r="I78" s="33">
        <v>208</v>
      </c>
      <c r="J78" s="33">
        <v>208</v>
      </c>
      <c r="K78" s="33">
        <v>208</v>
      </c>
      <c r="L78" s="33">
        <v>208</v>
      </c>
      <c r="M78" s="33">
        <v>208</v>
      </c>
      <c r="N78" s="33">
        <v>208</v>
      </c>
      <c r="O78" s="33">
        <v>208</v>
      </c>
      <c r="P78" s="33">
        <v>208</v>
      </c>
      <c r="Q78" s="33">
        <v>208</v>
      </c>
      <c r="R78" s="33">
        <v>208</v>
      </c>
      <c r="S78" s="33">
        <v>208</v>
      </c>
      <c r="T78" s="33">
        <v>208</v>
      </c>
      <c r="U78" s="33">
        <v>208</v>
      </c>
      <c r="V78" s="33">
        <v>208</v>
      </c>
      <c r="W78" s="33">
        <v>208</v>
      </c>
      <c r="X78" s="33">
        <v>208</v>
      </c>
      <c r="Y78" s="33">
        <v>208</v>
      </c>
      <c r="Z78" s="33">
        <v>208</v>
      </c>
      <c r="AA78" s="33">
        <v>208</v>
      </c>
      <c r="AB78" s="33">
        <v>208</v>
      </c>
      <c r="AC78" s="33">
        <v>208</v>
      </c>
      <c r="AD78" s="33">
        <v>208</v>
      </c>
      <c r="AE78" s="33">
        <v>208</v>
      </c>
    </row>
    <row r="79" spans="1:31" s="28" customFormat="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s="28" customFormat="1">
      <c r="A80" s="29" t="s">
        <v>134</v>
      </c>
      <c r="B80" s="29" t="s">
        <v>66</v>
      </c>
      <c r="C80" s="33">
        <v>178</v>
      </c>
      <c r="D80" s="33">
        <v>178</v>
      </c>
      <c r="E80" s="33">
        <v>178</v>
      </c>
      <c r="F80" s="33">
        <v>178</v>
      </c>
      <c r="G80" s="33">
        <v>178</v>
      </c>
      <c r="H80" s="33">
        <v>178</v>
      </c>
      <c r="I80" s="33">
        <v>178</v>
      </c>
      <c r="J80" s="33">
        <v>178</v>
      </c>
      <c r="K80" s="33">
        <v>178</v>
      </c>
      <c r="L80" s="33">
        <v>178</v>
      </c>
      <c r="M80" s="33">
        <v>178</v>
      </c>
      <c r="N80" s="33">
        <v>178</v>
      </c>
      <c r="O80" s="33">
        <v>178</v>
      </c>
      <c r="P80" s="33">
        <v>178</v>
      </c>
      <c r="Q80" s="33">
        <v>178</v>
      </c>
      <c r="R80" s="33">
        <v>178</v>
      </c>
      <c r="S80" s="33">
        <v>178</v>
      </c>
      <c r="T80" s="33">
        <v>178</v>
      </c>
      <c r="U80" s="33">
        <v>178.00010182781</v>
      </c>
      <c r="V80" s="33">
        <v>58.00010215663</v>
      </c>
      <c r="W80" s="33">
        <v>58.000102516799998</v>
      </c>
      <c r="X80" s="33">
        <v>58.000102836309999</v>
      </c>
      <c r="Y80" s="33">
        <v>58.000103191889998</v>
      </c>
      <c r="Z80" s="33">
        <v>58.000103767200002</v>
      </c>
      <c r="AA80" s="33">
        <v>58.000106355760003</v>
      </c>
      <c r="AB80" s="33">
        <v>58.000110242540003</v>
      </c>
      <c r="AC80" s="33">
        <v>58.000114358570002</v>
      </c>
      <c r="AD80" s="33">
        <v>58.000129045900003</v>
      </c>
      <c r="AE80" s="33">
        <v>58.000129817139999</v>
      </c>
    </row>
    <row r="81" spans="1:35" s="28" customFormat="1">
      <c r="A81" s="29" t="s">
        <v>134</v>
      </c>
      <c r="B81" s="29" t="s">
        <v>65</v>
      </c>
      <c r="C81" s="33">
        <v>2408.8999938964839</v>
      </c>
      <c r="D81" s="33">
        <v>2408.8999938964839</v>
      </c>
      <c r="E81" s="33">
        <v>2408.8999938964839</v>
      </c>
      <c r="F81" s="33">
        <v>2408.8999938964839</v>
      </c>
      <c r="G81" s="33">
        <v>2408.8999938964839</v>
      </c>
      <c r="H81" s="33">
        <v>2408.8999938964839</v>
      </c>
      <c r="I81" s="33">
        <v>2408.8999938964839</v>
      </c>
      <c r="J81" s="33">
        <v>2408.8999938964839</v>
      </c>
      <c r="K81" s="33">
        <v>2408.8999938964839</v>
      </c>
      <c r="L81" s="33">
        <v>2408.8999938964839</v>
      </c>
      <c r="M81" s="33">
        <v>2408.8999938964839</v>
      </c>
      <c r="N81" s="33">
        <v>2408.8999938964839</v>
      </c>
      <c r="O81" s="33">
        <v>2408.8999938964839</v>
      </c>
      <c r="P81" s="33">
        <v>2408.8999938964839</v>
      </c>
      <c r="Q81" s="33">
        <v>2408.8999938964839</v>
      </c>
      <c r="R81" s="33">
        <v>2408.8999938964839</v>
      </c>
      <c r="S81" s="33">
        <v>2408.8999938964839</v>
      </c>
      <c r="T81" s="33">
        <v>2408.8999938964839</v>
      </c>
      <c r="U81" s="33">
        <v>2408.8999938964839</v>
      </c>
      <c r="V81" s="33">
        <v>2408.8999938964839</v>
      </c>
      <c r="W81" s="33">
        <v>2408.8999938964839</v>
      </c>
      <c r="X81" s="33">
        <v>2408.8999938964839</v>
      </c>
      <c r="Y81" s="33">
        <v>2408.8999938964839</v>
      </c>
      <c r="Z81" s="33">
        <v>2408.8999938964839</v>
      </c>
      <c r="AA81" s="33">
        <v>2408.8999938964839</v>
      </c>
      <c r="AB81" s="33">
        <v>2408.8999938964839</v>
      </c>
      <c r="AC81" s="33">
        <v>2408.8999938964839</v>
      </c>
      <c r="AD81" s="33">
        <v>2408.8999938964839</v>
      </c>
      <c r="AE81" s="33">
        <v>2408.8999938964839</v>
      </c>
    </row>
    <row r="82" spans="1:35" s="28" customFormat="1">
      <c r="A82" s="29" t="s">
        <v>134</v>
      </c>
      <c r="B82" s="29" t="s">
        <v>69</v>
      </c>
      <c r="C82" s="33">
        <v>567.750096156685</v>
      </c>
      <c r="D82" s="33">
        <v>567.750096395485</v>
      </c>
      <c r="E82" s="33">
        <v>567.75025691359497</v>
      </c>
      <c r="F82" s="33">
        <v>567.750257155751</v>
      </c>
      <c r="G82" s="33">
        <v>567.750257193111</v>
      </c>
      <c r="H82" s="33">
        <v>567.75025736408509</v>
      </c>
      <c r="I82" s="33">
        <v>567.75062085883917</v>
      </c>
      <c r="J82" s="33">
        <v>567.75090163284506</v>
      </c>
      <c r="K82" s="33">
        <v>567.75092165836111</v>
      </c>
      <c r="L82" s="33">
        <v>567.75094246038122</v>
      </c>
      <c r="M82" s="33">
        <v>567.7509456549999</v>
      </c>
      <c r="N82" s="33">
        <v>567.79827795571521</v>
      </c>
      <c r="O82" s="33">
        <v>567.79828156612496</v>
      </c>
      <c r="P82" s="33">
        <v>567.80004289345504</v>
      </c>
      <c r="Q82" s="33">
        <v>850.22712542551301</v>
      </c>
      <c r="R82" s="33">
        <v>936.75760153320505</v>
      </c>
      <c r="S82" s="33">
        <v>936.75762367835512</v>
      </c>
      <c r="T82" s="33">
        <v>936.75762905597503</v>
      </c>
      <c r="U82" s="33">
        <v>936.75763248474505</v>
      </c>
      <c r="V82" s="33">
        <v>936.75763447216502</v>
      </c>
      <c r="W82" s="33">
        <v>936.75763895220507</v>
      </c>
      <c r="X82" s="33">
        <v>936.75764242652497</v>
      </c>
      <c r="Y82" s="33">
        <v>936.75764312785509</v>
      </c>
      <c r="Z82" s="33">
        <v>788.35765074517099</v>
      </c>
      <c r="AA82" s="33">
        <v>788.35766249212088</v>
      </c>
      <c r="AB82" s="33">
        <v>788.35766403326102</v>
      </c>
      <c r="AC82" s="33">
        <v>788.35766825952101</v>
      </c>
      <c r="AD82" s="33">
        <v>788.35769206102111</v>
      </c>
      <c r="AE82" s="33">
        <v>788.35769329286097</v>
      </c>
    </row>
    <row r="83" spans="1:35" s="28" customFormat="1">
      <c r="A83" s="29" t="s">
        <v>134</v>
      </c>
      <c r="B83" s="29" t="s">
        <v>68</v>
      </c>
      <c r="C83" s="33">
        <v>0</v>
      </c>
      <c r="D83" s="33">
        <v>0</v>
      </c>
      <c r="E83" s="33">
        <v>0</v>
      </c>
      <c r="F83" s="33">
        <v>0</v>
      </c>
      <c r="G83" s="33">
        <v>0</v>
      </c>
      <c r="H83" s="33">
        <v>0</v>
      </c>
      <c r="I83" s="33">
        <v>0</v>
      </c>
      <c r="J83" s="33">
        <v>0</v>
      </c>
      <c r="K83" s="33">
        <v>0</v>
      </c>
      <c r="L83" s="33">
        <v>0</v>
      </c>
      <c r="M83" s="33">
        <v>0</v>
      </c>
      <c r="N83" s="33">
        <v>1.2223778999999999E-4</v>
      </c>
      <c r="O83" s="33">
        <v>1.2569757E-4</v>
      </c>
      <c r="P83" s="33">
        <v>1.2583795000000001E-4</v>
      </c>
      <c r="Q83" s="33">
        <v>1.4025891000000001E-4</v>
      </c>
      <c r="R83" s="33">
        <v>1.5376033999999999E-4</v>
      </c>
      <c r="S83" s="33">
        <v>1.8823243999999901E-4</v>
      </c>
      <c r="T83" s="33">
        <v>3.0279017000000002E-4</v>
      </c>
      <c r="U83" s="33">
        <v>3.0367333E-4</v>
      </c>
      <c r="V83" s="33">
        <v>3.0392050000000001E-4</v>
      </c>
      <c r="W83" s="33">
        <v>3.0539985E-4</v>
      </c>
      <c r="X83" s="33">
        <v>3.0676997E-4</v>
      </c>
      <c r="Y83" s="33">
        <v>3.0684020000000002E-4</v>
      </c>
      <c r="Z83" s="33">
        <v>3.0714908E-4</v>
      </c>
      <c r="AA83" s="33">
        <v>3.0799494999999899E-4</v>
      </c>
      <c r="AB83" s="33">
        <v>3.0919589999999999E-4</v>
      </c>
      <c r="AC83" s="33">
        <v>3.1429727000000001E-4</v>
      </c>
      <c r="AD83" s="33">
        <v>3.1645353999999899E-4</v>
      </c>
      <c r="AE83" s="33">
        <v>3.165194E-4</v>
      </c>
    </row>
    <row r="84" spans="1:35" s="28" customFormat="1">
      <c r="A84" s="29" t="s">
        <v>134</v>
      </c>
      <c r="B84" s="29" t="s">
        <v>36</v>
      </c>
      <c r="C84" s="33">
        <v>0</v>
      </c>
      <c r="D84" s="33">
        <v>0</v>
      </c>
      <c r="E84" s="33">
        <v>0</v>
      </c>
      <c r="F84" s="33">
        <v>0</v>
      </c>
      <c r="G84" s="33">
        <v>0</v>
      </c>
      <c r="H84" s="33">
        <v>0</v>
      </c>
      <c r="I84" s="33">
        <v>0</v>
      </c>
      <c r="J84" s="33">
        <v>0</v>
      </c>
      <c r="K84" s="33">
        <v>1.3145603999999901E-4</v>
      </c>
      <c r="L84" s="33">
        <v>1.4096863999999999E-4</v>
      </c>
      <c r="M84" s="33">
        <v>1.5087791999999901E-4</v>
      </c>
      <c r="N84" s="33">
        <v>1.7069576999999999E-4</v>
      </c>
      <c r="O84" s="33">
        <v>1.7198817999999999E-4</v>
      </c>
      <c r="P84" s="33">
        <v>1.8888942999999999E-4</v>
      </c>
      <c r="Q84" s="33">
        <v>2.0303686E-4</v>
      </c>
      <c r="R84" s="33">
        <v>2.3012069999999999E-4</v>
      </c>
      <c r="S84" s="33">
        <v>2.46897099999999E-4</v>
      </c>
      <c r="T84" s="33">
        <v>2.5294263999999899E-4</v>
      </c>
      <c r="U84" s="33">
        <v>3.4427185999999998E-4</v>
      </c>
      <c r="V84" s="33">
        <v>3.4708987000000002E-4</v>
      </c>
      <c r="W84" s="33">
        <v>3.7675807999999999E-4</v>
      </c>
      <c r="X84" s="33">
        <v>3.7846800000000002E-4</v>
      </c>
      <c r="Y84" s="33">
        <v>3.8787861999999999E-4</v>
      </c>
      <c r="Z84" s="33">
        <v>3.9898739999999998E-4</v>
      </c>
      <c r="AA84" s="33">
        <v>4.2492425E-4</v>
      </c>
      <c r="AB84" s="33">
        <v>4.5367615999999901E-4</v>
      </c>
      <c r="AC84" s="33">
        <v>4.6684104000000001E-4</v>
      </c>
      <c r="AD84" s="33">
        <v>5.5340247E-4</v>
      </c>
      <c r="AE84" s="33">
        <v>5.6365359999999999E-4</v>
      </c>
    </row>
    <row r="85" spans="1:35" s="28" customFormat="1">
      <c r="A85" s="29" t="s">
        <v>134</v>
      </c>
      <c r="B85" s="29" t="s">
        <v>73</v>
      </c>
      <c r="C85" s="33">
        <v>0</v>
      </c>
      <c r="D85" s="33">
        <v>0</v>
      </c>
      <c r="E85" s="33">
        <v>1.0360394E-4</v>
      </c>
      <c r="F85" s="33">
        <v>2.0779821999999899E-4</v>
      </c>
      <c r="G85" s="33">
        <v>2.2340600800000002E-4</v>
      </c>
      <c r="H85" s="33">
        <v>2.3214486999999998E-4</v>
      </c>
      <c r="I85" s="33">
        <v>2.4156726600000001E-4</v>
      </c>
      <c r="J85" s="33">
        <v>2.4965311399999896E-4</v>
      </c>
      <c r="K85" s="33">
        <v>2.6040985999999902E-4</v>
      </c>
      <c r="L85" s="33">
        <v>2.7462054000000001E-4</v>
      </c>
      <c r="M85" s="33">
        <v>2.9955618000000002E-4</v>
      </c>
      <c r="N85" s="33">
        <v>3.1730167000000001E-4</v>
      </c>
      <c r="O85" s="33">
        <v>3.2462259999999901E-4</v>
      </c>
      <c r="P85" s="33">
        <v>3.4518115999999997E-4</v>
      </c>
      <c r="Q85" s="33">
        <v>3.738557E-4</v>
      </c>
      <c r="R85" s="33">
        <v>4.2112952999999996E-4</v>
      </c>
      <c r="S85" s="33">
        <v>4.4697577999999998E-4</v>
      </c>
      <c r="T85" s="33">
        <v>4.5466100999999999E-4</v>
      </c>
      <c r="U85" s="33">
        <v>5.5524837999999994E-4</v>
      </c>
      <c r="V85" s="33">
        <v>5.58094379999999E-4</v>
      </c>
      <c r="W85" s="33">
        <v>5.9126583000000004E-4</v>
      </c>
      <c r="X85" s="33">
        <v>5.9511963999999903E-4</v>
      </c>
      <c r="Y85" s="33">
        <v>6.0123818999999906E-4</v>
      </c>
      <c r="Z85" s="33">
        <v>6.0962077999999998E-4</v>
      </c>
      <c r="AA85" s="33">
        <v>6.3563507999999996E-4</v>
      </c>
      <c r="AB85" s="33">
        <v>6.5908317999999904E-4</v>
      </c>
      <c r="AC85" s="33">
        <v>6.7024882999999996E-4</v>
      </c>
      <c r="AD85" s="33">
        <v>7.5298985999999995E-4</v>
      </c>
      <c r="AE85" s="33">
        <v>7.6393809E-4</v>
      </c>
      <c r="AF85" s="13"/>
      <c r="AG85" s="13"/>
      <c r="AH85" s="13"/>
      <c r="AI85" s="13"/>
    </row>
    <row r="86" spans="1:35" s="28" customFormat="1">
      <c r="A86" s="29" t="s">
        <v>134</v>
      </c>
      <c r="B86" s="29" t="s">
        <v>56</v>
      </c>
      <c r="C86" s="33">
        <v>0.99499997496604808</v>
      </c>
      <c r="D86" s="33">
        <v>1.415000021457667</v>
      </c>
      <c r="E86" s="33">
        <v>2.0360000282525998</v>
      </c>
      <c r="F86" s="33">
        <v>2.958000093698498</v>
      </c>
      <c r="G86" s="33">
        <v>4.20800000429153</v>
      </c>
      <c r="H86" s="33">
        <v>5.8949999809265092</v>
      </c>
      <c r="I86" s="33">
        <v>7.7250001430511404</v>
      </c>
      <c r="J86" s="33">
        <v>9.8589997291564799</v>
      </c>
      <c r="K86" s="33">
        <v>12.51299989223479</v>
      </c>
      <c r="L86" s="33">
        <v>14.7519994974136</v>
      </c>
      <c r="M86" s="33">
        <v>18.24099993705747</v>
      </c>
      <c r="N86" s="33">
        <v>20.73800063133238</v>
      </c>
      <c r="O86" s="33">
        <v>23.62099909782409</v>
      </c>
      <c r="P86" s="33">
        <v>26.457000732421807</v>
      </c>
      <c r="Q86" s="33">
        <v>29.458000183105451</v>
      </c>
      <c r="R86" s="33">
        <v>32.476999282836843</v>
      </c>
      <c r="S86" s="33">
        <v>35.51900005340574</v>
      </c>
      <c r="T86" s="33">
        <v>38.362999916076582</v>
      </c>
      <c r="U86" s="33">
        <v>41.121999740600522</v>
      </c>
      <c r="V86" s="33">
        <v>43.868001937866204</v>
      </c>
      <c r="W86" s="33">
        <v>46.668000221252399</v>
      </c>
      <c r="X86" s="33">
        <v>49.624001502990701</v>
      </c>
      <c r="Y86" s="33">
        <v>52.6380004882812</v>
      </c>
      <c r="Z86" s="33">
        <v>54.9420003890991</v>
      </c>
      <c r="AA86" s="33">
        <v>57.288998603820701</v>
      </c>
      <c r="AB86" s="33">
        <v>59.677999496459798</v>
      </c>
      <c r="AC86" s="33">
        <v>62.101000785827495</v>
      </c>
      <c r="AD86" s="33">
        <v>64.536000251769906</v>
      </c>
      <c r="AE86" s="33">
        <v>66.983001708984304</v>
      </c>
      <c r="AF86" s="13"/>
      <c r="AG86" s="13"/>
      <c r="AH86" s="13"/>
      <c r="AI86" s="13"/>
    </row>
    <row r="87" spans="1:35" s="28" customFormat="1">
      <c r="A87" s="34" t="s">
        <v>138</v>
      </c>
      <c r="B87" s="34"/>
      <c r="C87" s="35">
        <v>3362.6500900531692</v>
      </c>
      <c r="D87" s="35">
        <v>3362.6500902919688</v>
      </c>
      <c r="E87" s="35">
        <v>3362.6502508100789</v>
      </c>
      <c r="F87" s="35">
        <v>3362.650251052235</v>
      </c>
      <c r="G87" s="35">
        <v>3362.6502510895948</v>
      </c>
      <c r="H87" s="35">
        <v>3362.6502512605689</v>
      </c>
      <c r="I87" s="35">
        <v>3362.6506147553232</v>
      </c>
      <c r="J87" s="35">
        <v>3362.6508955293289</v>
      </c>
      <c r="K87" s="35">
        <v>3362.6509155548451</v>
      </c>
      <c r="L87" s="35">
        <v>3362.6509363568653</v>
      </c>
      <c r="M87" s="35">
        <v>3362.650939551484</v>
      </c>
      <c r="N87" s="35">
        <v>3362.6983940899891</v>
      </c>
      <c r="O87" s="35">
        <v>3362.6984011601789</v>
      </c>
      <c r="P87" s="35">
        <v>3362.7001626278889</v>
      </c>
      <c r="Q87" s="35">
        <v>3645.1272595809069</v>
      </c>
      <c r="R87" s="35">
        <v>3731.6577491900289</v>
      </c>
      <c r="S87" s="35">
        <v>3731.6578058072791</v>
      </c>
      <c r="T87" s="35">
        <v>3731.6579257426288</v>
      </c>
      <c r="U87" s="35">
        <v>3731.658031882369</v>
      </c>
      <c r="V87" s="35">
        <v>3611.6580344457789</v>
      </c>
      <c r="W87" s="35">
        <v>3611.6580407653387</v>
      </c>
      <c r="X87" s="35">
        <v>3611.6580459292886</v>
      </c>
      <c r="Y87" s="35">
        <v>3611.6580470564295</v>
      </c>
      <c r="Z87" s="35">
        <v>3463.2580555579352</v>
      </c>
      <c r="AA87" s="35">
        <v>3463.2580707393154</v>
      </c>
      <c r="AB87" s="35">
        <v>3463.2580773681852</v>
      </c>
      <c r="AC87" s="35">
        <v>3463.2580908118452</v>
      </c>
      <c r="AD87" s="35">
        <v>3463.2581314569452</v>
      </c>
      <c r="AE87" s="35">
        <v>3463.2581335258847</v>
      </c>
      <c r="AF87" s="13"/>
      <c r="AG87" s="13"/>
      <c r="AH87" s="13"/>
      <c r="AI87" s="13"/>
    </row>
    <row r="88" spans="1:35"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row>
    <row r="89" spans="1:35"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row>
    <row r="90" spans="1:35"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row>
    <row r="91" spans="1:35"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c r="AF91" s="13"/>
      <c r="AG91" s="13"/>
      <c r="AH91" s="13"/>
      <c r="AI91" s="13"/>
    </row>
    <row r="92" spans="1:35" s="28" customFormat="1">
      <c r="A92" s="29" t="s">
        <v>40</v>
      </c>
      <c r="B92" s="29" t="s">
        <v>70</v>
      </c>
      <c r="C92" s="33">
        <v>260.329999923706</v>
      </c>
      <c r="D92" s="33">
        <v>600.32999992370605</v>
      </c>
      <c r="E92" s="33">
        <v>600.32999992370605</v>
      </c>
      <c r="F92" s="33">
        <v>600.32999992370605</v>
      </c>
      <c r="G92" s="33">
        <v>600.32999992370605</v>
      </c>
      <c r="H92" s="33">
        <v>600.32999992370605</v>
      </c>
      <c r="I92" s="33">
        <v>600.32999992370605</v>
      </c>
      <c r="J92" s="33">
        <v>600.33022456911203</v>
      </c>
      <c r="K92" s="33">
        <v>600.33113545348601</v>
      </c>
      <c r="L92" s="33">
        <v>570.33116866443606</v>
      </c>
      <c r="M92" s="33">
        <v>570.33119194332596</v>
      </c>
      <c r="N92" s="33">
        <v>570.331855514626</v>
      </c>
      <c r="O92" s="33">
        <v>515.00259698663001</v>
      </c>
      <c r="P92" s="33">
        <v>490.0026211078</v>
      </c>
      <c r="Q92" s="33">
        <v>490.00308655006</v>
      </c>
      <c r="R92" s="33">
        <v>490.00342118892996</v>
      </c>
      <c r="S92" s="33">
        <v>1052.99079452969</v>
      </c>
      <c r="T92" s="33">
        <v>1052.9908063105199</v>
      </c>
      <c r="U92" s="33">
        <v>1447.7737176282901</v>
      </c>
      <c r="V92" s="33">
        <v>1427.7737235012501</v>
      </c>
      <c r="W92" s="33">
        <v>3628.1966759516795</v>
      </c>
      <c r="X92" s="33">
        <v>3328.1967784336989</v>
      </c>
      <c r="Y92" s="33">
        <v>3328.1967908246193</v>
      </c>
      <c r="Z92" s="33">
        <v>3869.2087482488</v>
      </c>
      <c r="AA92" s="33">
        <v>3869.2087898989503</v>
      </c>
      <c r="AB92" s="33">
        <v>4920.8470385336595</v>
      </c>
      <c r="AC92" s="33">
        <v>4920.84704657774</v>
      </c>
      <c r="AD92" s="33">
        <v>5716.0224826802696</v>
      </c>
      <c r="AE92" s="33">
        <v>5716.0220882015983</v>
      </c>
      <c r="AF92" s="13"/>
      <c r="AG92" s="13"/>
      <c r="AH92" s="13"/>
      <c r="AI92" s="13"/>
    </row>
    <row r="93" spans="1:35" collapsed="1">
      <c r="A93" s="29" t="s">
        <v>40</v>
      </c>
      <c r="B93" s="29" t="s">
        <v>72</v>
      </c>
      <c r="C93" s="33">
        <v>1330</v>
      </c>
      <c r="D93" s="33">
        <v>1330</v>
      </c>
      <c r="E93" s="33">
        <v>1330.00010360394</v>
      </c>
      <c r="F93" s="33">
        <v>1330.0004189557349</v>
      </c>
      <c r="G93" s="33">
        <v>3370.0004358145779</v>
      </c>
      <c r="H93" s="33">
        <v>3370.00055358895</v>
      </c>
      <c r="I93" s="33">
        <v>3370.0005727243974</v>
      </c>
      <c r="J93" s="33">
        <v>3370.0007201103044</v>
      </c>
      <c r="K93" s="33">
        <v>5370.0002323683102</v>
      </c>
      <c r="L93" s="33">
        <v>5370.0002728524205</v>
      </c>
      <c r="M93" s="33">
        <v>5370.0003142755495</v>
      </c>
      <c r="N93" s="33">
        <v>5370.0008832883905</v>
      </c>
      <c r="O93" s="33">
        <v>5370.0014393499305</v>
      </c>
      <c r="P93" s="33">
        <v>5370.0014627569399</v>
      </c>
      <c r="Q93" s="33">
        <v>5370.0016220272601</v>
      </c>
      <c r="R93" s="33">
        <v>5370.0016894042292</v>
      </c>
      <c r="S93" s="33">
        <v>6392.7226691221204</v>
      </c>
      <c r="T93" s="33">
        <v>6392.7226887633096</v>
      </c>
      <c r="U93" s="33">
        <v>6479.0524968265399</v>
      </c>
      <c r="V93" s="33">
        <v>6479.0525010297197</v>
      </c>
      <c r="W93" s="33">
        <v>6714.4247377417105</v>
      </c>
      <c r="X93" s="33">
        <v>7487.7949742832598</v>
      </c>
      <c r="Y93" s="33">
        <v>7487.7949814563899</v>
      </c>
      <c r="Z93" s="33">
        <v>7945.0150758621785</v>
      </c>
      <c r="AA93" s="33">
        <v>7945.0151072098188</v>
      </c>
      <c r="AB93" s="33">
        <v>8477.7680339862</v>
      </c>
      <c r="AC93" s="33">
        <v>8477.7680474308472</v>
      </c>
      <c r="AD93" s="33">
        <v>9110.4365638563304</v>
      </c>
      <c r="AE93" s="33">
        <v>9110.4365762836896</v>
      </c>
    </row>
    <row r="94" spans="1:35">
      <c r="A94" s="29" t="s">
        <v>40</v>
      </c>
      <c r="B94" s="29" t="s">
        <v>76</v>
      </c>
      <c r="C94" s="33">
        <v>36.545000463724058</v>
      </c>
      <c r="D94" s="33">
        <v>54.909000635146931</v>
      </c>
      <c r="E94" s="33">
        <v>79.222001329064142</v>
      </c>
      <c r="F94" s="33">
        <v>111.71600082516652</v>
      </c>
      <c r="G94" s="33">
        <v>155.47500127553914</v>
      </c>
      <c r="H94" s="33">
        <v>212.94800400733931</v>
      </c>
      <c r="I94" s="33">
        <v>274.21200037002541</v>
      </c>
      <c r="J94" s="33">
        <v>348.48299837112398</v>
      </c>
      <c r="K94" s="33">
        <v>458.20500552654181</v>
      </c>
      <c r="L94" s="33">
        <v>557.37898790836175</v>
      </c>
      <c r="M94" s="33">
        <v>708.54700160026425</v>
      </c>
      <c r="N94" s="33">
        <v>823.44699454307477</v>
      </c>
      <c r="O94" s="33">
        <v>953.2920100688923</v>
      </c>
      <c r="P94" s="33">
        <v>1081.0300292968739</v>
      </c>
      <c r="Q94" s="33">
        <v>1214.078998565672</v>
      </c>
      <c r="R94" s="33">
        <v>1346.3650131225556</v>
      </c>
      <c r="S94" s="33">
        <v>1479.6769895553557</v>
      </c>
      <c r="T94" s="33">
        <v>1613.9160089492759</v>
      </c>
      <c r="U94" s="33">
        <v>1747.3690090179414</v>
      </c>
      <c r="V94" s="33">
        <v>1881.8849925994843</v>
      </c>
      <c r="W94" s="33">
        <v>2021.695004463194</v>
      </c>
      <c r="X94" s="33">
        <v>2168.3840570449802</v>
      </c>
      <c r="Y94" s="33">
        <v>2317.9879913330051</v>
      </c>
      <c r="Z94" s="33">
        <v>2433.0840139389015</v>
      </c>
      <c r="AA94" s="33">
        <v>2551.4770097732508</v>
      </c>
      <c r="AB94" s="33">
        <v>2673.0289897918656</v>
      </c>
      <c r="AC94" s="33">
        <v>2797.3970060348465</v>
      </c>
      <c r="AD94" s="33">
        <v>2923.2750139236414</v>
      </c>
      <c r="AE94" s="33">
        <v>3050.7689971923801</v>
      </c>
    </row>
    <row r="95" spans="1:35" collapsed="1"/>
    <row r="96" spans="1:35">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0</v>
      </c>
      <c r="D97" s="33">
        <v>0</v>
      </c>
      <c r="E97" s="33">
        <v>0</v>
      </c>
      <c r="F97" s="33">
        <v>0</v>
      </c>
      <c r="G97" s="33">
        <v>0</v>
      </c>
      <c r="H97" s="33">
        <v>0</v>
      </c>
      <c r="I97" s="33">
        <v>0</v>
      </c>
      <c r="J97" s="33">
        <v>0</v>
      </c>
      <c r="K97" s="33">
        <v>4.9730979999999998E-4</v>
      </c>
      <c r="L97" s="33">
        <v>5.0029298000000004E-4</v>
      </c>
      <c r="M97" s="33">
        <v>5.0269253999999795E-4</v>
      </c>
      <c r="N97" s="33">
        <v>6.2850681999999892E-4</v>
      </c>
      <c r="O97" s="33">
        <v>6.2934589000000003E-4</v>
      </c>
      <c r="P97" s="33">
        <v>6.3084443999999996E-4</v>
      </c>
      <c r="Q97" s="33">
        <v>7.1584945999999996E-4</v>
      </c>
      <c r="R97" s="33">
        <v>7.1887789000000006E-4</v>
      </c>
      <c r="S97" s="33">
        <v>4.3966507900000005E-3</v>
      </c>
      <c r="T97" s="33">
        <v>4.3980968799999997E-3</v>
      </c>
      <c r="U97" s="33">
        <v>142.09580812543001</v>
      </c>
      <c r="V97" s="33">
        <v>142.09580871598001</v>
      </c>
      <c r="W97" s="33">
        <v>878.61297919359902</v>
      </c>
      <c r="X97" s="33">
        <v>878.61297996569908</v>
      </c>
      <c r="Y97" s="33">
        <v>878.61298294599908</v>
      </c>
      <c r="Z97" s="33">
        <v>1011.9934992614</v>
      </c>
      <c r="AA97" s="33">
        <v>1011.9935149747</v>
      </c>
      <c r="AB97" s="33">
        <v>1011.9936348575</v>
      </c>
      <c r="AC97" s="33">
        <v>1011.9936297367</v>
      </c>
      <c r="AD97" s="33">
        <v>1011.9936292778</v>
      </c>
      <c r="AE97" s="33">
        <v>1011.993294548</v>
      </c>
    </row>
    <row r="98" spans="1:31">
      <c r="A98" s="29" t="s">
        <v>130</v>
      </c>
      <c r="B98" s="29" t="s">
        <v>72</v>
      </c>
      <c r="C98" s="33">
        <v>840</v>
      </c>
      <c r="D98" s="33">
        <v>840</v>
      </c>
      <c r="E98" s="33">
        <v>840</v>
      </c>
      <c r="F98" s="33">
        <v>840.00010552354001</v>
      </c>
      <c r="G98" s="33">
        <v>2880.00010556195</v>
      </c>
      <c r="H98" s="33">
        <v>2880.0001061059302</v>
      </c>
      <c r="I98" s="33">
        <v>2880.0001104570001</v>
      </c>
      <c r="J98" s="33">
        <v>2880.0002252716999</v>
      </c>
      <c r="K98" s="33">
        <v>4879.9997227366302</v>
      </c>
      <c r="L98" s="33">
        <v>4879.99973178041</v>
      </c>
      <c r="M98" s="33">
        <v>4879.9997360528396</v>
      </c>
      <c r="N98" s="33">
        <v>4879.9998304283599</v>
      </c>
      <c r="O98" s="33">
        <v>4879.9998311031004</v>
      </c>
      <c r="P98" s="33">
        <v>4879.9998316384299</v>
      </c>
      <c r="Q98" s="33">
        <v>4879.9998781145205</v>
      </c>
      <c r="R98" s="33">
        <v>4879.9998797593998</v>
      </c>
      <c r="S98" s="33">
        <v>4880.0007329749005</v>
      </c>
      <c r="T98" s="33">
        <v>4880.0007338444002</v>
      </c>
      <c r="U98" s="33">
        <v>4880.0007502509998</v>
      </c>
      <c r="V98" s="33">
        <v>4880.0007509137004</v>
      </c>
      <c r="W98" s="33">
        <v>4880.0009635329006</v>
      </c>
      <c r="X98" s="33">
        <v>4880.0009652306999</v>
      </c>
      <c r="Y98" s="33">
        <v>4880.0009659677999</v>
      </c>
      <c r="Z98" s="33">
        <v>4880.0015327848996</v>
      </c>
      <c r="AA98" s="33">
        <v>4880.0015353617</v>
      </c>
      <c r="AB98" s="33">
        <v>4880.0015379061006</v>
      </c>
      <c r="AC98" s="33">
        <v>4880.0015393439999</v>
      </c>
      <c r="AD98" s="33">
        <v>4880.0015419537003</v>
      </c>
      <c r="AE98" s="33">
        <v>4880.0015429969999</v>
      </c>
    </row>
    <row r="99" spans="1:31">
      <c r="A99" s="29" t="s">
        <v>130</v>
      </c>
      <c r="B99" s="29" t="s">
        <v>76</v>
      </c>
      <c r="C99" s="33">
        <v>13.89700031280511</v>
      </c>
      <c r="D99" s="33">
        <v>19.697000503539961</v>
      </c>
      <c r="E99" s="33">
        <v>29.16200041770929</v>
      </c>
      <c r="F99" s="33">
        <v>42.001000881195012</v>
      </c>
      <c r="G99" s="33">
        <v>59.431001186370771</v>
      </c>
      <c r="H99" s="33">
        <v>81.633003234863267</v>
      </c>
      <c r="I99" s="33">
        <v>103.01900100707999</v>
      </c>
      <c r="J99" s="33">
        <v>129.60400009155271</v>
      </c>
      <c r="K99" s="33">
        <v>168.8320045471188</v>
      </c>
      <c r="L99" s="33">
        <v>203.168994903564</v>
      </c>
      <c r="M99" s="33">
        <v>255.2420005798339</v>
      </c>
      <c r="N99" s="33">
        <v>292.83900451660151</v>
      </c>
      <c r="O99" s="33">
        <v>337.19300842285151</v>
      </c>
      <c r="P99" s="33">
        <v>380.77901458740172</v>
      </c>
      <c r="Q99" s="33">
        <v>426.08399200439442</v>
      </c>
      <c r="R99" s="33">
        <v>469.969001770018</v>
      </c>
      <c r="S99" s="33">
        <v>513.22299194335801</v>
      </c>
      <c r="T99" s="33">
        <v>556.71101379394395</v>
      </c>
      <c r="U99" s="33">
        <v>599.30900573730401</v>
      </c>
      <c r="V99" s="33">
        <v>642.05900573730401</v>
      </c>
      <c r="W99" s="33">
        <v>686.95199584960903</v>
      </c>
      <c r="X99" s="33">
        <v>734.32102966308503</v>
      </c>
      <c r="Y99" s="33">
        <v>783.02499389648403</v>
      </c>
      <c r="Z99" s="33">
        <v>821.13299560546807</v>
      </c>
      <c r="AA99" s="33">
        <v>860.40101623535111</v>
      </c>
      <c r="AB99" s="33">
        <v>900.73399353027196</v>
      </c>
      <c r="AC99" s="33">
        <v>941.99501037597497</v>
      </c>
      <c r="AD99" s="33">
        <v>983.64100646972599</v>
      </c>
      <c r="AE99" s="33">
        <v>1025.803985595702</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0</v>
      </c>
      <c r="D102" s="33">
        <v>20</v>
      </c>
      <c r="E102" s="33">
        <v>20</v>
      </c>
      <c r="F102" s="33">
        <v>20</v>
      </c>
      <c r="G102" s="33">
        <v>20</v>
      </c>
      <c r="H102" s="33">
        <v>20</v>
      </c>
      <c r="I102" s="33">
        <v>20</v>
      </c>
      <c r="J102" s="33">
        <v>20.000122876390002</v>
      </c>
      <c r="K102" s="33">
        <v>20.00016610618</v>
      </c>
      <c r="L102" s="33">
        <v>20.00017877498</v>
      </c>
      <c r="M102" s="33">
        <v>20.000183923400002</v>
      </c>
      <c r="N102" s="33">
        <v>20.000355041599999</v>
      </c>
      <c r="O102" s="33">
        <v>20.0010923874</v>
      </c>
      <c r="P102" s="33">
        <v>20.001094708299998</v>
      </c>
      <c r="Q102" s="33">
        <v>20.001100982200001</v>
      </c>
      <c r="R102" s="33">
        <v>20.0011028411</v>
      </c>
      <c r="S102" s="33">
        <v>562.20929999999998</v>
      </c>
      <c r="T102" s="33">
        <v>562.20929999999998</v>
      </c>
      <c r="U102" s="33">
        <v>562.20929999999998</v>
      </c>
      <c r="V102" s="33">
        <v>542.20929999999998</v>
      </c>
      <c r="W102" s="33">
        <v>1108.5044</v>
      </c>
      <c r="X102" s="33">
        <v>1108.5045</v>
      </c>
      <c r="Y102" s="33">
        <v>1108.5045</v>
      </c>
      <c r="Z102" s="33">
        <v>1516.1359</v>
      </c>
      <c r="AA102" s="33">
        <v>1516.1359</v>
      </c>
      <c r="AB102" s="33">
        <v>2567.7739999999999</v>
      </c>
      <c r="AC102" s="33">
        <v>2567.7739999999999</v>
      </c>
      <c r="AD102" s="33">
        <v>2567.7739999999999</v>
      </c>
      <c r="AE102" s="33">
        <v>2567.7739999999999</v>
      </c>
    </row>
    <row r="103" spans="1:31">
      <c r="A103" s="29" t="s">
        <v>131</v>
      </c>
      <c r="B103" s="29" t="s">
        <v>72</v>
      </c>
      <c r="C103" s="33">
        <v>490</v>
      </c>
      <c r="D103" s="33">
        <v>490</v>
      </c>
      <c r="E103" s="33">
        <v>490</v>
      </c>
      <c r="F103" s="33">
        <v>490</v>
      </c>
      <c r="G103" s="33">
        <v>490</v>
      </c>
      <c r="H103" s="33">
        <v>490.00010222490499</v>
      </c>
      <c r="I103" s="33">
        <v>490.00010677209502</v>
      </c>
      <c r="J103" s="33">
        <v>490.00012256233998</v>
      </c>
      <c r="K103" s="33">
        <v>490.00012399034</v>
      </c>
      <c r="L103" s="33">
        <v>490.00013134254999</v>
      </c>
      <c r="M103" s="33">
        <v>490.00013780571999</v>
      </c>
      <c r="N103" s="33">
        <v>490.00029272751999</v>
      </c>
      <c r="O103" s="33">
        <v>490.00083905510002</v>
      </c>
      <c r="P103" s="33">
        <v>490.00084017974001</v>
      </c>
      <c r="Q103" s="33">
        <v>490.0008445853</v>
      </c>
      <c r="R103" s="33">
        <v>490.00084645422999</v>
      </c>
      <c r="S103" s="33">
        <v>1285.9821999999999</v>
      </c>
      <c r="T103" s="33">
        <v>1285.9821999999999</v>
      </c>
      <c r="U103" s="33">
        <v>1285.9821999999999</v>
      </c>
      <c r="V103" s="33">
        <v>1285.9821999999999</v>
      </c>
      <c r="W103" s="33">
        <v>1407.0534699999998</v>
      </c>
      <c r="X103" s="33">
        <v>2180.4237000000003</v>
      </c>
      <c r="Y103" s="33">
        <v>2180.4237000000003</v>
      </c>
      <c r="Z103" s="33">
        <v>2181.2902999999997</v>
      </c>
      <c r="AA103" s="33">
        <v>2181.2902999999997</v>
      </c>
      <c r="AB103" s="33">
        <v>2714.0432000000001</v>
      </c>
      <c r="AC103" s="33">
        <v>2714.0432000000001</v>
      </c>
      <c r="AD103" s="33">
        <v>2714.0432000000001</v>
      </c>
      <c r="AE103" s="33">
        <v>2714.0432000000001</v>
      </c>
    </row>
    <row r="104" spans="1:31">
      <c r="A104" s="29" t="s">
        <v>131</v>
      </c>
      <c r="B104" s="29" t="s">
        <v>76</v>
      </c>
      <c r="C104" s="33">
        <v>6.2830001711845354</v>
      </c>
      <c r="D104" s="33">
        <v>9.0379998683929408</v>
      </c>
      <c r="E104" s="33">
        <v>13.64800012111661</v>
      </c>
      <c r="F104" s="33">
        <v>20.04699945449828</v>
      </c>
      <c r="G104" s="33">
        <v>28.645998954772889</v>
      </c>
      <c r="H104" s="33">
        <v>39.91999959945673</v>
      </c>
      <c r="I104" s="33">
        <v>51.775998115539494</v>
      </c>
      <c r="J104" s="33">
        <v>66.049998283386103</v>
      </c>
      <c r="K104" s="33">
        <v>86.233997344970604</v>
      </c>
      <c r="L104" s="33">
        <v>109.4229984283446</v>
      </c>
      <c r="M104" s="33">
        <v>142.44900131225489</v>
      </c>
      <c r="N104" s="33">
        <v>168.90199279785128</v>
      </c>
      <c r="O104" s="33">
        <v>199.70200347900379</v>
      </c>
      <c r="P104" s="33">
        <v>230.44100189208928</v>
      </c>
      <c r="Q104" s="33">
        <v>262.57600021362282</v>
      </c>
      <c r="R104" s="33">
        <v>295.53199768066332</v>
      </c>
      <c r="S104" s="33">
        <v>329.47499847412041</v>
      </c>
      <c r="T104" s="33">
        <v>362.96698760986317</v>
      </c>
      <c r="U104" s="33">
        <v>395.85900115966712</v>
      </c>
      <c r="V104" s="33">
        <v>429.33000183105401</v>
      </c>
      <c r="W104" s="33">
        <v>463.78398895263598</v>
      </c>
      <c r="X104" s="33">
        <v>499.93299102783101</v>
      </c>
      <c r="Y104" s="33">
        <v>537.29598999023301</v>
      </c>
      <c r="Z104" s="33">
        <v>565.41600036621003</v>
      </c>
      <c r="AA104" s="33">
        <v>594.35398864746003</v>
      </c>
      <c r="AB104" s="33">
        <v>624.14299011230401</v>
      </c>
      <c r="AC104" s="33">
        <v>654.72198486328</v>
      </c>
      <c r="AD104" s="33">
        <v>685.86102294921807</v>
      </c>
      <c r="AE104" s="33">
        <v>717.54901123046807</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55.329999923705998</v>
      </c>
      <c r="D107" s="33">
        <v>375.329999923706</v>
      </c>
      <c r="E107" s="33">
        <v>375.329999923706</v>
      </c>
      <c r="F107" s="33">
        <v>375.329999923706</v>
      </c>
      <c r="G107" s="33">
        <v>375.329999923706</v>
      </c>
      <c r="H107" s="33">
        <v>375.329999923706</v>
      </c>
      <c r="I107" s="33">
        <v>375.329999923706</v>
      </c>
      <c r="J107" s="33">
        <v>375.329999923706</v>
      </c>
      <c r="K107" s="33">
        <v>375.33016436440602</v>
      </c>
      <c r="L107" s="33">
        <v>375.33016986225601</v>
      </c>
      <c r="M107" s="33">
        <v>375.33017302253597</v>
      </c>
      <c r="N107" s="33">
        <v>375.330333676306</v>
      </c>
      <c r="O107" s="33">
        <v>320.00033465822003</v>
      </c>
      <c r="P107" s="33">
        <v>320.00033621595003</v>
      </c>
      <c r="Q107" s="33">
        <v>320.0004439736</v>
      </c>
      <c r="R107" s="33">
        <v>320.00044743429999</v>
      </c>
      <c r="S107" s="33">
        <v>320.00106598180002</v>
      </c>
      <c r="T107" s="33">
        <v>320.00106827100001</v>
      </c>
      <c r="U107" s="33">
        <v>320.005315231</v>
      </c>
      <c r="V107" s="33">
        <v>320.00531769539998</v>
      </c>
      <c r="W107" s="33">
        <v>685.73962000000006</v>
      </c>
      <c r="X107" s="33">
        <v>385.73962</v>
      </c>
      <c r="Y107" s="33">
        <v>385.73962</v>
      </c>
      <c r="Z107" s="33">
        <v>385.73964999999998</v>
      </c>
      <c r="AA107" s="33">
        <v>385.73964999999998</v>
      </c>
      <c r="AB107" s="33">
        <v>385.73964999999998</v>
      </c>
      <c r="AC107" s="33">
        <v>385.73964999999998</v>
      </c>
      <c r="AD107" s="33">
        <v>1180.915</v>
      </c>
      <c r="AE107" s="33">
        <v>1180.915</v>
      </c>
    </row>
    <row r="108" spans="1:31">
      <c r="A108" s="29" t="s">
        <v>132</v>
      </c>
      <c r="B108" s="29" t="s">
        <v>72</v>
      </c>
      <c r="C108" s="33">
        <v>0</v>
      </c>
      <c r="D108" s="33">
        <v>0</v>
      </c>
      <c r="E108" s="33">
        <v>0</v>
      </c>
      <c r="F108" s="33">
        <v>1.05633974999999E-4</v>
      </c>
      <c r="G108" s="33">
        <v>1.0684662E-4</v>
      </c>
      <c r="H108" s="33">
        <v>1.13113245E-4</v>
      </c>
      <c r="I108" s="33">
        <v>1.13928035999999E-4</v>
      </c>
      <c r="J108" s="33">
        <v>1.2262315000000001E-4</v>
      </c>
      <c r="K108" s="33">
        <v>1.2523147999999999E-4</v>
      </c>
      <c r="L108" s="33">
        <v>1.3510892E-4</v>
      </c>
      <c r="M108" s="33">
        <v>1.4086080999999999E-4</v>
      </c>
      <c r="N108" s="33">
        <v>3.0996624000000002E-4</v>
      </c>
      <c r="O108" s="33">
        <v>3.1078825000000002E-4</v>
      </c>
      <c r="P108" s="33">
        <v>3.1135224999999898E-4</v>
      </c>
      <c r="Q108" s="33">
        <v>3.5310562999999899E-4</v>
      </c>
      <c r="R108" s="33">
        <v>3.5678941999999999E-4</v>
      </c>
      <c r="S108" s="33">
        <v>226.739</v>
      </c>
      <c r="T108" s="33">
        <v>226.73901000000001</v>
      </c>
      <c r="U108" s="33">
        <v>313.06869999999998</v>
      </c>
      <c r="V108" s="33">
        <v>313.06869999999998</v>
      </c>
      <c r="W108" s="33">
        <v>427.36935</v>
      </c>
      <c r="X108" s="33">
        <v>427.36935</v>
      </c>
      <c r="Y108" s="33">
        <v>427.36935</v>
      </c>
      <c r="Z108" s="33">
        <v>883.72216999999898</v>
      </c>
      <c r="AA108" s="33">
        <v>883.72216999999898</v>
      </c>
      <c r="AB108" s="33">
        <v>883.72216999999898</v>
      </c>
      <c r="AC108" s="33">
        <v>883.72216999999898</v>
      </c>
      <c r="AD108" s="33">
        <v>1516.3905999999999</v>
      </c>
      <c r="AE108" s="33">
        <v>1516.3905999999999</v>
      </c>
    </row>
    <row r="109" spans="1:31">
      <c r="A109" s="29" t="s">
        <v>132</v>
      </c>
      <c r="B109" s="29" t="s">
        <v>76</v>
      </c>
      <c r="C109" s="33">
        <v>7.9670000076293901</v>
      </c>
      <c r="D109" s="33">
        <v>12.184000015258771</v>
      </c>
      <c r="E109" s="33">
        <v>18.007000446319509</v>
      </c>
      <c r="F109" s="33">
        <v>25.892000198364229</v>
      </c>
      <c r="G109" s="33">
        <v>37.312001228332434</v>
      </c>
      <c r="H109" s="33">
        <v>52.961001873016329</v>
      </c>
      <c r="I109" s="33">
        <v>71.587000846862765</v>
      </c>
      <c r="J109" s="33">
        <v>94.074999809265094</v>
      </c>
      <c r="K109" s="33">
        <v>129.77300262451132</v>
      </c>
      <c r="L109" s="33">
        <v>159.42099571227931</v>
      </c>
      <c r="M109" s="33">
        <v>205.4859981536863</v>
      </c>
      <c r="N109" s="33">
        <v>243.57999420165987</v>
      </c>
      <c r="O109" s="33">
        <v>283.22999954223542</v>
      </c>
      <c r="P109" s="33">
        <v>321.6980094909668</v>
      </c>
      <c r="Q109" s="33">
        <v>361.63500976562409</v>
      </c>
      <c r="R109" s="33">
        <v>401.73001098632784</v>
      </c>
      <c r="S109" s="33">
        <v>443.3219985961905</v>
      </c>
      <c r="T109" s="33">
        <v>486.69901275634601</v>
      </c>
      <c r="U109" s="33">
        <v>530.82399749755803</v>
      </c>
      <c r="V109" s="33">
        <v>575.44198608398301</v>
      </c>
      <c r="W109" s="33">
        <v>621.93501281738202</v>
      </c>
      <c r="X109" s="33">
        <v>669.90702819824196</v>
      </c>
      <c r="Y109" s="33">
        <v>718.01499938964798</v>
      </c>
      <c r="Z109" s="33">
        <v>754.91101074218705</v>
      </c>
      <c r="AA109" s="33">
        <v>792.92201232909997</v>
      </c>
      <c r="AB109" s="33">
        <v>831.94000244140489</v>
      </c>
      <c r="AC109" s="33">
        <v>871.86401367187409</v>
      </c>
      <c r="AD109" s="33">
        <v>912.31399536132699</v>
      </c>
      <c r="AE109" s="33">
        <v>953.27198791503804</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205</v>
      </c>
      <c r="D112" s="33">
        <v>205</v>
      </c>
      <c r="E112" s="33">
        <v>205</v>
      </c>
      <c r="F112" s="33">
        <v>205</v>
      </c>
      <c r="G112" s="33">
        <v>205</v>
      </c>
      <c r="H112" s="33">
        <v>205</v>
      </c>
      <c r="I112" s="33">
        <v>205</v>
      </c>
      <c r="J112" s="33">
        <v>205.000101769016</v>
      </c>
      <c r="K112" s="33">
        <v>205.00017621705999</v>
      </c>
      <c r="L112" s="33">
        <v>175.00017876557999</v>
      </c>
      <c r="M112" s="33">
        <v>175.00018142693</v>
      </c>
      <c r="N112" s="33">
        <v>175.00036759413001</v>
      </c>
      <c r="O112" s="33">
        <v>175.00036860693999</v>
      </c>
      <c r="P112" s="33">
        <v>150.00037044967999</v>
      </c>
      <c r="Q112" s="33">
        <v>150.00062270794001</v>
      </c>
      <c r="R112" s="33">
        <v>150.00092191493999</v>
      </c>
      <c r="S112" s="33">
        <v>170.77578499999998</v>
      </c>
      <c r="T112" s="33">
        <v>170.77578700000001</v>
      </c>
      <c r="U112" s="33">
        <v>423.46294999999998</v>
      </c>
      <c r="V112" s="33">
        <v>423.46294999999998</v>
      </c>
      <c r="W112" s="33">
        <v>955.33929999999998</v>
      </c>
      <c r="X112" s="33">
        <v>955.33929999999998</v>
      </c>
      <c r="Y112" s="33">
        <v>955.33929999999998</v>
      </c>
      <c r="Z112" s="33">
        <v>955.33929999999998</v>
      </c>
      <c r="AA112" s="33">
        <v>955.33929999999998</v>
      </c>
      <c r="AB112" s="33">
        <v>955.33929999999998</v>
      </c>
      <c r="AC112" s="33">
        <v>955.33929999999998</v>
      </c>
      <c r="AD112" s="33">
        <v>955.33929999999998</v>
      </c>
      <c r="AE112" s="33">
        <v>955.33922999999902</v>
      </c>
    </row>
    <row r="113" spans="1:31">
      <c r="A113" s="29" t="s">
        <v>133</v>
      </c>
      <c r="B113" s="29" t="s">
        <v>72</v>
      </c>
      <c r="C113" s="33">
        <v>0</v>
      </c>
      <c r="D113" s="33">
        <v>0</v>
      </c>
      <c r="E113" s="33">
        <v>0</v>
      </c>
      <c r="F113" s="33">
        <v>0</v>
      </c>
      <c r="G113" s="33">
        <v>0</v>
      </c>
      <c r="H113" s="33">
        <v>0</v>
      </c>
      <c r="I113" s="33">
        <v>0</v>
      </c>
      <c r="J113" s="33">
        <v>0</v>
      </c>
      <c r="K113" s="33">
        <v>0</v>
      </c>
      <c r="L113" s="33">
        <v>0</v>
      </c>
      <c r="M113" s="33">
        <v>0</v>
      </c>
      <c r="N113" s="33">
        <v>1.328646E-4</v>
      </c>
      <c r="O113" s="33">
        <v>1.3378087999999999E-4</v>
      </c>
      <c r="P113" s="33">
        <v>1.3440536000000001E-4</v>
      </c>
      <c r="Q113" s="33">
        <v>1.7236610999999999E-4</v>
      </c>
      <c r="R113" s="33">
        <v>1.8527164999999999E-4</v>
      </c>
      <c r="S113" s="33">
        <v>2.8917143999999999E-4</v>
      </c>
      <c r="T113" s="33">
        <v>2.9025790000000002E-4</v>
      </c>
      <c r="U113" s="33">
        <v>2.9132715999999998E-4</v>
      </c>
      <c r="V113" s="33">
        <v>2.9202163999999999E-4</v>
      </c>
      <c r="W113" s="33">
        <v>3.6294297999999901E-4</v>
      </c>
      <c r="X113" s="33">
        <v>3.6393291999999998E-4</v>
      </c>
      <c r="Y113" s="33">
        <v>3.6425040000000002E-4</v>
      </c>
      <c r="Z113" s="33">
        <v>4.6345650000000001E-4</v>
      </c>
      <c r="AA113" s="33">
        <v>4.6621303999999999E-4</v>
      </c>
      <c r="AB113" s="33">
        <v>4.6699692000000002E-4</v>
      </c>
      <c r="AC113" s="33">
        <v>4.6783802000000002E-4</v>
      </c>
      <c r="AD113" s="33">
        <v>4.6891277E-4</v>
      </c>
      <c r="AE113" s="33">
        <v>4.6934860000000001E-4</v>
      </c>
    </row>
    <row r="114" spans="1:31">
      <c r="A114" s="29" t="s">
        <v>133</v>
      </c>
      <c r="B114" s="29" t="s">
        <v>76</v>
      </c>
      <c r="C114" s="33">
        <v>7.4029999971389735</v>
      </c>
      <c r="D114" s="33">
        <v>12.575000226497592</v>
      </c>
      <c r="E114" s="33">
        <v>16.369000315666128</v>
      </c>
      <c r="F114" s="33">
        <v>20.818000197410502</v>
      </c>
      <c r="G114" s="33">
        <v>25.87799990177151</v>
      </c>
      <c r="H114" s="33">
        <v>32.538999319076488</v>
      </c>
      <c r="I114" s="33">
        <v>40.105000257492037</v>
      </c>
      <c r="J114" s="33">
        <v>48.895000457763594</v>
      </c>
      <c r="K114" s="33">
        <v>60.853001117706292</v>
      </c>
      <c r="L114" s="33">
        <v>70.613999366760211</v>
      </c>
      <c r="M114" s="33">
        <v>87.129001617431598</v>
      </c>
      <c r="N114" s="33">
        <v>97.388002395629798</v>
      </c>
      <c r="O114" s="33">
        <v>109.5459995269775</v>
      </c>
      <c r="P114" s="33">
        <v>121.6550025939941</v>
      </c>
      <c r="Q114" s="33">
        <v>134.32599639892521</v>
      </c>
      <c r="R114" s="33">
        <v>146.65700340270959</v>
      </c>
      <c r="S114" s="33">
        <v>158.13800048828108</v>
      </c>
      <c r="T114" s="33">
        <v>169.17599487304611</v>
      </c>
      <c r="U114" s="33">
        <v>180.25500488281182</v>
      </c>
      <c r="V114" s="33">
        <v>191.1859970092772</v>
      </c>
      <c r="W114" s="33">
        <v>202.3560066223144</v>
      </c>
      <c r="X114" s="33">
        <v>214.59900665283121</v>
      </c>
      <c r="Y114" s="33">
        <v>227.01400756835909</v>
      </c>
      <c r="Z114" s="33">
        <v>236.6820068359371</v>
      </c>
      <c r="AA114" s="33">
        <v>246.51099395751868</v>
      </c>
      <c r="AB114" s="33">
        <v>256.5340042114251</v>
      </c>
      <c r="AC114" s="33">
        <v>266.71499633788972</v>
      </c>
      <c r="AD114" s="33">
        <v>276.9229888916006</v>
      </c>
      <c r="AE114" s="33">
        <v>287.16101074218739</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0</v>
      </c>
      <c r="D117" s="33">
        <v>0</v>
      </c>
      <c r="E117" s="33">
        <v>0</v>
      </c>
      <c r="F117" s="33">
        <v>0</v>
      </c>
      <c r="G117" s="33">
        <v>0</v>
      </c>
      <c r="H117" s="33">
        <v>0</v>
      </c>
      <c r="I117" s="33">
        <v>0</v>
      </c>
      <c r="J117" s="33">
        <v>0</v>
      </c>
      <c r="K117" s="33">
        <v>1.3145603999999901E-4</v>
      </c>
      <c r="L117" s="33">
        <v>1.4096863999999999E-4</v>
      </c>
      <c r="M117" s="33">
        <v>1.5087791999999901E-4</v>
      </c>
      <c r="N117" s="33">
        <v>1.7069576999999999E-4</v>
      </c>
      <c r="O117" s="33">
        <v>1.7198817999999999E-4</v>
      </c>
      <c r="P117" s="33">
        <v>1.8888942999999999E-4</v>
      </c>
      <c r="Q117" s="33">
        <v>2.0303686E-4</v>
      </c>
      <c r="R117" s="33">
        <v>2.3012069999999999E-4</v>
      </c>
      <c r="S117" s="33">
        <v>2.46897099999999E-4</v>
      </c>
      <c r="T117" s="33">
        <v>2.5294263999999899E-4</v>
      </c>
      <c r="U117" s="33">
        <v>3.4427185999999998E-4</v>
      </c>
      <c r="V117" s="33">
        <v>3.4708987000000002E-4</v>
      </c>
      <c r="W117" s="33">
        <v>3.7675807999999999E-4</v>
      </c>
      <c r="X117" s="33">
        <v>3.7846800000000002E-4</v>
      </c>
      <c r="Y117" s="33">
        <v>3.8787861999999999E-4</v>
      </c>
      <c r="Z117" s="33">
        <v>3.9898739999999998E-4</v>
      </c>
      <c r="AA117" s="33">
        <v>4.2492425E-4</v>
      </c>
      <c r="AB117" s="33">
        <v>4.5367615999999901E-4</v>
      </c>
      <c r="AC117" s="33">
        <v>4.6684104000000001E-4</v>
      </c>
      <c r="AD117" s="33">
        <v>5.5340247E-4</v>
      </c>
      <c r="AE117" s="33">
        <v>5.6365359999999999E-4</v>
      </c>
    </row>
    <row r="118" spans="1:31">
      <c r="A118" s="29" t="s">
        <v>134</v>
      </c>
      <c r="B118" s="29" t="s">
        <v>72</v>
      </c>
      <c r="C118" s="33">
        <v>0</v>
      </c>
      <c r="D118" s="33">
        <v>0</v>
      </c>
      <c r="E118" s="33">
        <v>1.0360394E-4</v>
      </c>
      <c r="F118" s="33">
        <v>2.0779821999999899E-4</v>
      </c>
      <c r="G118" s="33">
        <v>2.2340600800000002E-4</v>
      </c>
      <c r="H118" s="33">
        <v>2.3214486999999998E-4</v>
      </c>
      <c r="I118" s="33">
        <v>2.4156726600000001E-4</v>
      </c>
      <c r="J118" s="33">
        <v>2.4965311399999896E-4</v>
      </c>
      <c r="K118" s="33">
        <v>2.6040985999999902E-4</v>
      </c>
      <c r="L118" s="33">
        <v>2.7462054000000001E-4</v>
      </c>
      <c r="M118" s="33">
        <v>2.9955618000000002E-4</v>
      </c>
      <c r="N118" s="33">
        <v>3.1730167000000001E-4</v>
      </c>
      <c r="O118" s="33">
        <v>3.2462259999999901E-4</v>
      </c>
      <c r="P118" s="33">
        <v>3.4518115999999997E-4</v>
      </c>
      <c r="Q118" s="33">
        <v>3.738557E-4</v>
      </c>
      <c r="R118" s="33">
        <v>4.2112952999999996E-4</v>
      </c>
      <c r="S118" s="33">
        <v>4.4697577999999998E-4</v>
      </c>
      <c r="T118" s="33">
        <v>4.5466100999999999E-4</v>
      </c>
      <c r="U118" s="33">
        <v>5.5524837999999994E-4</v>
      </c>
      <c r="V118" s="33">
        <v>5.58094379999999E-4</v>
      </c>
      <c r="W118" s="33">
        <v>5.9126583000000004E-4</v>
      </c>
      <c r="X118" s="33">
        <v>5.9511963999999903E-4</v>
      </c>
      <c r="Y118" s="33">
        <v>6.0123818999999906E-4</v>
      </c>
      <c r="Z118" s="33">
        <v>6.0962077999999998E-4</v>
      </c>
      <c r="AA118" s="33">
        <v>6.3563507999999996E-4</v>
      </c>
      <c r="AB118" s="33">
        <v>6.5908317999999904E-4</v>
      </c>
      <c r="AC118" s="33">
        <v>6.7024882999999996E-4</v>
      </c>
      <c r="AD118" s="33">
        <v>7.5298985999999995E-4</v>
      </c>
      <c r="AE118" s="33">
        <v>7.6393809E-4</v>
      </c>
    </row>
    <row r="119" spans="1:31">
      <c r="A119" s="29" t="s">
        <v>134</v>
      </c>
      <c r="B119" s="29" t="s">
        <v>76</v>
      </c>
      <c r="C119" s="33">
        <v>0.99499997496604808</v>
      </c>
      <c r="D119" s="33">
        <v>1.415000021457667</v>
      </c>
      <c r="E119" s="33">
        <v>2.0360000282525998</v>
      </c>
      <c r="F119" s="33">
        <v>2.958000093698498</v>
      </c>
      <c r="G119" s="33">
        <v>4.20800000429153</v>
      </c>
      <c r="H119" s="33">
        <v>5.8949999809265092</v>
      </c>
      <c r="I119" s="33">
        <v>7.7250001430511404</v>
      </c>
      <c r="J119" s="33">
        <v>9.8589997291564799</v>
      </c>
      <c r="K119" s="33">
        <v>12.51299989223479</v>
      </c>
      <c r="L119" s="33">
        <v>14.7519994974136</v>
      </c>
      <c r="M119" s="33">
        <v>18.24099993705747</v>
      </c>
      <c r="N119" s="33">
        <v>20.73800063133238</v>
      </c>
      <c r="O119" s="33">
        <v>23.62099909782409</v>
      </c>
      <c r="P119" s="33">
        <v>26.457000732421807</v>
      </c>
      <c r="Q119" s="33">
        <v>29.458000183105451</v>
      </c>
      <c r="R119" s="33">
        <v>32.476999282836843</v>
      </c>
      <c r="S119" s="33">
        <v>35.51900005340574</v>
      </c>
      <c r="T119" s="33">
        <v>38.362999916076582</v>
      </c>
      <c r="U119" s="33">
        <v>41.121999740600522</v>
      </c>
      <c r="V119" s="33">
        <v>43.868001937866204</v>
      </c>
      <c r="W119" s="33">
        <v>46.668000221252399</v>
      </c>
      <c r="X119" s="33">
        <v>49.624001502990701</v>
      </c>
      <c r="Y119" s="33">
        <v>52.6380004882812</v>
      </c>
      <c r="Z119" s="33">
        <v>54.9420003890991</v>
      </c>
      <c r="AA119" s="33">
        <v>57.288998603820701</v>
      </c>
      <c r="AB119" s="33">
        <v>59.677999496459798</v>
      </c>
      <c r="AC119" s="33">
        <v>62.101000785827495</v>
      </c>
      <c r="AD119" s="33">
        <v>64.536000251769906</v>
      </c>
      <c r="AE119" s="33">
        <v>66.983001708984304</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3">
        <v>13006.681589603413</v>
      </c>
      <c r="D124" s="33">
        <v>14224.879225730887</v>
      </c>
      <c r="E124" s="33">
        <v>15292.659688949567</v>
      </c>
      <c r="F124" s="33">
        <v>16381.080304145813</v>
      </c>
      <c r="G124" s="33">
        <v>17541.104076385498</v>
      </c>
      <c r="H124" s="33">
        <v>18602.739803314205</v>
      </c>
      <c r="I124" s="33">
        <v>19662.109182357781</v>
      </c>
      <c r="J124" s="33">
        <v>20484.533082962032</v>
      </c>
      <c r="K124" s="33">
        <v>21073.28932189941</v>
      </c>
      <c r="L124" s="33">
        <v>21631.393333435051</v>
      </c>
      <c r="M124" s="33">
        <v>22277.923332214348</v>
      </c>
      <c r="N124" s="33">
        <v>22963.935947418213</v>
      </c>
      <c r="O124" s="33">
        <v>23877.268592834465</v>
      </c>
      <c r="P124" s="33">
        <v>24756.333057403557</v>
      </c>
      <c r="Q124" s="33">
        <v>25651.893508911133</v>
      </c>
      <c r="R124" s="33">
        <v>26434.604633331299</v>
      </c>
      <c r="S124" s="33">
        <v>27315.811126708977</v>
      </c>
      <c r="T124" s="33">
        <v>27968.24542236327</v>
      </c>
      <c r="U124" s="33">
        <v>28626.632156372056</v>
      </c>
      <c r="V124" s="33">
        <v>29309.999275207505</v>
      </c>
      <c r="W124" s="33">
        <v>29924.07019805906</v>
      </c>
      <c r="X124" s="33">
        <v>30587.15158081054</v>
      </c>
      <c r="Y124" s="33">
        <v>31477.362854003892</v>
      </c>
      <c r="Z124" s="33">
        <v>32428.921356201157</v>
      </c>
      <c r="AA124" s="33">
        <v>33385.576026916489</v>
      </c>
      <c r="AB124" s="33">
        <v>34291.550361633294</v>
      </c>
      <c r="AC124" s="33">
        <v>35195.720161437959</v>
      </c>
      <c r="AD124" s="33">
        <v>36032.368835449197</v>
      </c>
      <c r="AE124" s="33">
        <v>36787.548629760735</v>
      </c>
    </row>
    <row r="125" spans="1:31" collapsed="1">
      <c r="A125" s="29" t="s">
        <v>40</v>
      </c>
      <c r="B125" s="29" t="s">
        <v>77</v>
      </c>
      <c r="C125" s="33">
        <v>544.70000000000005</v>
      </c>
      <c r="D125" s="33">
        <v>647.30000000000007</v>
      </c>
      <c r="E125" s="33">
        <v>764.30000000000007</v>
      </c>
      <c r="F125" s="33">
        <v>905.6</v>
      </c>
      <c r="G125" s="33">
        <v>1081.3</v>
      </c>
      <c r="H125" s="33">
        <v>1289.8999999999999</v>
      </c>
      <c r="I125" s="33">
        <v>1455.7</v>
      </c>
      <c r="J125" s="33">
        <v>1635.5</v>
      </c>
      <c r="K125" s="33">
        <v>1925.3</v>
      </c>
      <c r="L125" s="33">
        <v>2247</v>
      </c>
      <c r="M125" s="33">
        <v>2756.6999999999994</v>
      </c>
      <c r="N125" s="33">
        <v>3073.7999999999997</v>
      </c>
      <c r="O125" s="33">
        <v>3416.8</v>
      </c>
      <c r="P125" s="33">
        <v>3717.5</v>
      </c>
      <c r="Q125" s="33">
        <v>4007.2000000000003</v>
      </c>
      <c r="R125" s="33">
        <v>4270.8999999999996</v>
      </c>
      <c r="S125" s="33">
        <v>4520.2</v>
      </c>
      <c r="T125" s="33">
        <v>4758.2999999999993</v>
      </c>
      <c r="U125" s="33">
        <v>4983.6000000000004</v>
      </c>
      <c r="V125" s="33">
        <v>5202</v>
      </c>
      <c r="W125" s="33">
        <v>5423.5</v>
      </c>
      <c r="X125" s="33">
        <v>5651.2</v>
      </c>
      <c r="Y125" s="33">
        <v>5870.5</v>
      </c>
      <c r="Z125" s="33">
        <v>5983.1</v>
      </c>
      <c r="AA125" s="33">
        <v>6093.9</v>
      </c>
      <c r="AB125" s="33">
        <v>6203.2000000000007</v>
      </c>
      <c r="AC125" s="33">
        <v>6309.6</v>
      </c>
      <c r="AD125" s="33">
        <v>6410.4</v>
      </c>
      <c r="AE125" s="33">
        <v>6506.3</v>
      </c>
    </row>
    <row r="126" spans="1:31" collapsed="1">
      <c r="A126" s="29" t="s">
        <v>40</v>
      </c>
      <c r="B126" s="29" t="s">
        <v>78</v>
      </c>
      <c r="C126" s="33">
        <v>544.70000000000005</v>
      </c>
      <c r="D126" s="33">
        <v>647.30000000000007</v>
      </c>
      <c r="E126" s="33">
        <v>764.30000000000007</v>
      </c>
      <c r="F126" s="33">
        <v>905.6</v>
      </c>
      <c r="G126" s="33">
        <v>1081.3</v>
      </c>
      <c r="H126" s="33">
        <v>1289.8999999999999</v>
      </c>
      <c r="I126" s="33">
        <v>1455.7</v>
      </c>
      <c r="J126" s="33">
        <v>1635.5</v>
      </c>
      <c r="K126" s="33">
        <v>1925.3</v>
      </c>
      <c r="L126" s="33">
        <v>2247</v>
      </c>
      <c r="M126" s="33">
        <v>2756.6999999999994</v>
      </c>
      <c r="N126" s="33">
        <v>3073.7999999999997</v>
      </c>
      <c r="O126" s="33">
        <v>3416.8</v>
      </c>
      <c r="P126" s="33">
        <v>3717.5</v>
      </c>
      <c r="Q126" s="33">
        <v>4007.2000000000003</v>
      </c>
      <c r="R126" s="33">
        <v>4270.8999999999996</v>
      </c>
      <c r="S126" s="33">
        <v>4520.2</v>
      </c>
      <c r="T126" s="33">
        <v>4758.2999999999993</v>
      </c>
      <c r="U126" s="33">
        <v>4983.6000000000004</v>
      </c>
      <c r="V126" s="33">
        <v>5202</v>
      </c>
      <c r="W126" s="33">
        <v>5423.5</v>
      </c>
      <c r="X126" s="33">
        <v>5651.2</v>
      </c>
      <c r="Y126" s="33">
        <v>5870.5</v>
      </c>
      <c r="Z126" s="33">
        <v>5983.1</v>
      </c>
      <c r="AA126" s="33">
        <v>6093.9</v>
      </c>
      <c r="AB126" s="33">
        <v>6203.2000000000007</v>
      </c>
      <c r="AC126" s="33">
        <v>6309.6</v>
      </c>
      <c r="AD126" s="33">
        <v>6410.4</v>
      </c>
      <c r="AE126" s="33">
        <v>6506.3</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25">
        <v>3737.7099609375</v>
      </c>
      <c r="D129" s="25">
        <v>4047.0971984863281</v>
      </c>
      <c r="E129" s="25">
        <v>4276.3001403808539</v>
      </c>
      <c r="F129" s="25">
        <v>4511.1260986328116</v>
      </c>
      <c r="G129" s="25">
        <v>4815.3821105957031</v>
      </c>
      <c r="H129" s="25">
        <v>5044.3134765625</v>
      </c>
      <c r="I129" s="25">
        <v>5278.3341674804678</v>
      </c>
      <c r="J129" s="25">
        <v>5484.2823486328125</v>
      </c>
      <c r="K129" s="25">
        <v>5684.0850219726563</v>
      </c>
      <c r="L129" s="25">
        <v>5871.6786499023428</v>
      </c>
      <c r="M129" s="25">
        <v>6088.9363403320313</v>
      </c>
      <c r="N129" s="25">
        <v>6310.1309814453125</v>
      </c>
      <c r="O129" s="25">
        <v>6601.703125</v>
      </c>
      <c r="P129" s="25">
        <v>6885.3972778320313</v>
      </c>
      <c r="Q129" s="25">
        <v>7196.6529541015625</v>
      </c>
      <c r="R129" s="25">
        <v>7481.676025390625</v>
      </c>
      <c r="S129" s="25">
        <v>7799.1988525390598</v>
      </c>
      <c r="T129" s="25">
        <v>8038.4141845703098</v>
      </c>
      <c r="U129" s="25">
        <v>8273.8078613281195</v>
      </c>
      <c r="V129" s="25">
        <v>8514.1818847656195</v>
      </c>
      <c r="W129" s="25">
        <v>8722.2850341796802</v>
      </c>
      <c r="X129" s="25">
        <v>8966.2119140625</v>
      </c>
      <c r="Y129" s="25">
        <v>9285.2471923828107</v>
      </c>
      <c r="Z129" s="25">
        <v>9619.8883056640607</v>
      </c>
      <c r="AA129" s="25">
        <v>9953.0645751953107</v>
      </c>
      <c r="AB129" s="25">
        <v>10273.53503417968</v>
      </c>
      <c r="AC129" s="25">
        <v>10594.07800292968</v>
      </c>
      <c r="AD129" s="25">
        <v>10890.14477539062</v>
      </c>
      <c r="AE129" s="25">
        <v>11149.80407714843</v>
      </c>
    </row>
    <row r="130" spans="1:31">
      <c r="A130" s="29" t="s">
        <v>130</v>
      </c>
      <c r="B130" s="29" t="s">
        <v>77</v>
      </c>
      <c r="C130" s="33">
        <v>206.2</v>
      </c>
      <c r="D130" s="33">
        <v>230.60000000000002</v>
      </c>
      <c r="E130" s="33">
        <v>279.90000000000003</v>
      </c>
      <c r="F130" s="33">
        <v>339.5</v>
      </c>
      <c r="G130" s="33">
        <v>412.8</v>
      </c>
      <c r="H130" s="33">
        <v>493.9</v>
      </c>
      <c r="I130" s="33">
        <v>545.79999999999995</v>
      </c>
      <c r="J130" s="33">
        <v>606.1</v>
      </c>
      <c r="K130" s="33">
        <v>706.2</v>
      </c>
      <c r="L130" s="33">
        <v>814.09999999999991</v>
      </c>
      <c r="M130" s="33">
        <v>985.7</v>
      </c>
      <c r="N130" s="33">
        <v>1082.6000000000001</v>
      </c>
      <c r="O130" s="33">
        <v>1195.3</v>
      </c>
      <c r="P130" s="33">
        <v>1293.4000000000001</v>
      </c>
      <c r="Q130" s="33">
        <v>1388.4</v>
      </c>
      <c r="R130" s="33">
        <v>1472.6</v>
      </c>
      <c r="S130" s="33">
        <v>1550.4999999999998</v>
      </c>
      <c r="T130" s="33">
        <v>1624.8</v>
      </c>
      <c r="U130" s="33">
        <v>1693.8</v>
      </c>
      <c r="V130" s="33">
        <v>1760.5</v>
      </c>
      <c r="W130" s="33">
        <v>1829.4</v>
      </c>
      <c r="X130" s="33">
        <v>1900.5000000000002</v>
      </c>
      <c r="Y130" s="33">
        <v>1969.8000000000002</v>
      </c>
      <c r="Z130" s="33">
        <v>2006.5</v>
      </c>
      <c r="AA130" s="33">
        <v>2042.6999999999998</v>
      </c>
      <c r="AB130" s="33">
        <v>2078.5</v>
      </c>
      <c r="AC130" s="33">
        <v>2113.3000000000002</v>
      </c>
      <c r="AD130" s="33">
        <v>2146</v>
      </c>
      <c r="AE130" s="33">
        <v>2177</v>
      </c>
    </row>
    <row r="131" spans="1:31">
      <c r="A131" s="29" t="s">
        <v>130</v>
      </c>
      <c r="B131" s="29" t="s">
        <v>78</v>
      </c>
      <c r="C131" s="33">
        <v>206.2</v>
      </c>
      <c r="D131" s="33">
        <v>230.60000000000002</v>
      </c>
      <c r="E131" s="33">
        <v>279.90000000000003</v>
      </c>
      <c r="F131" s="33">
        <v>339.5</v>
      </c>
      <c r="G131" s="33">
        <v>412.8</v>
      </c>
      <c r="H131" s="33">
        <v>493.9</v>
      </c>
      <c r="I131" s="33">
        <v>545.79999999999995</v>
      </c>
      <c r="J131" s="33">
        <v>606.1</v>
      </c>
      <c r="K131" s="33">
        <v>706.2</v>
      </c>
      <c r="L131" s="33">
        <v>814.09999999999991</v>
      </c>
      <c r="M131" s="33">
        <v>985.7</v>
      </c>
      <c r="N131" s="33">
        <v>1082.6000000000001</v>
      </c>
      <c r="O131" s="33">
        <v>1195.3</v>
      </c>
      <c r="P131" s="33">
        <v>1293.4000000000001</v>
      </c>
      <c r="Q131" s="33">
        <v>1388.4</v>
      </c>
      <c r="R131" s="33">
        <v>1472.6</v>
      </c>
      <c r="S131" s="33">
        <v>1550.4999999999998</v>
      </c>
      <c r="T131" s="33">
        <v>1624.8</v>
      </c>
      <c r="U131" s="33">
        <v>1693.8</v>
      </c>
      <c r="V131" s="33">
        <v>1760.5</v>
      </c>
      <c r="W131" s="33">
        <v>1829.4</v>
      </c>
      <c r="X131" s="33">
        <v>1900.5000000000002</v>
      </c>
      <c r="Y131" s="33">
        <v>1969.8000000000002</v>
      </c>
      <c r="Z131" s="33">
        <v>2006.5</v>
      </c>
      <c r="AA131" s="33">
        <v>2042.6999999999998</v>
      </c>
      <c r="AB131" s="33">
        <v>2078.5</v>
      </c>
      <c r="AC131" s="33">
        <v>2113.3000000000002</v>
      </c>
      <c r="AD131" s="33">
        <v>2146</v>
      </c>
      <c r="AE131" s="33">
        <v>2177</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25">
        <v>3916.3054809570258</v>
      </c>
      <c r="D134" s="25">
        <v>4142.553192138671</v>
      </c>
      <c r="E134" s="25">
        <v>4336.6095886230414</v>
      </c>
      <c r="F134" s="25">
        <v>4528.467041015625</v>
      </c>
      <c r="G134" s="25">
        <v>4727.6110229492178</v>
      </c>
      <c r="H134" s="25">
        <v>4909.4651489257813</v>
      </c>
      <c r="I134" s="25">
        <v>5088.6728515625</v>
      </c>
      <c r="J134" s="25">
        <v>5253.6436462402344</v>
      </c>
      <c r="K134" s="25">
        <v>5431.47216796875</v>
      </c>
      <c r="L134" s="25">
        <v>5610.0032958984375</v>
      </c>
      <c r="M134" s="25">
        <v>5810.8232421875</v>
      </c>
      <c r="N134" s="25">
        <v>6019.4888916015625</v>
      </c>
      <c r="O134" s="25">
        <v>6302.7183837890625</v>
      </c>
      <c r="P134" s="25">
        <v>6567.2091674804678</v>
      </c>
      <c r="Q134" s="25">
        <v>6810.6754150390625</v>
      </c>
      <c r="R134" s="25">
        <v>7014.3019409179678</v>
      </c>
      <c r="S134" s="25">
        <v>7245.4788818359375</v>
      </c>
      <c r="T134" s="25">
        <v>7413.57958984375</v>
      </c>
      <c r="U134" s="25">
        <v>7586.3035888671875</v>
      </c>
      <c r="V134" s="25">
        <v>7773.2087402343695</v>
      </c>
      <c r="W134" s="25">
        <v>7946.4691162109302</v>
      </c>
      <c r="X134" s="25">
        <v>8130.8671875</v>
      </c>
      <c r="Y134" s="25">
        <v>8361.9190673828107</v>
      </c>
      <c r="Z134" s="25">
        <v>8609.5701904296802</v>
      </c>
      <c r="AA134" s="25">
        <v>8858.2352294921802</v>
      </c>
      <c r="AB134" s="25">
        <v>9095.89013671875</v>
      </c>
      <c r="AC134" s="25">
        <v>9330.6571044921802</v>
      </c>
      <c r="AD134" s="25">
        <v>9552.0788574218695</v>
      </c>
      <c r="AE134" s="25">
        <v>9761.0816650390607</v>
      </c>
    </row>
    <row r="135" spans="1:31">
      <c r="A135" s="29" t="s">
        <v>131</v>
      </c>
      <c r="B135" s="29" t="s">
        <v>77</v>
      </c>
      <c r="C135" s="33">
        <v>92.7</v>
      </c>
      <c r="D135" s="33">
        <v>104.9</v>
      </c>
      <c r="E135" s="33">
        <v>129.20000000000002</v>
      </c>
      <c r="F135" s="33">
        <v>159.1</v>
      </c>
      <c r="G135" s="33">
        <v>194.9</v>
      </c>
      <c r="H135" s="33">
        <v>236.70000000000002</v>
      </c>
      <c r="I135" s="33">
        <v>269</v>
      </c>
      <c r="J135" s="33">
        <v>303</v>
      </c>
      <c r="K135" s="33">
        <v>354</v>
      </c>
      <c r="L135" s="33">
        <v>433.70000000000005</v>
      </c>
      <c r="M135" s="33">
        <v>547.4</v>
      </c>
      <c r="N135" s="33">
        <v>624.5</v>
      </c>
      <c r="O135" s="33">
        <v>711.09999999999991</v>
      </c>
      <c r="P135" s="33">
        <v>789.4</v>
      </c>
      <c r="Q135" s="33">
        <v>864.80000000000007</v>
      </c>
      <c r="R135" s="33">
        <v>936.09999999999991</v>
      </c>
      <c r="S135" s="33">
        <v>1004.8</v>
      </c>
      <c r="T135" s="33">
        <v>1069.3</v>
      </c>
      <c r="U135" s="33">
        <v>1129.6999999999998</v>
      </c>
      <c r="V135" s="33">
        <v>1188.8</v>
      </c>
      <c r="W135" s="33">
        <v>1247.3</v>
      </c>
      <c r="X135" s="33">
        <v>1307</v>
      </c>
      <c r="Y135" s="33">
        <v>1365.4</v>
      </c>
      <c r="Z135" s="33">
        <v>1395.4</v>
      </c>
      <c r="AA135" s="33">
        <v>1425</v>
      </c>
      <c r="AB135" s="33">
        <v>1454.3000000000002</v>
      </c>
      <c r="AC135" s="33">
        <v>1482.9999999999998</v>
      </c>
      <c r="AD135" s="33">
        <v>1510.6999999999998</v>
      </c>
      <c r="AE135" s="33">
        <v>1537.5</v>
      </c>
    </row>
    <row r="136" spans="1:31">
      <c r="A136" s="29" t="s">
        <v>131</v>
      </c>
      <c r="B136" s="29" t="s">
        <v>78</v>
      </c>
      <c r="C136" s="33">
        <v>92.7</v>
      </c>
      <c r="D136" s="33">
        <v>104.9</v>
      </c>
      <c r="E136" s="33">
        <v>129.20000000000002</v>
      </c>
      <c r="F136" s="33">
        <v>159.1</v>
      </c>
      <c r="G136" s="33">
        <v>194.9</v>
      </c>
      <c r="H136" s="33">
        <v>236.70000000000002</v>
      </c>
      <c r="I136" s="33">
        <v>269</v>
      </c>
      <c r="J136" s="33">
        <v>303</v>
      </c>
      <c r="K136" s="33">
        <v>354</v>
      </c>
      <c r="L136" s="33">
        <v>433.70000000000005</v>
      </c>
      <c r="M136" s="33">
        <v>547.4</v>
      </c>
      <c r="N136" s="33">
        <v>624.5</v>
      </c>
      <c r="O136" s="33">
        <v>711.09999999999991</v>
      </c>
      <c r="P136" s="33">
        <v>789.4</v>
      </c>
      <c r="Q136" s="33">
        <v>864.80000000000007</v>
      </c>
      <c r="R136" s="33">
        <v>936.09999999999991</v>
      </c>
      <c r="S136" s="33">
        <v>1004.8</v>
      </c>
      <c r="T136" s="33">
        <v>1069.3</v>
      </c>
      <c r="U136" s="33">
        <v>1129.6999999999998</v>
      </c>
      <c r="V136" s="33">
        <v>1188.8</v>
      </c>
      <c r="W136" s="33">
        <v>1247.3</v>
      </c>
      <c r="X136" s="33">
        <v>1307</v>
      </c>
      <c r="Y136" s="33">
        <v>1365.4</v>
      </c>
      <c r="Z136" s="33">
        <v>1395.4</v>
      </c>
      <c r="AA136" s="33">
        <v>1425</v>
      </c>
      <c r="AB136" s="33">
        <v>1454.3000000000002</v>
      </c>
      <c r="AC136" s="33">
        <v>1482.9999999999998</v>
      </c>
      <c r="AD136" s="33">
        <v>1510.6999999999998</v>
      </c>
      <c r="AE136" s="33">
        <v>1537.5</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25">
        <v>3384.7909240722652</v>
      </c>
      <c r="D139" s="25">
        <v>3958.609588623046</v>
      </c>
      <c r="E139" s="25">
        <v>4519.9080810546866</v>
      </c>
      <c r="F139" s="25">
        <v>5093.6760864257813</v>
      </c>
      <c r="G139" s="25">
        <v>5662.8486938476563</v>
      </c>
      <c r="H139" s="25">
        <v>6230.939422607421</v>
      </c>
      <c r="I139" s="25">
        <v>6797.0105590820313</v>
      </c>
      <c r="J139" s="25">
        <v>7165.1328735351563</v>
      </c>
      <c r="K139" s="25">
        <v>7320.8549194335928</v>
      </c>
      <c r="L139" s="25">
        <v>7460.8989868164063</v>
      </c>
      <c r="M139" s="25">
        <v>7628.0634765625</v>
      </c>
      <c r="N139" s="25">
        <v>7808.5128173828125</v>
      </c>
      <c r="O139" s="25">
        <v>8055.4056396484375</v>
      </c>
      <c r="P139" s="25">
        <v>8292.881591796875</v>
      </c>
      <c r="Q139" s="25">
        <v>8553.5922241210938</v>
      </c>
      <c r="R139" s="25">
        <v>8775.068115234375</v>
      </c>
      <c r="S139" s="25">
        <v>9031.8771362304688</v>
      </c>
      <c r="T139" s="25">
        <v>9223.5198974609302</v>
      </c>
      <c r="U139" s="25">
        <v>9419.1701660156195</v>
      </c>
      <c r="V139" s="25">
        <v>9606.5992431640607</v>
      </c>
      <c r="W139" s="25">
        <v>9787.39697265625</v>
      </c>
      <c r="X139" s="25">
        <v>9964.4167480468695</v>
      </c>
      <c r="Y139" s="25">
        <v>10222.96704101562</v>
      </c>
      <c r="Z139" s="25">
        <v>10497.95971679687</v>
      </c>
      <c r="AA139" s="25">
        <v>10788.714477539061</v>
      </c>
      <c r="AB139" s="25">
        <v>11057.80517578125</v>
      </c>
      <c r="AC139" s="25">
        <v>11330.51831054687</v>
      </c>
      <c r="AD139" s="25">
        <v>11571.16003417968</v>
      </c>
      <c r="AE139" s="25">
        <v>11796.18603515625</v>
      </c>
    </row>
    <row r="140" spans="1:31">
      <c r="A140" s="29" t="s">
        <v>132</v>
      </c>
      <c r="B140" s="29" t="s">
        <v>77</v>
      </c>
      <c r="C140" s="33">
        <v>119.3</v>
      </c>
      <c r="D140" s="33">
        <v>144.5</v>
      </c>
      <c r="E140" s="33">
        <v>174.6</v>
      </c>
      <c r="F140" s="33">
        <v>210.9</v>
      </c>
      <c r="G140" s="33">
        <v>260.8</v>
      </c>
      <c r="H140" s="33">
        <v>322.39999999999998</v>
      </c>
      <c r="I140" s="33">
        <v>382</v>
      </c>
      <c r="J140" s="33">
        <v>445</v>
      </c>
      <c r="K140" s="33">
        <v>550.79999999999995</v>
      </c>
      <c r="L140" s="33">
        <v>649.20000000000005</v>
      </c>
      <c r="M140" s="33">
        <v>807.8</v>
      </c>
      <c r="N140" s="33">
        <v>920.49999999999989</v>
      </c>
      <c r="O140" s="33">
        <v>1028.7</v>
      </c>
      <c r="P140" s="33">
        <v>1122.2</v>
      </c>
      <c r="Q140" s="33">
        <v>1211.5999999999999</v>
      </c>
      <c r="R140" s="33">
        <v>1293.0999999999999</v>
      </c>
      <c r="S140" s="33">
        <v>1372.3</v>
      </c>
      <c r="T140" s="33">
        <v>1450.8</v>
      </c>
      <c r="U140" s="33">
        <v>1527.0000000000002</v>
      </c>
      <c r="V140" s="33">
        <v>1601</v>
      </c>
      <c r="W140" s="33">
        <v>1676.6</v>
      </c>
      <c r="X140" s="33">
        <v>1752.7999999999997</v>
      </c>
      <c r="Y140" s="33">
        <v>1824.8000000000002</v>
      </c>
      <c r="Z140" s="33">
        <v>1861.6</v>
      </c>
      <c r="AA140" s="33">
        <v>1898</v>
      </c>
      <c r="AB140" s="33">
        <v>1933.9</v>
      </c>
      <c r="AC140" s="33">
        <v>1968.7999999999997</v>
      </c>
      <c r="AD140" s="33">
        <v>2002.0000000000002</v>
      </c>
      <c r="AE140" s="33">
        <v>2033.5000000000002</v>
      </c>
    </row>
    <row r="141" spans="1:31">
      <c r="A141" s="29" t="s">
        <v>132</v>
      </c>
      <c r="B141" s="29" t="s">
        <v>78</v>
      </c>
      <c r="C141" s="33">
        <v>119.3</v>
      </c>
      <c r="D141" s="33">
        <v>144.5</v>
      </c>
      <c r="E141" s="33">
        <v>174.6</v>
      </c>
      <c r="F141" s="33">
        <v>210.9</v>
      </c>
      <c r="G141" s="33">
        <v>260.8</v>
      </c>
      <c r="H141" s="33">
        <v>322.39999999999998</v>
      </c>
      <c r="I141" s="33">
        <v>382</v>
      </c>
      <c r="J141" s="33">
        <v>445</v>
      </c>
      <c r="K141" s="33">
        <v>550.79999999999995</v>
      </c>
      <c r="L141" s="33">
        <v>649.20000000000005</v>
      </c>
      <c r="M141" s="33">
        <v>807.8</v>
      </c>
      <c r="N141" s="33">
        <v>920.49999999999989</v>
      </c>
      <c r="O141" s="33">
        <v>1028.7</v>
      </c>
      <c r="P141" s="33">
        <v>1122.2</v>
      </c>
      <c r="Q141" s="33">
        <v>1211.5999999999999</v>
      </c>
      <c r="R141" s="33">
        <v>1293.0999999999999</v>
      </c>
      <c r="S141" s="33">
        <v>1372.3</v>
      </c>
      <c r="T141" s="33">
        <v>1450.8</v>
      </c>
      <c r="U141" s="33">
        <v>1527.0000000000002</v>
      </c>
      <c r="V141" s="33">
        <v>1601</v>
      </c>
      <c r="W141" s="33">
        <v>1676.6</v>
      </c>
      <c r="X141" s="33">
        <v>1752.7999999999997</v>
      </c>
      <c r="Y141" s="33">
        <v>1824.8000000000002</v>
      </c>
      <c r="Z141" s="33">
        <v>1861.6</v>
      </c>
      <c r="AA141" s="33">
        <v>1898</v>
      </c>
      <c r="AB141" s="33">
        <v>1933.9</v>
      </c>
      <c r="AC141" s="33">
        <v>1968.7999999999997</v>
      </c>
      <c r="AD141" s="33">
        <v>2002.0000000000002</v>
      </c>
      <c r="AE141" s="33">
        <v>2033.5000000000002</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25">
        <v>1769.37426757812</v>
      </c>
      <c r="D144" s="25">
        <v>1860.485839843742</v>
      </c>
      <c r="E144" s="25">
        <v>1931.5702819824139</v>
      </c>
      <c r="F144" s="25">
        <v>2006.2436828613281</v>
      </c>
      <c r="G144" s="25">
        <v>2079.5261535644531</v>
      </c>
      <c r="H144" s="25">
        <v>2145.1152038574191</v>
      </c>
      <c r="I144" s="25">
        <v>2213.157836914057</v>
      </c>
      <c r="J144" s="25">
        <v>2286.6977539062468</v>
      </c>
      <c r="K144" s="25">
        <v>2331.4306945800731</v>
      </c>
      <c r="L144" s="25">
        <v>2373.5903625488199</v>
      </c>
      <c r="M144" s="25">
        <v>2422.0252380371012</v>
      </c>
      <c r="N144" s="25">
        <v>2480.1324768066402</v>
      </c>
      <c r="O144" s="25">
        <v>2554.8207092285102</v>
      </c>
      <c r="P144" s="25">
        <v>2631.6817016601508</v>
      </c>
      <c r="Q144" s="25">
        <v>2692.8515625</v>
      </c>
      <c r="R144" s="25">
        <v>2748.4629211425781</v>
      </c>
      <c r="S144" s="25">
        <v>2801.3577270507758</v>
      </c>
      <c r="T144" s="25">
        <v>2839.9126586914063</v>
      </c>
      <c r="U144" s="25">
        <v>2879.826782226557</v>
      </c>
      <c r="V144" s="25">
        <v>2931.237915039062</v>
      </c>
      <c r="W144" s="25">
        <v>2971.476684570307</v>
      </c>
      <c r="X144" s="25">
        <v>3015.2011108398428</v>
      </c>
      <c r="Y144" s="25">
        <v>3078.599243164057</v>
      </c>
      <c r="Z144" s="25">
        <v>3152.173583984375</v>
      </c>
      <c r="AA144" s="25">
        <v>3216.4719848632758</v>
      </c>
      <c r="AB144" s="25">
        <v>3276.48291015625</v>
      </c>
      <c r="AC144" s="25">
        <v>3334.913696289057</v>
      </c>
      <c r="AD144" s="25">
        <v>3396.386596679682</v>
      </c>
      <c r="AE144" s="25">
        <v>3445.174926757812</v>
      </c>
    </row>
    <row r="145" spans="1:31">
      <c r="A145" s="29" t="s">
        <v>133</v>
      </c>
      <c r="B145" s="29" t="s">
        <v>77</v>
      </c>
      <c r="C145" s="33">
        <v>111.8</v>
      </c>
      <c r="D145" s="33">
        <v>150.70000000000002</v>
      </c>
      <c r="E145" s="33">
        <v>160.9</v>
      </c>
      <c r="F145" s="33">
        <v>172.1</v>
      </c>
      <c r="G145" s="33">
        <v>183.29999999999998</v>
      </c>
      <c r="H145" s="33">
        <v>200.8</v>
      </c>
      <c r="I145" s="33">
        <v>217.20000000000002</v>
      </c>
      <c r="J145" s="33">
        <v>234.20000000000002</v>
      </c>
      <c r="K145" s="33">
        <v>260.60000000000002</v>
      </c>
      <c r="L145" s="33">
        <v>289.5</v>
      </c>
      <c r="M145" s="33">
        <v>343.70000000000005</v>
      </c>
      <c r="N145" s="33">
        <v>367.6</v>
      </c>
      <c r="O145" s="33">
        <v>395.9</v>
      </c>
      <c r="P145" s="33">
        <v>420.50000000000006</v>
      </c>
      <c r="Q145" s="33">
        <v>444.3</v>
      </c>
      <c r="R145" s="33">
        <v>465.40000000000003</v>
      </c>
      <c r="S145" s="33">
        <v>483.5</v>
      </c>
      <c r="T145" s="33">
        <v>499.7</v>
      </c>
      <c r="U145" s="33">
        <v>515.09999999999991</v>
      </c>
      <c r="V145" s="33">
        <v>529.59999999999991</v>
      </c>
      <c r="W145" s="33">
        <v>544.1</v>
      </c>
      <c r="X145" s="33">
        <v>560.6</v>
      </c>
      <c r="Y145" s="33">
        <v>576.1</v>
      </c>
      <c r="Z145" s="33">
        <v>583.29999999999995</v>
      </c>
      <c r="AA145" s="33">
        <v>590.20000000000005</v>
      </c>
      <c r="AB145" s="33">
        <v>596.79999999999995</v>
      </c>
      <c r="AC145" s="33">
        <v>603.09999999999991</v>
      </c>
      <c r="AD145" s="33">
        <v>608.80000000000007</v>
      </c>
      <c r="AE145" s="33">
        <v>614</v>
      </c>
    </row>
    <row r="146" spans="1:31">
      <c r="A146" s="29" t="s">
        <v>133</v>
      </c>
      <c r="B146" s="29" t="s">
        <v>78</v>
      </c>
      <c r="C146" s="33">
        <v>111.8</v>
      </c>
      <c r="D146" s="33">
        <v>150.70000000000002</v>
      </c>
      <c r="E146" s="33">
        <v>160.9</v>
      </c>
      <c r="F146" s="33">
        <v>172.1</v>
      </c>
      <c r="G146" s="33">
        <v>183.29999999999998</v>
      </c>
      <c r="H146" s="33">
        <v>200.8</v>
      </c>
      <c r="I146" s="33">
        <v>217.20000000000002</v>
      </c>
      <c r="J146" s="33">
        <v>234.20000000000002</v>
      </c>
      <c r="K146" s="33">
        <v>260.60000000000002</v>
      </c>
      <c r="L146" s="33">
        <v>289.5</v>
      </c>
      <c r="M146" s="33">
        <v>343.70000000000005</v>
      </c>
      <c r="N146" s="33">
        <v>367.6</v>
      </c>
      <c r="O146" s="33">
        <v>395.9</v>
      </c>
      <c r="P146" s="33">
        <v>420.50000000000006</v>
      </c>
      <c r="Q146" s="33">
        <v>444.3</v>
      </c>
      <c r="R146" s="33">
        <v>465.40000000000003</v>
      </c>
      <c r="S146" s="33">
        <v>483.5</v>
      </c>
      <c r="T146" s="33">
        <v>499.7</v>
      </c>
      <c r="U146" s="33">
        <v>515.09999999999991</v>
      </c>
      <c r="V146" s="33">
        <v>529.59999999999991</v>
      </c>
      <c r="W146" s="33">
        <v>544.1</v>
      </c>
      <c r="X146" s="33">
        <v>560.6</v>
      </c>
      <c r="Y146" s="33">
        <v>576.1</v>
      </c>
      <c r="Z146" s="33">
        <v>583.29999999999995</v>
      </c>
      <c r="AA146" s="33">
        <v>590.20000000000005</v>
      </c>
      <c r="AB146" s="33">
        <v>596.79999999999995</v>
      </c>
      <c r="AC146" s="33">
        <v>603.09999999999991</v>
      </c>
      <c r="AD146" s="33">
        <v>608.80000000000007</v>
      </c>
      <c r="AE146" s="33">
        <v>614</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25">
        <v>198.50095605850208</v>
      </c>
      <c r="D149" s="25">
        <v>216.13340663909887</v>
      </c>
      <c r="E149" s="25">
        <v>228.27159690856877</v>
      </c>
      <c r="F149" s="25">
        <v>241.5673952102654</v>
      </c>
      <c r="G149" s="25">
        <v>255.7360954284664</v>
      </c>
      <c r="H149" s="25">
        <v>272.9065513610837</v>
      </c>
      <c r="I149" s="25">
        <v>284.93376731872519</v>
      </c>
      <c r="J149" s="25">
        <v>294.77646064758255</v>
      </c>
      <c r="K149" s="25">
        <v>305.44651794433508</v>
      </c>
      <c r="L149" s="25">
        <v>315.22203826904223</v>
      </c>
      <c r="M149" s="25">
        <v>328.07503509521479</v>
      </c>
      <c r="N149" s="25">
        <v>345.6707801818846</v>
      </c>
      <c r="O149" s="25">
        <v>362.62073516845658</v>
      </c>
      <c r="P149" s="25">
        <v>379.16331863403303</v>
      </c>
      <c r="Q149" s="25">
        <v>398.12135314941401</v>
      </c>
      <c r="R149" s="25">
        <v>415.09563064575138</v>
      </c>
      <c r="S149" s="25">
        <v>437.89852905273369</v>
      </c>
      <c r="T149" s="25">
        <v>452.81909179687455</v>
      </c>
      <c r="U149" s="25">
        <v>467.52375793456963</v>
      </c>
      <c r="V149" s="25">
        <v>484.77149200439362</v>
      </c>
      <c r="W149" s="25">
        <v>496.44239044189408</v>
      </c>
      <c r="X149" s="25">
        <v>510.45462036132756</v>
      </c>
      <c r="Y149" s="25">
        <v>528.63031005859352</v>
      </c>
      <c r="Z149" s="25">
        <v>549.32955932617142</v>
      </c>
      <c r="AA149" s="25">
        <v>569.08975982665925</v>
      </c>
      <c r="AB149" s="25">
        <v>587.83710479736305</v>
      </c>
      <c r="AC149" s="25">
        <v>605.55304718017521</v>
      </c>
      <c r="AD149" s="25">
        <v>622.59857177734352</v>
      </c>
      <c r="AE149" s="25">
        <v>635.30192565917912</v>
      </c>
    </row>
    <row r="150" spans="1:31">
      <c r="A150" s="29" t="s">
        <v>134</v>
      </c>
      <c r="B150" s="29" t="s">
        <v>77</v>
      </c>
      <c r="C150" s="33">
        <v>14.7</v>
      </c>
      <c r="D150" s="33">
        <v>16.600000000000001</v>
      </c>
      <c r="E150" s="33">
        <v>19.7</v>
      </c>
      <c r="F150" s="33">
        <v>24</v>
      </c>
      <c r="G150" s="33">
        <v>29.500000000000004</v>
      </c>
      <c r="H150" s="33">
        <v>36.1</v>
      </c>
      <c r="I150" s="33">
        <v>41.699999999999996</v>
      </c>
      <c r="J150" s="33">
        <v>47.2</v>
      </c>
      <c r="K150" s="33">
        <v>53.7</v>
      </c>
      <c r="L150" s="33">
        <v>60.5</v>
      </c>
      <c r="M150" s="33">
        <v>72.099999999999994</v>
      </c>
      <c r="N150" s="33">
        <v>78.599999999999994</v>
      </c>
      <c r="O150" s="33">
        <v>85.800000000000011</v>
      </c>
      <c r="P150" s="33">
        <v>92</v>
      </c>
      <c r="Q150" s="33">
        <v>98.1</v>
      </c>
      <c r="R150" s="33">
        <v>103.69999999999999</v>
      </c>
      <c r="S150" s="33">
        <v>109.1</v>
      </c>
      <c r="T150" s="33">
        <v>113.69999999999999</v>
      </c>
      <c r="U150" s="33">
        <v>118</v>
      </c>
      <c r="V150" s="33">
        <v>122.1</v>
      </c>
      <c r="W150" s="33">
        <v>126.10000000000001</v>
      </c>
      <c r="X150" s="33">
        <v>130.30000000000001</v>
      </c>
      <c r="Y150" s="33">
        <v>134.4</v>
      </c>
      <c r="Z150" s="33">
        <v>136.29999999999998</v>
      </c>
      <c r="AA150" s="33">
        <v>138</v>
      </c>
      <c r="AB150" s="33">
        <v>139.69999999999999</v>
      </c>
      <c r="AC150" s="33">
        <v>141.4</v>
      </c>
      <c r="AD150" s="33">
        <v>142.9</v>
      </c>
      <c r="AE150" s="33">
        <v>144.30000000000001</v>
      </c>
    </row>
    <row r="151" spans="1:31">
      <c r="A151" s="29" t="s">
        <v>134</v>
      </c>
      <c r="B151" s="29" t="s">
        <v>78</v>
      </c>
      <c r="C151" s="33">
        <v>14.7</v>
      </c>
      <c r="D151" s="33">
        <v>16.600000000000001</v>
      </c>
      <c r="E151" s="33">
        <v>19.7</v>
      </c>
      <c r="F151" s="33">
        <v>24</v>
      </c>
      <c r="G151" s="33">
        <v>29.500000000000004</v>
      </c>
      <c r="H151" s="33">
        <v>36.1</v>
      </c>
      <c r="I151" s="33">
        <v>41.699999999999996</v>
      </c>
      <c r="J151" s="33">
        <v>47.2</v>
      </c>
      <c r="K151" s="33">
        <v>53.7</v>
      </c>
      <c r="L151" s="33">
        <v>60.5</v>
      </c>
      <c r="M151" s="33">
        <v>72.099999999999994</v>
      </c>
      <c r="N151" s="33">
        <v>78.599999999999994</v>
      </c>
      <c r="O151" s="33">
        <v>85.800000000000011</v>
      </c>
      <c r="P151" s="33">
        <v>92</v>
      </c>
      <c r="Q151" s="33">
        <v>98.1</v>
      </c>
      <c r="R151" s="33">
        <v>103.69999999999999</v>
      </c>
      <c r="S151" s="33">
        <v>109.1</v>
      </c>
      <c r="T151" s="33">
        <v>113.69999999999999</v>
      </c>
      <c r="U151" s="33">
        <v>118</v>
      </c>
      <c r="V151" s="33">
        <v>122.1</v>
      </c>
      <c r="W151" s="33">
        <v>126.10000000000001</v>
      </c>
      <c r="X151" s="33">
        <v>130.30000000000001</v>
      </c>
      <c r="Y151" s="33">
        <v>134.4</v>
      </c>
      <c r="Z151" s="33">
        <v>136.29999999999998</v>
      </c>
      <c r="AA151" s="33">
        <v>138</v>
      </c>
      <c r="AB151" s="33">
        <v>139.69999999999999</v>
      </c>
      <c r="AC151" s="33">
        <v>141.4</v>
      </c>
      <c r="AD151" s="33">
        <v>142.9</v>
      </c>
      <c r="AE151" s="33">
        <v>144.30000000000001</v>
      </c>
    </row>
  </sheetData>
  <sheetProtection algorithmName="SHA-512" hashValue="ZjRKUZO4hX2mM4xa5H/q3IQ75hLL5Qrhb5mzcgyPUs7yPJsy5FBD16aDxD/rGrogQf9JljQ8/HnPg5FGn6ge9g==" saltValue="w4tfXymufFd4ASCqeFHSlw=="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57E188"/>
  </sheetPr>
  <dimension ref="A1:AE12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141</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54</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360163.79450000002</v>
      </c>
      <c r="D6" s="33">
        <v>303352.2132</v>
      </c>
      <c r="E6" s="33">
        <v>291923.74450000003</v>
      </c>
      <c r="F6" s="33">
        <v>276680.14429558103</v>
      </c>
      <c r="G6" s="33">
        <v>239815.39292239747</v>
      </c>
      <c r="H6" s="33">
        <v>208424.02518051708</v>
      </c>
      <c r="I6" s="33">
        <v>180041.47868298594</v>
      </c>
      <c r="J6" s="33">
        <v>177952.4422304972</v>
      </c>
      <c r="K6" s="33">
        <v>133927.66634246969</v>
      </c>
      <c r="L6" s="33">
        <v>124115.56433034141</v>
      </c>
      <c r="M6" s="33">
        <v>113075.0957223537</v>
      </c>
      <c r="N6" s="33">
        <v>103836.1731650218</v>
      </c>
      <c r="O6" s="33">
        <v>107633.37354065332</v>
      </c>
      <c r="P6" s="33">
        <v>97221.894556900603</v>
      </c>
      <c r="Q6" s="33">
        <v>81738.440499999997</v>
      </c>
      <c r="R6" s="33">
        <v>75223.033599999995</v>
      </c>
      <c r="S6" s="33">
        <v>61582.804499999998</v>
      </c>
      <c r="T6" s="33">
        <v>59515.731499999994</v>
      </c>
      <c r="U6" s="33">
        <v>54581.229500000001</v>
      </c>
      <c r="V6" s="33">
        <v>49068.095699999998</v>
      </c>
      <c r="W6" s="33">
        <v>45571.928099999997</v>
      </c>
      <c r="X6" s="33">
        <v>28789.527399999999</v>
      </c>
      <c r="Y6" s="33">
        <v>22525.560399999998</v>
      </c>
      <c r="Z6" s="33">
        <v>18466.792000000001</v>
      </c>
      <c r="AA6" s="33">
        <v>14547.517399999999</v>
      </c>
      <c r="AB6" s="33">
        <v>11305.742100000001</v>
      </c>
      <c r="AC6" s="33">
        <v>10475.059300000001</v>
      </c>
      <c r="AD6" s="33">
        <v>9877.8845000000001</v>
      </c>
      <c r="AE6" s="33">
        <v>8589.7618999999995</v>
      </c>
    </row>
    <row r="7" spans="1:31">
      <c r="A7" s="29" t="s">
        <v>40</v>
      </c>
      <c r="B7" s="29" t="s">
        <v>71</v>
      </c>
      <c r="C7" s="33">
        <v>119000.32150000001</v>
      </c>
      <c r="D7" s="33">
        <v>107451.75900000001</v>
      </c>
      <c r="E7" s="33">
        <v>103912.247</v>
      </c>
      <c r="F7" s="33">
        <v>81927.96797438401</v>
      </c>
      <c r="G7" s="33">
        <v>82378.944980854998</v>
      </c>
      <c r="H7" s="33">
        <v>79068.032265628994</v>
      </c>
      <c r="I7" s="33">
        <v>73857.087029694012</v>
      </c>
      <c r="J7" s="33">
        <v>69836.552416683</v>
      </c>
      <c r="K7" s="33">
        <v>65407.006922683999</v>
      </c>
      <c r="L7" s="33">
        <v>59138.025827110003</v>
      </c>
      <c r="M7" s="33">
        <v>53568.451274915999</v>
      </c>
      <c r="N7" s="33">
        <v>50181.964999999997</v>
      </c>
      <c r="O7" s="33">
        <v>49006.805999999997</v>
      </c>
      <c r="P7" s="33">
        <v>46652.254500000003</v>
      </c>
      <c r="Q7" s="33">
        <v>45624.970500000003</v>
      </c>
      <c r="R7" s="33">
        <v>41043.928</v>
      </c>
      <c r="S7" s="33">
        <v>36439.075499999999</v>
      </c>
      <c r="T7" s="33">
        <v>35974.718500000003</v>
      </c>
      <c r="U7" s="33">
        <v>30305.486399999998</v>
      </c>
      <c r="V7" s="33">
        <v>30977.819500000001</v>
      </c>
      <c r="W7" s="33">
        <v>32161.316500000001</v>
      </c>
      <c r="X7" s="33">
        <v>29981.440999999999</v>
      </c>
      <c r="Y7" s="33">
        <v>27529.316999999999</v>
      </c>
      <c r="Z7" s="33">
        <v>26851.098000000002</v>
      </c>
      <c r="AA7" s="33">
        <v>24451.432199999999</v>
      </c>
      <c r="AB7" s="33">
        <v>23887.256000000001</v>
      </c>
      <c r="AC7" s="33">
        <v>15361.772600000002</v>
      </c>
      <c r="AD7" s="33">
        <v>0</v>
      </c>
      <c r="AE7" s="33">
        <v>0</v>
      </c>
    </row>
    <row r="8" spans="1:31">
      <c r="A8" s="29" t="s">
        <v>40</v>
      </c>
      <c r="B8" s="29" t="s">
        <v>20</v>
      </c>
      <c r="C8" s="33">
        <v>15641.324433327649</v>
      </c>
      <c r="D8" s="33">
        <v>14904.892819310229</v>
      </c>
      <c r="E8" s="33">
        <v>12045.68565564538</v>
      </c>
      <c r="F8" s="33">
        <v>11924.621199259174</v>
      </c>
      <c r="G8" s="33">
        <v>10088.368051793252</v>
      </c>
      <c r="H8" s="33">
        <v>9793.9715279472402</v>
      </c>
      <c r="I8" s="33">
        <v>9058.9540904465011</v>
      </c>
      <c r="J8" s="33">
        <v>9945.1710698889092</v>
      </c>
      <c r="K8" s="33">
        <v>8334.0806595938793</v>
      </c>
      <c r="L8" s="33">
        <v>8138.1634640597595</v>
      </c>
      <c r="M8" s="33">
        <v>8094.6695283153094</v>
      </c>
      <c r="N8" s="33">
        <v>18542.86046600496</v>
      </c>
      <c r="O8" s="33">
        <v>17914.885522217082</v>
      </c>
      <c r="P8" s="33">
        <v>20293.400697271212</v>
      </c>
      <c r="Q8" s="33">
        <v>15160.679110861322</v>
      </c>
      <c r="R8" s="33">
        <v>13723.826748586722</v>
      </c>
      <c r="S8" s="33">
        <v>16772.501751496049</v>
      </c>
      <c r="T8" s="33">
        <v>16405.32127692701</v>
      </c>
      <c r="U8" s="33">
        <v>12542.909764665499</v>
      </c>
      <c r="V8" s="33">
        <v>12404.321982185085</v>
      </c>
      <c r="W8" s="33">
        <v>12727.734666101</v>
      </c>
      <c r="X8" s="33">
        <v>13360.711080728879</v>
      </c>
      <c r="Y8" s="33">
        <v>8510.5903946296185</v>
      </c>
      <c r="Z8" s="33">
        <v>7376.0434455187205</v>
      </c>
      <c r="AA8" s="33">
        <v>3395.6731663316195</v>
      </c>
      <c r="AB8" s="33">
        <v>2066.3687654129499</v>
      </c>
      <c r="AC8" s="33">
        <v>1976.9083605352798</v>
      </c>
      <c r="AD8" s="33">
        <v>1877.9000406923299</v>
      </c>
      <c r="AE8" s="33">
        <v>1793.42422017939</v>
      </c>
    </row>
    <row r="9" spans="1:31">
      <c r="A9" s="29" t="s">
        <v>40</v>
      </c>
      <c r="B9" s="29" t="s">
        <v>32</v>
      </c>
      <c r="C9" s="33">
        <v>1716.5144820000003</v>
      </c>
      <c r="D9" s="33">
        <v>1668.3803349999998</v>
      </c>
      <c r="E9" s="33">
        <v>1783.214896</v>
      </c>
      <c r="F9" s="33">
        <v>633.08789399999989</v>
      </c>
      <c r="G9" s="33">
        <v>575.92093139999997</v>
      </c>
      <c r="H9" s="33">
        <v>563.52925299999993</v>
      </c>
      <c r="I9" s="33">
        <v>527.2921</v>
      </c>
      <c r="J9" s="33">
        <v>520.86987899999997</v>
      </c>
      <c r="K9" s="33">
        <v>468.35871307000002</v>
      </c>
      <c r="L9" s="33">
        <v>453.20250600000003</v>
      </c>
      <c r="M9" s="33">
        <v>428.35660870000004</v>
      </c>
      <c r="N9" s="33">
        <v>521.78844600000002</v>
      </c>
      <c r="O9" s="33">
        <v>435.55055399999992</v>
      </c>
      <c r="P9" s="33">
        <v>574.18387000000007</v>
      </c>
      <c r="Q9" s="33">
        <v>319.82898399999999</v>
      </c>
      <c r="R9" s="33">
        <v>316.50948</v>
      </c>
      <c r="S9" s="33">
        <v>659.74892999999997</v>
      </c>
      <c r="T9" s="33">
        <v>692.35632999999996</v>
      </c>
      <c r="U9" s="33">
        <v>499.03070000000002</v>
      </c>
      <c r="V9" s="33">
        <v>532.26780000000008</v>
      </c>
      <c r="W9" s="33">
        <v>537.75530000000003</v>
      </c>
      <c r="X9" s="33">
        <v>624.0551999999999</v>
      </c>
      <c r="Y9" s="33">
        <v>587.66925000000003</v>
      </c>
      <c r="Z9" s="33">
        <v>454.47919999999999</v>
      </c>
      <c r="AA9" s="33">
        <v>594.84</v>
      </c>
      <c r="AB9" s="33">
        <v>0</v>
      </c>
      <c r="AC9" s="33">
        <v>0</v>
      </c>
      <c r="AD9" s="33">
        <v>0</v>
      </c>
      <c r="AE9" s="33">
        <v>0</v>
      </c>
    </row>
    <row r="10" spans="1:31">
      <c r="A10" s="29" t="s">
        <v>40</v>
      </c>
      <c r="B10" s="29" t="s">
        <v>66</v>
      </c>
      <c r="C10" s="33">
        <v>568.80548162255513</v>
      </c>
      <c r="D10" s="33">
        <v>249.7000150633371</v>
      </c>
      <c r="E10" s="33">
        <v>1158.1333803037221</v>
      </c>
      <c r="F10" s="33">
        <v>886.93646825884582</v>
      </c>
      <c r="G10" s="33">
        <v>294.6242246906989</v>
      </c>
      <c r="H10" s="33">
        <v>458.967362598688</v>
      </c>
      <c r="I10" s="33">
        <v>183.066260826335</v>
      </c>
      <c r="J10" s="33">
        <v>562.60916977951183</v>
      </c>
      <c r="K10" s="33">
        <v>52.602042225792992</v>
      </c>
      <c r="L10" s="33">
        <v>132.54609892980488</v>
      </c>
      <c r="M10" s="33">
        <v>149.50450012446296</v>
      </c>
      <c r="N10" s="33">
        <v>2498.9140841430285</v>
      </c>
      <c r="O10" s="33">
        <v>1432.543540703949</v>
      </c>
      <c r="P10" s="33">
        <v>2252.2728620631024</v>
      </c>
      <c r="Q10" s="33">
        <v>2023.303782458496</v>
      </c>
      <c r="R10" s="33">
        <v>2251.5662636096895</v>
      </c>
      <c r="S10" s="33">
        <v>7043.4476080129489</v>
      </c>
      <c r="T10" s="33">
        <v>7620.6626452872588</v>
      </c>
      <c r="U10" s="33">
        <v>13794.415729957476</v>
      </c>
      <c r="V10" s="33">
        <v>14183.466547968645</v>
      </c>
      <c r="W10" s="33">
        <v>10212.961995131242</v>
      </c>
      <c r="X10" s="33">
        <v>15447.664206967169</v>
      </c>
      <c r="Y10" s="33">
        <v>20351.918799075102</v>
      </c>
      <c r="Z10" s="33">
        <v>8708.0407787286476</v>
      </c>
      <c r="AA10" s="33">
        <v>9642.5716176672886</v>
      </c>
      <c r="AB10" s="33">
        <v>8975.9038115099356</v>
      </c>
      <c r="AC10" s="33">
        <v>10413.930411310863</v>
      </c>
      <c r="AD10" s="33">
        <v>13837.129278575116</v>
      </c>
      <c r="AE10" s="33">
        <v>13326.285882120239</v>
      </c>
    </row>
    <row r="11" spans="1:31">
      <c r="A11" s="29" t="s">
        <v>40</v>
      </c>
      <c r="B11" s="29" t="s">
        <v>65</v>
      </c>
      <c r="C11" s="33">
        <v>88011.557299999986</v>
      </c>
      <c r="D11" s="33">
        <v>82048.621319999991</v>
      </c>
      <c r="E11" s="33">
        <v>75278.118470000001</v>
      </c>
      <c r="F11" s="33">
        <v>92926.162620000017</v>
      </c>
      <c r="G11" s="33">
        <v>92696.329519999999</v>
      </c>
      <c r="H11" s="33">
        <v>81433.882730000012</v>
      </c>
      <c r="I11" s="33">
        <v>77120.435100000017</v>
      </c>
      <c r="J11" s="33">
        <v>86290.709050000005</v>
      </c>
      <c r="K11" s="33">
        <v>70600.949080000006</v>
      </c>
      <c r="L11" s="33">
        <v>63988.538990000008</v>
      </c>
      <c r="M11" s="33">
        <v>62645.82892</v>
      </c>
      <c r="N11" s="33">
        <v>66720.484819999983</v>
      </c>
      <c r="O11" s="33">
        <v>66494.079659999989</v>
      </c>
      <c r="P11" s="33">
        <v>64429.746339999998</v>
      </c>
      <c r="Q11" s="33">
        <v>56959.957490000001</v>
      </c>
      <c r="R11" s="33">
        <v>51363.854919999998</v>
      </c>
      <c r="S11" s="33">
        <v>54917.442179999998</v>
      </c>
      <c r="T11" s="33">
        <v>46789.466220000002</v>
      </c>
      <c r="U11" s="33">
        <v>41649.024980000002</v>
      </c>
      <c r="V11" s="33">
        <v>39832.690390000003</v>
      </c>
      <c r="W11" s="33">
        <v>36013.969465999995</v>
      </c>
      <c r="X11" s="33">
        <v>38546.417430000001</v>
      </c>
      <c r="Y11" s="33">
        <v>37784.10572</v>
      </c>
      <c r="Z11" s="33">
        <v>33957.1077</v>
      </c>
      <c r="AA11" s="33">
        <v>33349.199039999992</v>
      </c>
      <c r="AB11" s="33">
        <v>35405.66934</v>
      </c>
      <c r="AC11" s="33">
        <v>30486.224289999998</v>
      </c>
      <c r="AD11" s="33">
        <v>28607.907589999995</v>
      </c>
      <c r="AE11" s="33">
        <v>26629.961119999996</v>
      </c>
    </row>
    <row r="12" spans="1:31">
      <c r="A12" s="29" t="s">
        <v>40</v>
      </c>
      <c r="B12" s="29" t="s">
        <v>69</v>
      </c>
      <c r="C12" s="33">
        <v>67478.861011234345</v>
      </c>
      <c r="D12" s="33">
        <v>80526.372513158174</v>
      </c>
      <c r="E12" s="33">
        <v>69214.433968574493</v>
      </c>
      <c r="F12" s="33">
        <v>67425.78351400081</v>
      </c>
      <c r="G12" s="33">
        <v>66786.291253332907</v>
      </c>
      <c r="H12" s="33">
        <v>66909.530538710344</v>
      </c>
      <c r="I12" s="33">
        <v>65405.884974299363</v>
      </c>
      <c r="J12" s="33">
        <v>55883.890999691655</v>
      </c>
      <c r="K12" s="33">
        <v>50924.515555680933</v>
      </c>
      <c r="L12" s="33">
        <v>48400.695903111402</v>
      </c>
      <c r="M12" s="33">
        <v>50556.187106324738</v>
      </c>
      <c r="N12" s="33">
        <v>43670.374048564161</v>
      </c>
      <c r="O12" s="33">
        <v>41094.111775624886</v>
      </c>
      <c r="P12" s="33">
        <v>40267.292919067695</v>
      </c>
      <c r="Q12" s="33">
        <v>38907.803224466465</v>
      </c>
      <c r="R12" s="33">
        <v>36596.462430775871</v>
      </c>
      <c r="S12" s="33">
        <v>29769.535286733673</v>
      </c>
      <c r="T12" s="33">
        <v>26330.1790055524</v>
      </c>
      <c r="U12" s="33">
        <v>23554.648328829549</v>
      </c>
      <c r="V12" s="33">
        <v>22648.342179749343</v>
      </c>
      <c r="W12" s="33">
        <v>19900.267156370544</v>
      </c>
      <c r="X12" s="33">
        <v>17936.42871479442</v>
      </c>
      <c r="Y12" s="33">
        <v>14458.400685684577</v>
      </c>
      <c r="Z12" s="33">
        <v>12814.428325476661</v>
      </c>
      <c r="AA12" s="33">
        <v>8761.7915205495592</v>
      </c>
      <c r="AB12" s="33">
        <v>6692.6907781030623</v>
      </c>
      <c r="AC12" s="33">
        <v>6244.8326192627392</v>
      </c>
      <c r="AD12" s="33">
        <v>5599.4935114743848</v>
      </c>
      <c r="AE12" s="33">
        <v>3758.5287153957697</v>
      </c>
    </row>
    <row r="13" spans="1:31">
      <c r="A13" s="29" t="s">
        <v>40</v>
      </c>
      <c r="B13" s="29" t="s">
        <v>68</v>
      </c>
      <c r="C13" s="33">
        <v>13.512081637692816</v>
      </c>
      <c r="D13" s="33">
        <v>15.821331494347666</v>
      </c>
      <c r="E13" s="33">
        <v>15.351951987741264</v>
      </c>
      <c r="F13" s="33">
        <v>14.048126018902316</v>
      </c>
      <c r="G13" s="33">
        <v>13.116839817136293</v>
      </c>
      <c r="H13" s="33">
        <v>13.252570981833554</v>
      </c>
      <c r="I13" s="33">
        <v>12.806838581734661</v>
      </c>
      <c r="J13" s="33">
        <v>13.928128120938087</v>
      </c>
      <c r="K13" s="33">
        <v>76.549141661497529</v>
      </c>
      <c r="L13" s="33">
        <v>77.200223710667444</v>
      </c>
      <c r="M13" s="33">
        <v>75.635686311441603</v>
      </c>
      <c r="N13" s="33">
        <v>71.363612992677801</v>
      </c>
      <c r="O13" s="33">
        <v>66.004875244004822</v>
      </c>
      <c r="P13" s="33">
        <v>60.828337794813692</v>
      </c>
      <c r="Q13" s="33">
        <v>62.37681748767433</v>
      </c>
      <c r="R13" s="33">
        <v>59.276357540846462</v>
      </c>
      <c r="S13" s="33">
        <v>67.058200698963759</v>
      </c>
      <c r="T13" s="33">
        <v>66.45606902211712</v>
      </c>
      <c r="U13" s="33">
        <v>66.814971628195195</v>
      </c>
      <c r="V13" s="33">
        <v>68.844054547270517</v>
      </c>
      <c r="W13" s="33">
        <v>77.039066386409075</v>
      </c>
      <c r="X13" s="33">
        <v>111.87810926632184</v>
      </c>
      <c r="Y13" s="33">
        <v>104.28202931244039</v>
      </c>
      <c r="Z13" s="33">
        <v>104.99958438878524</v>
      </c>
      <c r="AA13" s="33">
        <v>107.16833528171985</v>
      </c>
      <c r="AB13" s="33">
        <v>115.56709324467199</v>
      </c>
      <c r="AC13" s="33">
        <v>117.98882651555195</v>
      </c>
      <c r="AD13" s="33">
        <v>128.49796689573046</v>
      </c>
      <c r="AE13" s="33">
        <v>137.11783250530328</v>
      </c>
    </row>
    <row r="14" spans="1:31">
      <c r="A14" s="29" t="s">
        <v>40</v>
      </c>
      <c r="B14" s="29" t="s">
        <v>36</v>
      </c>
      <c r="C14" s="33">
        <v>0.20173067113106002</v>
      </c>
      <c r="D14" s="33">
        <v>0.27710637171184999</v>
      </c>
      <c r="E14" s="33">
        <v>0.26622334235494999</v>
      </c>
      <c r="F14" s="33">
        <v>0.28777087652752986</v>
      </c>
      <c r="G14" s="33">
        <v>0.27255403856850979</v>
      </c>
      <c r="H14" s="33">
        <v>0.26075898006438997</v>
      </c>
      <c r="I14" s="33">
        <v>0.23110687110182981</v>
      </c>
      <c r="J14" s="33">
        <v>0.21278756716413996</v>
      </c>
      <c r="K14" s="33">
        <v>0.18015603734304</v>
      </c>
      <c r="L14" s="33">
        <v>0.17215367705542978</v>
      </c>
      <c r="M14" s="33">
        <v>0.16333566888764001</v>
      </c>
      <c r="N14" s="33">
        <v>0.1656821755816599</v>
      </c>
      <c r="O14" s="33">
        <v>0.14219312425744002</v>
      </c>
      <c r="P14" s="33">
        <v>0.11699947170899989</v>
      </c>
      <c r="Q14" s="33">
        <v>0.11868493203719979</v>
      </c>
      <c r="R14" s="33">
        <v>0.11496234005939998</v>
      </c>
      <c r="S14" s="33">
        <v>0.82569066395993995</v>
      </c>
      <c r="T14" s="33">
        <v>0.78743796870733962</v>
      </c>
      <c r="U14" s="33">
        <v>1.2006716505197002</v>
      </c>
      <c r="V14" s="33">
        <v>1.1132465025205001</v>
      </c>
      <c r="W14" s="33">
        <v>3.2360746119797001</v>
      </c>
      <c r="X14" s="33">
        <v>3.0415135612026503</v>
      </c>
      <c r="Y14" s="33">
        <v>2.8884983763615288</v>
      </c>
      <c r="Z14" s="33">
        <v>3.3193293640170003</v>
      </c>
      <c r="AA14" s="33">
        <v>3.1324760455984704</v>
      </c>
      <c r="AB14" s="33">
        <v>3.6304533378577997</v>
      </c>
      <c r="AC14" s="33">
        <v>3.5024331604505403</v>
      </c>
      <c r="AD14" s="33">
        <v>3.8474507100578004</v>
      </c>
      <c r="AE14" s="33">
        <v>3.6727435310095</v>
      </c>
    </row>
    <row r="15" spans="1:31">
      <c r="A15" s="29" t="s">
        <v>40</v>
      </c>
      <c r="B15" s="29" t="s">
        <v>73</v>
      </c>
      <c r="C15" s="33">
        <v>323.67590999999999</v>
      </c>
      <c r="D15" s="33">
        <v>818.96881000000008</v>
      </c>
      <c r="E15" s="33">
        <v>1239.3171937376046</v>
      </c>
      <c r="F15" s="33">
        <v>4065.8753297116418</v>
      </c>
      <c r="G15" s="33">
        <v>3086.8745827772559</v>
      </c>
      <c r="H15" s="33">
        <v>2797.0395607523451</v>
      </c>
      <c r="I15" s="33">
        <v>2622.2811026847585</v>
      </c>
      <c r="J15" s="33">
        <v>3309.2775359101774</v>
      </c>
      <c r="K15" s="33">
        <v>2795.9762565304541</v>
      </c>
      <c r="L15" s="33">
        <v>3079.6232129962609</v>
      </c>
      <c r="M15" s="33">
        <v>2677.8932666813253</v>
      </c>
      <c r="N15" s="33">
        <v>4111.4944084272283</v>
      </c>
      <c r="O15" s="33">
        <v>3758.4689859080295</v>
      </c>
      <c r="P15" s="33">
        <v>3281.2363415029909</v>
      </c>
      <c r="Q15" s="33">
        <v>3676.1240199664053</v>
      </c>
      <c r="R15" s="33">
        <v>3333.782745387477</v>
      </c>
      <c r="S15" s="33">
        <v>2226.1097202417695</v>
      </c>
      <c r="T15" s="33">
        <v>2107.0456004197799</v>
      </c>
      <c r="U15" s="33">
        <v>2144.8849306043289</v>
      </c>
      <c r="V15" s="33">
        <v>1530.7294655629114</v>
      </c>
      <c r="W15" s="33">
        <v>1782.4690795861311</v>
      </c>
      <c r="X15" s="33">
        <v>1808.6375709235238</v>
      </c>
      <c r="Y15" s="33">
        <v>1170.1065153858412</v>
      </c>
      <c r="Z15" s="33">
        <v>1286.7643584088555</v>
      </c>
      <c r="AA15" s="33">
        <v>1268.5624506148049</v>
      </c>
      <c r="AB15" s="33">
        <v>1022.8818543194647</v>
      </c>
      <c r="AC15" s="33">
        <v>903.11255961780194</v>
      </c>
      <c r="AD15" s="33">
        <v>922.66293190598208</v>
      </c>
      <c r="AE15" s="33">
        <v>721.35358739567152</v>
      </c>
    </row>
    <row r="16" spans="1:31">
      <c r="A16" s="29" t="s">
        <v>40</v>
      </c>
      <c r="B16" s="29" t="s">
        <v>56</v>
      </c>
      <c r="C16" s="33">
        <v>0.23049667230999979</v>
      </c>
      <c r="D16" s="33">
        <v>0.38283725360999987</v>
      </c>
      <c r="E16" s="33">
        <v>0.49478404331999787</v>
      </c>
      <c r="F16" s="33">
        <v>0.76040900206999995</v>
      </c>
      <c r="G16" s="33">
        <v>1.03641006897</v>
      </c>
      <c r="H16" s="33">
        <v>1.3206372794300001</v>
      </c>
      <c r="I16" s="33">
        <v>1.5078252449000002</v>
      </c>
      <c r="J16" s="33">
        <v>1.7513884313299983</v>
      </c>
      <c r="K16" s="33">
        <v>1.9685562747000001</v>
      </c>
      <c r="L16" s="33">
        <v>2.2954301486599991</v>
      </c>
      <c r="M16" s="33">
        <v>2.8023620257999995</v>
      </c>
      <c r="N16" s="33">
        <v>3.1972154164999997</v>
      </c>
      <c r="O16" s="33">
        <v>3.4956220708999988</v>
      </c>
      <c r="P16" s="33">
        <v>3.5774433885000003</v>
      </c>
      <c r="Q16" s="33">
        <v>3.8807548624999999</v>
      </c>
      <c r="R16" s="33">
        <v>4.0878858006000005</v>
      </c>
      <c r="S16" s="33">
        <v>3.8108429907000003</v>
      </c>
      <c r="T16" s="33">
        <v>3.8052568044000004</v>
      </c>
      <c r="U16" s="33">
        <v>3.7526107219999996</v>
      </c>
      <c r="V16" s="33">
        <v>3.7523388149999994</v>
      </c>
      <c r="W16" s="33">
        <v>3.6756016732999903</v>
      </c>
      <c r="X16" s="33">
        <v>3.7230057643000003</v>
      </c>
      <c r="Y16" s="33">
        <v>3.6773088592999987</v>
      </c>
      <c r="Z16" s="33">
        <v>3.8246905184999989</v>
      </c>
      <c r="AA16" s="33">
        <v>3.6190520460000002</v>
      </c>
      <c r="AB16" s="33">
        <v>3.3992224796999979</v>
      </c>
      <c r="AC16" s="33">
        <v>3.3824007726999987</v>
      </c>
      <c r="AD16" s="33">
        <v>3.2836754651999986</v>
      </c>
      <c r="AE16" s="33">
        <v>3.0486635906999995</v>
      </c>
    </row>
    <row r="17" spans="1:31">
      <c r="A17" s="34" t="s">
        <v>138</v>
      </c>
      <c r="B17" s="34"/>
      <c r="C17" s="35">
        <v>652594.69078982237</v>
      </c>
      <c r="D17" s="35">
        <v>590217.76053402608</v>
      </c>
      <c r="E17" s="35">
        <v>555330.92982251127</v>
      </c>
      <c r="F17" s="35">
        <v>532418.75209150289</v>
      </c>
      <c r="G17" s="35">
        <v>492648.98872428649</v>
      </c>
      <c r="H17" s="35">
        <v>446665.19142938423</v>
      </c>
      <c r="I17" s="35">
        <v>406207.00507683388</v>
      </c>
      <c r="J17" s="35">
        <v>401006.17294366128</v>
      </c>
      <c r="K17" s="35">
        <v>329791.72845738579</v>
      </c>
      <c r="L17" s="35">
        <v>304443.93734326307</v>
      </c>
      <c r="M17" s="35">
        <v>288593.72934704571</v>
      </c>
      <c r="N17" s="35">
        <v>286043.92364272662</v>
      </c>
      <c r="O17" s="35">
        <v>284077.35546844319</v>
      </c>
      <c r="P17" s="35">
        <v>271751.8740830975</v>
      </c>
      <c r="Q17" s="35">
        <v>240797.36040927397</v>
      </c>
      <c r="R17" s="35">
        <v>220578.45780051313</v>
      </c>
      <c r="S17" s="35">
        <v>207251.61395694164</v>
      </c>
      <c r="T17" s="35">
        <v>193394.89154678877</v>
      </c>
      <c r="U17" s="35">
        <v>176993.56037508073</v>
      </c>
      <c r="V17" s="35">
        <v>169715.84815445036</v>
      </c>
      <c r="W17" s="35">
        <v>157202.97224998919</v>
      </c>
      <c r="X17" s="35">
        <v>144798.12314175678</v>
      </c>
      <c r="Y17" s="35">
        <v>131851.84427870176</v>
      </c>
      <c r="Z17" s="35">
        <v>108732.98903411282</v>
      </c>
      <c r="AA17" s="35">
        <v>94850.193279830186</v>
      </c>
      <c r="AB17" s="35">
        <v>88449.197888270617</v>
      </c>
      <c r="AC17" s="35">
        <v>75076.716407624437</v>
      </c>
      <c r="AD17" s="35">
        <v>59928.812887637556</v>
      </c>
      <c r="AE17" s="35">
        <v>54235.079670200699</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183673.27350000001</v>
      </c>
      <c r="D20" s="33">
        <v>148709.27249999999</v>
      </c>
      <c r="E20" s="33">
        <v>134217.959</v>
      </c>
      <c r="F20" s="33">
        <v>137731.64558105302</v>
      </c>
      <c r="G20" s="33">
        <v>106502.74946516899</v>
      </c>
      <c r="H20" s="33">
        <v>86108.950985123985</v>
      </c>
      <c r="I20" s="33">
        <v>72564.868885245014</v>
      </c>
      <c r="J20" s="33">
        <v>77446.015737142996</v>
      </c>
      <c r="K20" s="33">
        <v>43870.705573024999</v>
      </c>
      <c r="L20" s="33">
        <v>41228.396739942</v>
      </c>
      <c r="M20" s="33">
        <v>36420.908252792004</v>
      </c>
      <c r="N20" s="33">
        <v>25783.69876969</v>
      </c>
      <c r="O20" s="33">
        <v>29518.469212943</v>
      </c>
      <c r="P20" s="33">
        <v>25607.590216100001</v>
      </c>
      <c r="Q20" s="33">
        <v>13204.362499999999</v>
      </c>
      <c r="R20" s="33">
        <v>15556.491</v>
      </c>
      <c r="S20" s="33">
        <v>15626.8125</v>
      </c>
      <c r="T20" s="33">
        <v>14902.611000000001</v>
      </c>
      <c r="U20" s="33">
        <v>13877.0825</v>
      </c>
      <c r="V20" s="33">
        <v>10972.7595</v>
      </c>
      <c r="W20" s="33">
        <v>9997.9410000000007</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231.37753698501999</v>
      </c>
      <c r="D22" s="33">
        <v>220.12411940301999</v>
      </c>
      <c r="E22" s="33">
        <v>643.88566346762002</v>
      </c>
      <c r="F22" s="33">
        <v>397.23836616435</v>
      </c>
      <c r="G22" s="33">
        <v>368.59690991385003</v>
      </c>
      <c r="H22" s="33">
        <v>347.76636266404006</v>
      </c>
      <c r="I22" s="33">
        <v>332.62585921407003</v>
      </c>
      <c r="J22" s="33">
        <v>321.14382295393995</v>
      </c>
      <c r="K22" s="33">
        <v>300.82294458403004</v>
      </c>
      <c r="L22" s="33">
        <v>288.67443508209004</v>
      </c>
      <c r="M22" s="33">
        <v>272.29933427666992</v>
      </c>
      <c r="N22" s="33">
        <v>2840.27480773553</v>
      </c>
      <c r="O22" s="33">
        <v>2427.2951833308998</v>
      </c>
      <c r="P22" s="33">
        <v>3926.7313210816601</v>
      </c>
      <c r="Q22" s="33">
        <v>2155.7013718092599</v>
      </c>
      <c r="R22" s="33">
        <v>2523.3638450427006</v>
      </c>
      <c r="S22" s="33">
        <v>4685.5249373643001</v>
      </c>
      <c r="T22" s="33">
        <v>5030.0448296959003</v>
      </c>
      <c r="U22" s="33">
        <v>4068.3298126325003</v>
      </c>
      <c r="V22" s="33">
        <v>3886.984262809</v>
      </c>
      <c r="W22" s="33">
        <v>3963.2506983261997</v>
      </c>
      <c r="X22" s="33">
        <v>4288.9199765782005</v>
      </c>
      <c r="Y22" s="33">
        <v>66.773241955999993</v>
      </c>
      <c r="Z22" s="33">
        <v>1.5433866999999999E-3</v>
      </c>
      <c r="AA22" s="33">
        <v>1.5407302E-3</v>
      </c>
      <c r="AB22" s="33">
        <v>2.1813411999999999E-3</v>
      </c>
      <c r="AC22" s="33">
        <v>2.0940015E-3</v>
      </c>
      <c r="AD22" s="33">
        <v>2.3652908999999898E-3</v>
      </c>
      <c r="AE22" s="33">
        <v>2.1858412999999997E-3</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1.8340181502620001</v>
      </c>
      <c r="D24" s="33">
        <v>6.8657180999999999E-4</v>
      </c>
      <c r="E24" s="33">
        <v>135.659054264958</v>
      </c>
      <c r="F24" s="33">
        <v>456.33832025094006</v>
      </c>
      <c r="G24" s="33">
        <v>93.511606966815989</v>
      </c>
      <c r="H24" s="33">
        <v>142.82690139894902</v>
      </c>
      <c r="I24" s="33">
        <v>48.648784260165996</v>
      </c>
      <c r="J24" s="33">
        <v>85.129763115628009</v>
      </c>
      <c r="K24" s="33">
        <v>6.9563273699999994E-4</v>
      </c>
      <c r="L24" s="33">
        <v>3.0932799385650003</v>
      </c>
      <c r="M24" s="33">
        <v>6.9204261399999909E-4</v>
      </c>
      <c r="N24" s="33">
        <v>196.76849267672398</v>
      </c>
      <c r="O24" s="33">
        <v>102.84710415033999</v>
      </c>
      <c r="P24" s="33">
        <v>132.55738270513103</v>
      </c>
      <c r="Q24" s="33">
        <v>412.90262408087</v>
      </c>
      <c r="R24" s="33">
        <v>280.35191011256995</v>
      </c>
      <c r="S24" s="33">
        <v>1070.5569859265199</v>
      </c>
      <c r="T24" s="33">
        <v>1138.6476679237699</v>
      </c>
      <c r="U24" s="33">
        <v>4705.4958421804004</v>
      </c>
      <c r="V24" s="33">
        <v>6015.11057944604</v>
      </c>
      <c r="W24" s="33">
        <v>3224.9986278115707</v>
      </c>
      <c r="X24" s="33">
        <v>5553.4464874994001</v>
      </c>
      <c r="Y24" s="33">
        <v>8909.8121998225997</v>
      </c>
      <c r="Z24" s="33">
        <v>2244.6215103617005</v>
      </c>
      <c r="AA24" s="33">
        <v>2512.1526491415502</v>
      </c>
      <c r="AB24" s="33">
        <v>2878.9686556202396</v>
      </c>
      <c r="AC24" s="33">
        <v>5100.7062512393504</v>
      </c>
      <c r="AD24" s="33">
        <v>6601.1414151711997</v>
      </c>
      <c r="AE24" s="33">
        <v>6851.1438203018997</v>
      </c>
    </row>
    <row r="25" spans="1:31">
      <c r="A25" s="29" t="s">
        <v>130</v>
      </c>
      <c r="B25" s="29" t="s">
        <v>65</v>
      </c>
      <c r="C25" s="33">
        <v>13718.4085</v>
      </c>
      <c r="D25" s="33">
        <v>13713.1122</v>
      </c>
      <c r="E25" s="33">
        <v>12010.948289999998</v>
      </c>
      <c r="F25" s="33">
        <v>16656.409039999999</v>
      </c>
      <c r="G25" s="33">
        <v>15308.641800000001</v>
      </c>
      <c r="H25" s="33">
        <v>13821.98955</v>
      </c>
      <c r="I25" s="33">
        <v>12986.334120000001</v>
      </c>
      <c r="J25" s="33">
        <v>17050.354749999999</v>
      </c>
      <c r="K25" s="33">
        <v>13097.25152</v>
      </c>
      <c r="L25" s="33">
        <v>11089.45016</v>
      </c>
      <c r="M25" s="33">
        <v>10362.59323</v>
      </c>
      <c r="N25" s="33">
        <v>11430.846710000002</v>
      </c>
      <c r="O25" s="33">
        <v>12297.87768</v>
      </c>
      <c r="P25" s="33">
        <v>12144.667850000002</v>
      </c>
      <c r="Q25" s="33">
        <v>11857.648190000002</v>
      </c>
      <c r="R25" s="33">
        <v>10501.39689</v>
      </c>
      <c r="S25" s="33">
        <v>12901.876010000002</v>
      </c>
      <c r="T25" s="33">
        <v>10105.94831</v>
      </c>
      <c r="U25" s="33">
        <v>9150.8379800000002</v>
      </c>
      <c r="V25" s="33">
        <v>7710.1505299999999</v>
      </c>
      <c r="W25" s="33">
        <v>7399.965439999999</v>
      </c>
      <c r="X25" s="33">
        <v>8407.0960299999988</v>
      </c>
      <c r="Y25" s="33">
        <v>8312.6592199999996</v>
      </c>
      <c r="Z25" s="33">
        <v>8083.9458299999997</v>
      </c>
      <c r="AA25" s="33">
        <v>7674.38904</v>
      </c>
      <c r="AB25" s="33">
        <v>8748.1399899999997</v>
      </c>
      <c r="AC25" s="33">
        <v>6925.9781099999991</v>
      </c>
      <c r="AD25" s="33">
        <v>6231.6574700000001</v>
      </c>
      <c r="AE25" s="33">
        <v>5499.3055000000004</v>
      </c>
    </row>
    <row r="26" spans="1:31">
      <c r="A26" s="29" t="s">
        <v>130</v>
      </c>
      <c r="B26" s="29" t="s">
        <v>69</v>
      </c>
      <c r="C26" s="33">
        <v>15743.286299806578</v>
      </c>
      <c r="D26" s="33">
        <v>17631.406785073534</v>
      </c>
      <c r="E26" s="33">
        <v>15861.348186429497</v>
      </c>
      <c r="F26" s="33">
        <v>14961.350721479466</v>
      </c>
      <c r="G26" s="33">
        <v>14904.952578193564</v>
      </c>
      <c r="H26" s="33">
        <v>15106.602025493377</v>
      </c>
      <c r="I26" s="33">
        <v>14178.212466115627</v>
      </c>
      <c r="J26" s="33">
        <v>11099.900821421814</v>
      </c>
      <c r="K26" s="33">
        <v>9297.8665961617444</v>
      </c>
      <c r="L26" s="33">
        <v>9676.4732352347128</v>
      </c>
      <c r="M26" s="33">
        <v>10911.492549736373</v>
      </c>
      <c r="N26" s="33">
        <v>9872.3149318130982</v>
      </c>
      <c r="O26" s="33">
        <v>9411.6804419870878</v>
      </c>
      <c r="P26" s="33">
        <v>9219.6191443691296</v>
      </c>
      <c r="Q26" s="33">
        <v>9049.9675647654585</v>
      </c>
      <c r="R26" s="33">
        <v>8376.4781494114941</v>
      </c>
      <c r="S26" s="33">
        <v>5818.8880435410447</v>
      </c>
      <c r="T26" s="33">
        <v>4310.7889851949112</v>
      </c>
      <c r="U26" s="33">
        <v>4431.5099291158376</v>
      </c>
      <c r="V26" s="33">
        <v>4083.8615923356879</v>
      </c>
      <c r="W26" s="33">
        <v>3665.5102112853992</v>
      </c>
      <c r="X26" s="33">
        <v>3393.443832563134</v>
      </c>
      <c r="Y26" s="33">
        <v>2456.804159386742</v>
      </c>
      <c r="Z26" s="33">
        <v>2517.861281279746</v>
      </c>
      <c r="AA26" s="33">
        <v>2250.7842751626054</v>
      </c>
      <c r="AB26" s="33">
        <v>1232.8177147666775</v>
      </c>
      <c r="AC26" s="33">
        <v>1086.2954359200544</v>
      </c>
      <c r="AD26" s="33">
        <v>1047.959077372278</v>
      </c>
      <c r="AE26" s="33">
        <v>914.06067241163214</v>
      </c>
    </row>
    <row r="27" spans="1:31">
      <c r="A27" s="29" t="s">
        <v>130</v>
      </c>
      <c r="B27" s="29" t="s">
        <v>68</v>
      </c>
      <c r="C27" s="33">
        <v>4.9791124795450452</v>
      </c>
      <c r="D27" s="33">
        <v>5.7841354878332938</v>
      </c>
      <c r="E27" s="33">
        <v>5.5558562402869915</v>
      </c>
      <c r="F27" s="33">
        <v>5.1041696704551791</v>
      </c>
      <c r="G27" s="33">
        <v>4.6300786441148167</v>
      </c>
      <c r="H27" s="33">
        <v>4.7832983901557276</v>
      </c>
      <c r="I27" s="33">
        <v>4.5894298758136589</v>
      </c>
      <c r="J27" s="33">
        <v>7.1148623923069003</v>
      </c>
      <c r="K27" s="33">
        <v>69.604946184005811</v>
      </c>
      <c r="L27" s="33">
        <v>70.363600895914288</v>
      </c>
      <c r="M27" s="33">
        <v>69.047379502804787</v>
      </c>
      <c r="N27" s="33">
        <v>64.948246596127291</v>
      </c>
      <c r="O27" s="33">
        <v>60.150257525616588</v>
      </c>
      <c r="P27" s="33">
        <v>55.266689549745379</v>
      </c>
      <c r="Q27" s="33">
        <v>56.80792268898697</v>
      </c>
      <c r="R27" s="33">
        <v>54.057944445325596</v>
      </c>
      <c r="S27" s="33">
        <v>53.727618454157799</v>
      </c>
      <c r="T27" s="33">
        <v>52.937464632380198</v>
      </c>
      <c r="U27" s="33">
        <v>53.426320325783905</v>
      </c>
      <c r="V27" s="33">
        <v>52.000739675683697</v>
      </c>
      <c r="W27" s="33">
        <v>49.263796302901298</v>
      </c>
      <c r="X27" s="33">
        <v>66.511136280145493</v>
      </c>
      <c r="Y27" s="33">
        <v>61.192692168689106</v>
      </c>
      <c r="Z27" s="33">
        <v>62.280969486447404</v>
      </c>
      <c r="AA27" s="33">
        <v>59.3201859210387</v>
      </c>
      <c r="AB27" s="33">
        <v>63.709515565569298</v>
      </c>
      <c r="AC27" s="33">
        <v>62.170064168330605</v>
      </c>
      <c r="AD27" s="33">
        <v>72.264649304904211</v>
      </c>
      <c r="AE27" s="33">
        <v>72.414450751724004</v>
      </c>
    </row>
    <row r="28" spans="1:31">
      <c r="A28" s="29" t="s">
        <v>130</v>
      </c>
      <c r="B28" s="29" t="s">
        <v>36</v>
      </c>
      <c r="C28" s="33">
        <v>7.3925639999999988E-7</v>
      </c>
      <c r="D28" s="33">
        <v>7.3229852999999802E-7</v>
      </c>
      <c r="E28" s="33">
        <v>6.9686931999999898E-7</v>
      </c>
      <c r="F28" s="33">
        <v>6.6055752999999891E-7</v>
      </c>
      <c r="G28" s="33">
        <v>6.1967218999999893E-7</v>
      </c>
      <c r="H28" s="33">
        <v>6.0309286999999996E-7</v>
      </c>
      <c r="I28" s="33">
        <v>6.93677679999999E-7</v>
      </c>
      <c r="J28" s="33">
        <v>7.1367937999999894E-7</v>
      </c>
      <c r="K28" s="33">
        <v>2.0590641000000001E-6</v>
      </c>
      <c r="L28" s="33">
        <v>2.0353961000000003E-6</v>
      </c>
      <c r="M28" s="33">
        <v>1.9610709699999988E-6</v>
      </c>
      <c r="N28" s="33">
        <v>2.0969524000000001E-6</v>
      </c>
      <c r="O28" s="33">
        <v>2.0014821400000002E-6</v>
      </c>
      <c r="P28" s="33">
        <v>1.9116747999999999E-6</v>
      </c>
      <c r="Q28" s="33">
        <v>2.0674843000000003E-6</v>
      </c>
      <c r="R28" s="33">
        <v>1.9795938999999991E-6</v>
      </c>
      <c r="S28" s="33">
        <v>7.3247588000000002E-6</v>
      </c>
      <c r="T28" s="33">
        <v>6.8833996399999996E-6</v>
      </c>
      <c r="U28" s="33">
        <v>0.15961561416</v>
      </c>
      <c r="V28" s="33">
        <v>0.1483095217821</v>
      </c>
      <c r="W28" s="33">
        <v>0.86846890666279986</v>
      </c>
      <c r="X28" s="33">
        <v>0.82112098354699992</v>
      </c>
      <c r="Y28" s="33">
        <v>0.78536327717409904</v>
      </c>
      <c r="Z28" s="33">
        <v>0.90409262647359989</v>
      </c>
      <c r="AA28" s="33">
        <v>0.85049810210780008</v>
      </c>
      <c r="AB28" s="33">
        <v>0.79874487349199996</v>
      </c>
      <c r="AC28" s="33">
        <v>0.74166436861860008</v>
      </c>
      <c r="AD28" s="33">
        <v>0.73625446280020002</v>
      </c>
      <c r="AE28" s="33">
        <v>0.69747136654639996</v>
      </c>
    </row>
    <row r="29" spans="1:31">
      <c r="A29" s="29" t="s">
        <v>130</v>
      </c>
      <c r="B29" s="29" t="s">
        <v>73</v>
      </c>
      <c r="C29" s="33">
        <v>134.94451999999998</v>
      </c>
      <c r="D29" s="33">
        <v>417.76484000000005</v>
      </c>
      <c r="E29" s="33">
        <v>581.7633910423516</v>
      </c>
      <c r="F29" s="33">
        <v>1031.1543269564086</v>
      </c>
      <c r="G29" s="33">
        <v>397.27608005344899</v>
      </c>
      <c r="H29" s="33">
        <v>546.71335803959028</v>
      </c>
      <c r="I29" s="33">
        <v>751.22420004999526</v>
      </c>
      <c r="J29" s="33">
        <v>777.95933325666272</v>
      </c>
      <c r="K29" s="33">
        <v>815.83185394455461</v>
      </c>
      <c r="L29" s="33">
        <v>916.1452103636999</v>
      </c>
      <c r="M29" s="33">
        <v>739.34206395726915</v>
      </c>
      <c r="N29" s="33">
        <v>1247.2072045752298</v>
      </c>
      <c r="O29" s="33">
        <v>1109.1534803390798</v>
      </c>
      <c r="P29" s="33">
        <v>812.63683610055045</v>
      </c>
      <c r="Q29" s="33">
        <v>1071.6412144127889</v>
      </c>
      <c r="R29" s="33">
        <v>958.39353987765162</v>
      </c>
      <c r="S29" s="33">
        <v>783.84631245670562</v>
      </c>
      <c r="T29" s="33">
        <v>719.99049987736805</v>
      </c>
      <c r="U29" s="33">
        <v>730.95395101931172</v>
      </c>
      <c r="V29" s="33">
        <v>508.60874220566359</v>
      </c>
      <c r="W29" s="33">
        <v>596.27246990356434</v>
      </c>
      <c r="X29" s="33">
        <v>680.84619909289438</v>
      </c>
      <c r="Y29" s="33">
        <v>385.5855543589297</v>
      </c>
      <c r="Z29" s="33">
        <v>504.72952014879473</v>
      </c>
      <c r="AA29" s="33">
        <v>529.06389982734095</v>
      </c>
      <c r="AB29" s="33">
        <v>463.24560757130752</v>
      </c>
      <c r="AC29" s="33">
        <v>412.9780473112516</v>
      </c>
      <c r="AD29" s="33">
        <v>474.65999889392168</v>
      </c>
      <c r="AE29" s="33">
        <v>323.93803368985158</v>
      </c>
    </row>
    <row r="30" spans="1:31">
      <c r="A30" s="29" t="s">
        <v>130</v>
      </c>
      <c r="B30" s="29" t="s">
        <v>56</v>
      </c>
      <c r="C30" s="33">
        <v>8.1202761999999901E-2</v>
      </c>
      <c r="D30" s="33">
        <v>0.13357490299999999</v>
      </c>
      <c r="E30" s="33">
        <v>0.16962837499999997</v>
      </c>
      <c r="F30" s="33">
        <v>0.27984851500000002</v>
      </c>
      <c r="G30" s="33">
        <v>0.37649512399999996</v>
      </c>
      <c r="H30" s="33">
        <v>0.498621753</v>
      </c>
      <c r="I30" s="33">
        <v>0.56817856700000002</v>
      </c>
      <c r="J30" s="33">
        <v>0.64992271000000001</v>
      </c>
      <c r="K30" s="33">
        <v>0.71583959599999991</v>
      </c>
      <c r="L30" s="33">
        <v>0.82192983000000008</v>
      </c>
      <c r="M30" s="33">
        <v>0.96219517600000004</v>
      </c>
      <c r="N30" s="33">
        <v>1.1056504299999999</v>
      </c>
      <c r="O30" s="33">
        <v>1.1793886400000002</v>
      </c>
      <c r="P30" s="33">
        <v>1.1693583300000001</v>
      </c>
      <c r="Q30" s="33">
        <v>1.2803366799999998</v>
      </c>
      <c r="R30" s="33">
        <v>1.3432344000000001</v>
      </c>
      <c r="S30" s="33">
        <v>1.315904</v>
      </c>
      <c r="T30" s="33">
        <v>1.2824212900000003</v>
      </c>
      <c r="U30" s="33">
        <v>1.2550961</v>
      </c>
      <c r="V30" s="33">
        <v>1.2551661399999992</v>
      </c>
      <c r="W30" s="33">
        <v>1.2402345099999901</v>
      </c>
      <c r="X30" s="33">
        <v>1.2561710600000002</v>
      </c>
      <c r="Y30" s="33">
        <v>1.24925961</v>
      </c>
      <c r="Z30" s="33">
        <v>1.32026215</v>
      </c>
      <c r="AA30" s="33">
        <v>1.2479687099999999</v>
      </c>
      <c r="AB30" s="33">
        <v>1.222364379999999</v>
      </c>
      <c r="AC30" s="33">
        <v>1.1790849399999999</v>
      </c>
      <c r="AD30" s="33">
        <v>1.20558414</v>
      </c>
      <c r="AE30" s="33">
        <v>1.1601439</v>
      </c>
    </row>
    <row r="31" spans="1:31">
      <c r="A31" s="34" t="s">
        <v>138</v>
      </c>
      <c r="B31" s="34"/>
      <c r="C31" s="35">
        <v>213373.15896742142</v>
      </c>
      <c r="D31" s="35">
        <v>180279.7004265362</v>
      </c>
      <c r="E31" s="35">
        <v>162875.35605040236</v>
      </c>
      <c r="F31" s="35">
        <v>170208.08619861826</v>
      </c>
      <c r="G31" s="35">
        <v>137183.08243888733</v>
      </c>
      <c r="H31" s="35">
        <v>115532.91912307052</v>
      </c>
      <c r="I31" s="35">
        <v>100115.27954471068</v>
      </c>
      <c r="J31" s="35">
        <v>106009.65975702669</v>
      </c>
      <c r="K31" s="35">
        <v>66636.252275587511</v>
      </c>
      <c r="L31" s="35">
        <v>62356.451451093279</v>
      </c>
      <c r="M31" s="35">
        <v>58036.341438350471</v>
      </c>
      <c r="N31" s="35">
        <v>50188.851958511485</v>
      </c>
      <c r="O31" s="35">
        <v>53818.319879936949</v>
      </c>
      <c r="P31" s="35">
        <v>51086.432603805668</v>
      </c>
      <c r="Q31" s="35">
        <v>36737.390173344582</v>
      </c>
      <c r="R31" s="35">
        <v>37292.139739012091</v>
      </c>
      <c r="S31" s="35">
        <v>40157.386095286027</v>
      </c>
      <c r="T31" s="35">
        <v>35540.978257446965</v>
      </c>
      <c r="U31" s="35">
        <v>36286.682384254527</v>
      </c>
      <c r="V31" s="35">
        <v>32720.867204266415</v>
      </c>
      <c r="W31" s="35">
        <v>28300.929773726071</v>
      </c>
      <c r="X31" s="35">
        <v>21709.417462920879</v>
      </c>
      <c r="Y31" s="35">
        <v>19807.241513334029</v>
      </c>
      <c r="Z31" s="35">
        <v>12908.711134514595</v>
      </c>
      <c r="AA31" s="35">
        <v>12496.647690955393</v>
      </c>
      <c r="AB31" s="35">
        <v>12923.638057293687</v>
      </c>
      <c r="AC31" s="35">
        <v>13175.151955329235</v>
      </c>
      <c r="AD31" s="35">
        <v>13953.024977139283</v>
      </c>
      <c r="AE31" s="35">
        <v>13336.926629306556</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176490.52100000001</v>
      </c>
      <c r="D34" s="33">
        <v>154642.94069999998</v>
      </c>
      <c r="E34" s="33">
        <v>157705.7855</v>
      </c>
      <c r="F34" s="33">
        <v>138948.49871452799</v>
      </c>
      <c r="G34" s="33">
        <v>133312.64345722849</v>
      </c>
      <c r="H34" s="33">
        <v>122315.0741953931</v>
      </c>
      <c r="I34" s="33">
        <v>107476.60979774091</v>
      </c>
      <c r="J34" s="33">
        <v>100506.4264933542</v>
      </c>
      <c r="K34" s="33">
        <v>90056.960769444704</v>
      </c>
      <c r="L34" s="33">
        <v>82887.167590399404</v>
      </c>
      <c r="M34" s="33">
        <v>76654.187469561701</v>
      </c>
      <c r="N34" s="33">
        <v>78052.474395331796</v>
      </c>
      <c r="O34" s="33">
        <v>78114.904327710319</v>
      </c>
      <c r="P34" s="33">
        <v>71614.304340800605</v>
      </c>
      <c r="Q34" s="33">
        <v>68534.077999999994</v>
      </c>
      <c r="R34" s="33">
        <v>59666.542599999993</v>
      </c>
      <c r="S34" s="33">
        <v>45955.991999999998</v>
      </c>
      <c r="T34" s="33">
        <v>44613.120499999997</v>
      </c>
      <c r="U34" s="33">
        <v>40704.146999999997</v>
      </c>
      <c r="V34" s="33">
        <v>38095.336199999998</v>
      </c>
      <c r="W34" s="33">
        <v>35573.987099999998</v>
      </c>
      <c r="X34" s="33">
        <v>28789.527399999999</v>
      </c>
      <c r="Y34" s="33">
        <v>22525.560399999998</v>
      </c>
      <c r="Z34" s="33">
        <v>18466.792000000001</v>
      </c>
      <c r="AA34" s="33">
        <v>14547.517399999999</v>
      </c>
      <c r="AB34" s="33">
        <v>11305.742100000001</v>
      </c>
      <c r="AC34" s="33">
        <v>10475.059300000001</v>
      </c>
      <c r="AD34" s="33">
        <v>9877.8845000000001</v>
      </c>
      <c r="AE34" s="33">
        <v>8589.7618999999995</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7663.3691261690292</v>
      </c>
      <c r="D36" s="33">
        <v>7325.1472798029799</v>
      </c>
      <c r="E36" s="33">
        <v>7774.7761860271603</v>
      </c>
      <c r="F36" s="33">
        <v>8797.182334772202</v>
      </c>
      <c r="G36" s="33">
        <v>7139.5559779786208</v>
      </c>
      <c r="H36" s="33">
        <v>6980.1440371283697</v>
      </c>
      <c r="I36" s="33">
        <v>6379.5414981150006</v>
      </c>
      <c r="J36" s="33">
        <v>7368.8392800103002</v>
      </c>
      <c r="K36" s="33">
        <v>5894.1637766418999</v>
      </c>
      <c r="L36" s="33">
        <v>5808.96720850765</v>
      </c>
      <c r="M36" s="33">
        <v>5881.3970901874</v>
      </c>
      <c r="N36" s="33">
        <v>12234.447501058399</v>
      </c>
      <c r="O36" s="33">
        <v>12624.7460397465</v>
      </c>
      <c r="P36" s="33">
        <v>12228.102299078149</v>
      </c>
      <c r="Q36" s="33">
        <v>10663.515001651998</v>
      </c>
      <c r="R36" s="33">
        <v>8675.368706520152</v>
      </c>
      <c r="S36" s="33">
        <v>12086.975048104299</v>
      </c>
      <c r="T36" s="33">
        <v>11375.274709750101</v>
      </c>
      <c r="U36" s="33">
        <v>8474.5779481883001</v>
      </c>
      <c r="V36" s="33">
        <v>8517.3358405905019</v>
      </c>
      <c r="W36" s="33">
        <v>8764.4818027353995</v>
      </c>
      <c r="X36" s="33">
        <v>9071.7889703260989</v>
      </c>
      <c r="Y36" s="33">
        <v>8443.8150910498989</v>
      </c>
      <c r="Z36" s="33">
        <v>7376.0400422536004</v>
      </c>
      <c r="AA36" s="33">
        <v>3395.6697795512</v>
      </c>
      <c r="AB36" s="33">
        <v>2066.3647250489998</v>
      </c>
      <c r="AC36" s="33">
        <v>1976.9044525009999</v>
      </c>
      <c r="AD36" s="33">
        <v>1877.8938737451999</v>
      </c>
      <c r="AE36" s="33">
        <v>1793.4184845024001</v>
      </c>
    </row>
    <row r="37" spans="1:31">
      <c r="A37" s="29" t="s">
        <v>131</v>
      </c>
      <c r="B37" s="29" t="s">
        <v>32</v>
      </c>
      <c r="C37" s="33">
        <v>257.13098000000002</v>
      </c>
      <c r="D37" s="33">
        <v>245.90614000000002</v>
      </c>
      <c r="E37" s="33">
        <v>464.36659999999995</v>
      </c>
      <c r="F37" s="33">
        <v>442.55288000000002</v>
      </c>
      <c r="G37" s="33">
        <v>418.78559999999999</v>
      </c>
      <c r="H37" s="33">
        <v>401.14988</v>
      </c>
      <c r="I37" s="33">
        <v>381.87603000000001</v>
      </c>
      <c r="J37" s="33">
        <v>365.12709999999998</v>
      </c>
      <c r="K37" s="33">
        <v>345.91762</v>
      </c>
      <c r="L37" s="33">
        <v>330.92419999999998</v>
      </c>
      <c r="M37" s="33">
        <v>315.38072</v>
      </c>
      <c r="N37" s="33">
        <v>300.61234000000002</v>
      </c>
      <c r="O37" s="33">
        <v>288.82171999999997</v>
      </c>
      <c r="P37" s="33">
        <v>274.22820000000002</v>
      </c>
      <c r="Q37" s="33">
        <v>261.69504999999998</v>
      </c>
      <c r="R37" s="33">
        <v>273.66129999999998</v>
      </c>
      <c r="S37" s="33">
        <v>557.53925000000004</v>
      </c>
      <c r="T37" s="33">
        <v>594.88699999999994</v>
      </c>
      <c r="U37" s="33">
        <v>499.03070000000002</v>
      </c>
      <c r="V37" s="33">
        <v>532.26780000000008</v>
      </c>
      <c r="W37" s="33">
        <v>537.75530000000003</v>
      </c>
      <c r="X37" s="33">
        <v>624.0551999999999</v>
      </c>
      <c r="Y37" s="33">
        <v>587.66925000000003</v>
      </c>
      <c r="Z37" s="33">
        <v>454.47919999999999</v>
      </c>
      <c r="AA37" s="33">
        <v>594.84</v>
      </c>
      <c r="AB37" s="33">
        <v>0</v>
      </c>
      <c r="AC37" s="33">
        <v>0</v>
      </c>
      <c r="AD37" s="33">
        <v>0</v>
      </c>
      <c r="AE37" s="33">
        <v>0</v>
      </c>
    </row>
    <row r="38" spans="1:31">
      <c r="A38" s="29" t="s">
        <v>131</v>
      </c>
      <c r="B38" s="29" t="s">
        <v>66</v>
      </c>
      <c r="C38" s="33">
        <v>1.3639945109999998E-3</v>
      </c>
      <c r="D38" s="33">
        <v>1.3481464140000002E-3</v>
      </c>
      <c r="E38" s="33">
        <v>15.261997744761</v>
      </c>
      <c r="F38" s="33">
        <v>288.85912160704976</v>
      </c>
      <c r="G38" s="33">
        <v>120.97878449790791</v>
      </c>
      <c r="H38" s="33">
        <v>169.00888827723497</v>
      </c>
      <c r="I38" s="33">
        <v>55.395001819085998</v>
      </c>
      <c r="J38" s="33">
        <v>364.44576921207988</v>
      </c>
      <c r="K38" s="33">
        <v>48.971504046488995</v>
      </c>
      <c r="L38" s="33">
        <v>103.83828283209989</v>
      </c>
      <c r="M38" s="33">
        <v>134.33110554267498</v>
      </c>
      <c r="N38" s="33">
        <v>1106.3039339993297</v>
      </c>
      <c r="O38" s="33">
        <v>610.90927164589993</v>
      </c>
      <c r="P38" s="33">
        <v>311.72759505724599</v>
      </c>
      <c r="Q38" s="33">
        <v>512.54930083951001</v>
      </c>
      <c r="R38" s="33">
        <v>985.59980514960989</v>
      </c>
      <c r="S38" s="33">
        <v>3152.1679059242097</v>
      </c>
      <c r="T38" s="33">
        <v>3280.1267233964104</v>
      </c>
      <c r="U38" s="33">
        <v>4932.98672542042</v>
      </c>
      <c r="V38" s="33">
        <v>4440.9219685212502</v>
      </c>
      <c r="W38" s="33">
        <v>3960.8106664022703</v>
      </c>
      <c r="X38" s="33">
        <v>6116.1604253452997</v>
      </c>
      <c r="Y38" s="33">
        <v>6284.5276957677006</v>
      </c>
      <c r="Z38" s="33">
        <v>5257.4668942737599</v>
      </c>
      <c r="AA38" s="33">
        <v>5998.6364121855004</v>
      </c>
      <c r="AB38" s="33">
        <v>5082.8599123058011</v>
      </c>
      <c r="AC38" s="33">
        <v>4290.3089769771996</v>
      </c>
      <c r="AD38" s="33">
        <v>4326.2215762211999</v>
      </c>
      <c r="AE38" s="33">
        <v>3099.9466837608998</v>
      </c>
    </row>
    <row r="39" spans="1:31">
      <c r="A39" s="29" t="s">
        <v>131</v>
      </c>
      <c r="B39" s="29" t="s">
        <v>65</v>
      </c>
      <c r="C39" s="33">
        <v>4642.0023000000001</v>
      </c>
      <c r="D39" s="33">
        <v>4414.2669999999998</v>
      </c>
      <c r="E39" s="33">
        <v>4212.8071</v>
      </c>
      <c r="F39" s="33">
        <v>3986.4032000000002</v>
      </c>
      <c r="G39" s="33">
        <v>3785.2020000000002</v>
      </c>
      <c r="H39" s="33">
        <v>3599.7117000000003</v>
      </c>
      <c r="I39" s="33">
        <v>3433.9259999999999</v>
      </c>
      <c r="J39" s="33">
        <v>3247.5877</v>
      </c>
      <c r="K39" s="33">
        <v>3086.4067</v>
      </c>
      <c r="L39" s="33">
        <v>2884.6115</v>
      </c>
      <c r="M39" s="33">
        <v>2799.3917999999999</v>
      </c>
      <c r="N39" s="33">
        <v>2645.8164999999999</v>
      </c>
      <c r="O39" s="33">
        <v>2514.0762</v>
      </c>
      <c r="P39" s="33">
        <v>2389.0205000000001</v>
      </c>
      <c r="Q39" s="33">
        <v>2279.4078</v>
      </c>
      <c r="R39" s="33">
        <v>2156.92884</v>
      </c>
      <c r="S39" s="33">
        <v>768.67475000000002</v>
      </c>
      <c r="T39" s="33">
        <v>734.92656000000011</v>
      </c>
      <c r="U39" s="33">
        <v>694.91125</v>
      </c>
      <c r="V39" s="33">
        <v>659.76206000000002</v>
      </c>
      <c r="W39" s="33">
        <v>629.69490000000008</v>
      </c>
      <c r="X39" s="33">
        <v>0</v>
      </c>
      <c r="Y39" s="33">
        <v>0</v>
      </c>
      <c r="Z39" s="33">
        <v>0</v>
      </c>
      <c r="AA39" s="33">
        <v>0</v>
      </c>
      <c r="AB39" s="33">
        <v>0</v>
      </c>
      <c r="AC39" s="33">
        <v>0</v>
      </c>
      <c r="AD39" s="33">
        <v>0</v>
      </c>
      <c r="AE39" s="33">
        <v>0</v>
      </c>
    </row>
    <row r="40" spans="1:31">
      <c r="A40" s="29" t="s">
        <v>131</v>
      </c>
      <c r="B40" s="29" t="s">
        <v>69</v>
      </c>
      <c r="C40" s="33">
        <v>5372.5625704314589</v>
      </c>
      <c r="D40" s="33">
        <v>8660.6617083767596</v>
      </c>
      <c r="E40" s="33">
        <v>8254.0880263874042</v>
      </c>
      <c r="F40" s="33">
        <v>7253.7507959278273</v>
      </c>
      <c r="G40" s="33">
        <v>8191.7638091172821</v>
      </c>
      <c r="H40" s="33">
        <v>7821.8444270847494</v>
      </c>
      <c r="I40" s="33">
        <v>8014.1588484415915</v>
      </c>
      <c r="J40" s="33">
        <v>7287.1530375196689</v>
      </c>
      <c r="K40" s="33">
        <v>6392.9009553438909</v>
      </c>
      <c r="L40" s="33">
        <v>6332.8615652355093</v>
      </c>
      <c r="M40" s="33">
        <v>5406.6275231372683</v>
      </c>
      <c r="N40" s="33">
        <v>5126.3654660786569</v>
      </c>
      <c r="O40" s="33">
        <v>4506.5780134339584</v>
      </c>
      <c r="P40" s="33">
        <v>5089.642829394179</v>
      </c>
      <c r="Q40" s="33">
        <v>4650.291533296233</v>
      </c>
      <c r="R40" s="33">
        <v>4747.2706938958154</v>
      </c>
      <c r="S40" s="33">
        <v>4506.1827252862295</v>
      </c>
      <c r="T40" s="33">
        <v>4174.5063734517171</v>
      </c>
      <c r="U40" s="33">
        <v>4096.4182056606014</v>
      </c>
      <c r="V40" s="33">
        <v>3402.645447066257</v>
      </c>
      <c r="W40" s="33">
        <v>3265.3177074180585</v>
      </c>
      <c r="X40" s="33">
        <v>2654.3650204307005</v>
      </c>
      <c r="Y40" s="33">
        <v>2522.0483016546987</v>
      </c>
      <c r="Z40" s="33">
        <v>1310.6493578763648</v>
      </c>
      <c r="AA40" s="33">
        <v>1347.4900485378168</v>
      </c>
      <c r="AB40" s="33">
        <v>1199.1652768860199</v>
      </c>
      <c r="AC40" s="33">
        <v>1138.3267497682475</v>
      </c>
      <c r="AD40" s="33">
        <v>1084.0915294642682</v>
      </c>
      <c r="AE40" s="33">
        <v>685.5323429987036</v>
      </c>
    </row>
    <row r="41" spans="1:31">
      <c r="A41" s="29" t="s">
        <v>131</v>
      </c>
      <c r="B41" s="29" t="s">
        <v>68</v>
      </c>
      <c r="C41" s="33">
        <v>5.1758245629032889</v>
      </c>
      <c r="D41" s="33">
        <v>6.7105316605541461</v>
      </c>
      <c r="E41" s="33">
        <v>6.5263077852084264</v>
      </c>
      <c r="F41" s="33">
        <v>5.9520955338991781</v>
      </c>
      <c r="G41" s="33">
        <v>5.7564051267886773</v>
      </c>
      <c r="H41" s="33">
        <v>5.7532067338815862</v>
      </c>
      <c r="I41" s="33">
        <v>5.5568124004216131</v>
      </c>
      <c r="J41" s="33">
        <v>4.4257228777525981</v>
      </c>
      <c r="K41" s="33">
        <v>4.578143673669679</v>
      </c>
      <c r="L41" s="33">
        <v>4.5418962627715151</v>
      </c>
      <c r="M41" s="33">
        <v>4.403580611787187</v>
      </c>
      <c r="N41" s="33">
        <v>4.2645919693087553</v>
      </c>
      <c r="O41" s="33">
        <v>3.8936576288675675</v>
      </c>
      <c r="P41" s="33">
        <v>3.7711996895776081</v>
      </c>
      <c r="Q41" s="33">
        <v>3.778655671973469</v>
      </c>
      <c r="R41" s="33">
        <v>3.4765411721456094</v>
      </c>
      <c r="S41" s="33">
        <v>11.765478992391227</v>
      </c>
      <c r="T41" s="33">
        <v>11.968976669177142</v>
      </c>
      <c r="U41" s="33">
        <v>11.882200595193257</v>
      </c>
      <c r="V41" s="33">
        <v>13.817952873223531</v>
      </c>
      <c r="W41" s="33">
        <v>18.391642569008297</v>
      </c>
      <c r="X41" s="33">
        <v>35.18957438720453</v>
      </c>
      <c r="Y41" s="33">
        <v>32.708069498381434</v>
      </c>
      <c r="Z41" s="33">
        <v>32.546446364542795</v>
      </c>
      <c r="AA41" s="33">
        <v>32.139147042950349</v>
      </c>
      <c r="AB41" s="33">
        <v>38.610501111601799</v>
      </c>
      <c r="AC41" s="33">
        <v>38.98678611190747</v>
      </c>
      <c r="AD41" s="33">
        <v>38.333769071589927</v>
      </c>
      <c r="AE41" s="33">
        <v>45.102015295561351</v>
      </c>
    </row>
    <row r="42" spans="1:31">
      <c r="A42" s="29" t="s">
        <v>131</v>
      </c>
      <c r="B42" s="29" t="s">
        <v>36</v>
      </c>
      <c r="C42" s="33">
        <v>4.9857877000000005E-7</v>
      </c>
      <c r="D42" s="33">
        <v>2.2781722372419998E-2</v>
      </c>
      <c r="E42" s="33">
        <v>2.2775687591529998E-2</v>
      </c>
      <c r="F42" s="33">
        <v>2.66322963026999E-2</v>
      </c>
      <c r="G42" s="33">
        <v>2.6913772776899901E-2</v>
      </c>
      <c r="H42" s="33">
        <v>2.5057310410770001E-2</v>
      </c>
      <c r="I42" s="33">
        <v>2.3284837292200003E-2</v>
      </c>
      <c r="J42" s="33">
        <v>2.2020898406400001E-2</v>
      </c>
      <c r="K42" s="33">
        <v>2.0356885069600001E-2</v>
      </c>
      <c r="L42" s="33">
        <v>1.9498535066399997E-2</v>
      </c>
      <c r="M42" s="33">
        <v>1.8408752520299998E-2</v>
      </c>
      <c r="N42" s="33">
        <v>1.7926495350699897E-2</v>
      </c>
      <c r="O42" s="33">
        <v>1.6984714107000001E-2</v>
      </c>
      <c r="P42" s="33">
        <v>1.6393063923499897E-2</v>
      </c>
      <c r="Q42" s="33">
        <v>1.5551012507500002E-2</v>
      </c>
      <c r="R42" s="33">
        <v>1.5045943340699999E-2</v>
      </c>
      <c r="S42" s="33">
        <v>0.70662296899999999</v>
      </c>
      <c r="T42" s="33">
        <v>0.67716318499999995</v>
      </c>
      <c r="U42" s="33">
        <v>0.64565768300000004</v>
      </c>
      <c r="V42" s="33">
        <v>0.60241900000000004</v>
      </c>
      <c r="W42" s="33">
        <v>1.1534474000000001</v>
      </c>
      <c r="X42" s="33">
        <v>1.0896185</v>
      </c>
      <c r="Y42" s="33">
        <v>1.0477765999999999</v>
      </c>
      <c r="Z42" s="33">
        <v>1.3589221</v>
      </c>
      <c r="AA42" s="33">
        <v>1.2717616</v>
      </c>
      <c r="AB42" s="33">
        <v>1.8950094</v>
      </c>
      <c r="AC42" s="33">
        <v>1.8671753000000002</v>
      </c>
      <c r="AD42" s="33">
        <v>1.7606609</v>
      </c>
      <c r="AE42" s="33">
        <v>1.7314288</v>
      </c>
    </row>
    <row r="43" spans="1:31">
      <c r="A43" s="29" t="s">
        <v>131</v>
      </c>
      <c r="B43" s="29" t="s">
        <v>73</v>
      </c>
      <c r="C43" s="33">
        <v>188.73139</v>
      </c>
      <c r="D43" s="33">
        <v>401.20396999999997</v>
      </c>
      <c r="E43" s="33">
        <v>657.55380050267695</v>
      </c>
      <c r="F43" s="33">
        <v>3034.721000589363</v>
      </c>
      <c r="G43" s="33">
        <v>2689.5985005630328</v>
      </c>
      <c r="H43" s="33">
        <v>2250.3262005619631</v>
      </c>
      <c r="I43" s="33">
        <v>1871.0569005627794</v>
      </c>
      <c r="J43" s="33">
        <v>2531.3182006123466</v>
      </c>
      <c r="K43" s="33">
        <v>1980.1444005909686</v>
      </c>
      <c r="L43" s="33">
        <v>2163.4780006022252</v>
      </c>
      <c r="M43" s="33">
        <v>1938.551200602094</v>
      </c>
      <c r="N43" s="33">
        <v>2864.2872011719628</v>
      </c>
      <c r="O43" s="33">
        <v>2649.3155029772984</v>
      </c>
      <c r="P43" s="33">
        <v>2468.5995028799957</v>
      </c>
      <c r="Q43" s="33">
        <v>2604.4828027565509</v>
      </c>
      <c r="R43" s="33">
        <v>2375.3892026679177</v>
      </c>
      <c r="S43" s="33">
        <v>1441.7018303</v>
      </c>
      <c r="T43" s="33">
        <v>1386.5246125000001</v>
      </c>
      <c r="U43" s="33">
        <v>1413.2195314999999</v>
      </c>
      <c r="V43" s="33">
        <v>1021.4715124999999</v>
      </c>
      <c r="W43" s="33">
        <v>1185.3291614999998</v>
      </c>
      <c r="X43" s="33">
        <v>1126.987893</v>
      </c>
      <c r="Y43" s="33">
        <v>783.81370019999997</v>
      </c>
      <c r="Z43" s="33">
        <v>780.58166999999992</v>
      </c>
      <c r="AA43" s="33">
        <v>738.05894169999999</v>
      </c>
      <c r="AB43" s="33">
        <v>558.3096139999999</v>
      </c>
      <c r="AC43" s="33">
        <v>488.81857410000003</v>
      </c>
      <c r="AD43" s="33">
        <v>446.04945850000001</v>
      </c>
      <c r="AE43" s="33">
        <v>395.60553679999998</v>
      </c>
    </row>
    <row r="44" spans="1:31">
      <c r="A44" s="29" t="s">
        <v>131</v>
      </c>
      <c r="B44" s="29" t="s">
        <v>56</v>
      </c>
      <c r="C44" s="33">
        <v>3.4332462200000004E-2</v>
      </c>
      <c r="D44" s="33">
        <v>5.2822027999999903E-2</v>
      </c>
      <c r="E44" s="33">
        <v>7.6348639699999901E-2</v>
      </c>
      <c r="F44" s="33">
        <v>0.13620392000000001</v>
      </c>
      <c r="G44" s="33">
        <v>0.20157995499999998</v>
      </c>
      <c r="H44" s="33">
        <v>0.25426528999999998</v>
      </c>
      <c r="I44" s="33">
        <v>0.30385255699999997</v>
      </c>
      <c r="J44" s="33">
        <v>0.35935873300000004</v>
      </c>
      <c r="K44" s="33">
        <v>0.43110609</v>
      </c>
      <c r="L44" s="33">
        <v>0.51299150999999898</v>
      </c>
      <c r="M44" s="33">
        <v>0.64554480400000003</v>
      </c>
      <c r="N44" s="33">
        <v>0.73471207000000005</v>
      </c>
      <c r="O44" s="33">
        <v>0.81250812999999988</v>
      </c>
      <c r="P44" s="33">
        <v>0.89037922999999997</v>
      </c>
      <c r="Q44" s="33">
        <v>0.93944603000000004</v>
      </c>
      <c r="R44" s="33">
        <v>0.99331957999999998</v>
      </c>
      <c r="S44" s="33">
        <v>0.79722172000000002</v>
      </c>
      <c r="T44" s="33">
        <v>0.83508046000000002</v>
      </c>
      <c r="U44" s="33">
        <v>0.85374619999999901</v>
      </c>
      <c r="V44" s="33">
        <v>0.86629453999999995</v>
      </c>
      <c r="W44" s="33">
        <v>0.88831987000000001</v>
      </c>
      <c r="X44" s="33">
        <v>0.92956603999999998</v>
      </c>
      <c r="Y44" s="33">
        <v>0.93205958999999994</v>
      </c>
      <c r="Z44" s="33">
        <v>0.90256383999999901</v>
      </c>
      <c r="AA44" s="33">
        <v>0.83588576999999997</v>
      </c>
      <c r="AB44" s="33">
        <v>0.6983288149999991</v>
      </c>
      <c r="AC44" s="33">
        <v>0.74714081999999993</v>
      </c>
      <c r="AD44" s="33">
        <v>0.74020301999999893</v>
      </c>
      <c r="AE44" s="33">
        <v>0.67403413000000001</v>
      </c>
    </row>
    <row r="45" spans="1:31">
      <c r="A45" s="34" t="s">
        <v>138</v>
      </c>
      <c r="B45" s="34"/>
      <c r="C45" s="35">
        <v>194430.76316515793</v>
      </c>
      <c r="D45" s="35">
        <v>175295.63470798667</v>
      </c>
      <c r="E45" s="35">
        <v>178433.61171794456</v>
      </c>
      <c r="F45" s="35">
        <v>159723.19914236898</v>
      </c>
      <c r="G45" s="35">
        <v>152974.68603394911</v>
      </c>
      <c r="H45" s="35">
        <v>141292.68633461735</v>
      </c>
      <c r="I45" s="35">
        <v>125747.06398851699</v>
      </c>
      <c r="J45" s="35">
        <v>119144.00510297401</v>
      </c>
      <c r="K45" s="35">
        <v>105829.89946915067</v>
      </c>
      <c r="L45" s="35">
        <v>98352.912243237428</v>
      </c>
      <c r="M45" s="35">
        <v>91195.719289040833</v>
      </c>
      <c r="N45" s="35">
        <v>99470.284728437488</v>
      </c>
      <c r="O45" s="35">
        <v>98663.929230165551</v>
      </c>
      <c r="P45" s="35">
        <v>91910.796964019755</v>
      </c>
      <c r="Q45" s="35">
        <v>86905.315341459704</v>
      </c>
      <c r="R45" s="35">
        <v>76508.848486737712</v>
      </c>
      <c r="S45" s="35">
        <v>67039.297158307134</v>
      </c>
      <c r="T45" s="35">
        <v>64784.810843267405</v>
      </c>
      <c r="U45" s="35">
        <v>59413.954029864515</v>
      </c>
      <c r="V45" s="35">
        <v>55662.087269051233</v>
      </c>
      <c r="W45" s="35">
        <v>52750.439119124734</v>
      </c>
      <c r="X45" s="35">
        <v>47291.086590489293</v>
      </c>
      <c r="Y45" s="35">
        <v>40396.328807970676</v>
      </c>
      <c r="Z45" s="35">
        <v>32897.973940768265</v>
      </c>
      <c r="AA45" s="35">
        <v>25916.292787317467</v>
      </c>
      <c r="AB45" s="35">
        <v>19692.74251535242</v>
      </c>
      <c r="AC45" s="35">
        <v>17919.586265358357</v>
      </c>
      <c r="AD45" s="35">
        <v>17204.425248502259</v>
      </c>
      <c r="AE45" s="35">
        <v>14213.761426557565</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119000.32150000001</v>
      </c>
      <c r="D49" s="33">
        <v>107451.75900000001</v>
      </c>
      <c r="E49" s="33">
        <v>103912.247</v>
      </c>
      <c r="F49" s="33">
        <v>81927.96797438401</v>
      </c>
      <c r="G49" s="33">
        <v>82378.944980854998</v>
      </c>
      <c r="H49" s="33">
        <v>79068.032265628994</v>
      </c>
      <c r="I49" s="33">
        <v>73857.087029694012</v>
      </c>
      <c r="J49" s="33">
        <v>69836.552416683</v>
      </c>
      <c r="K49" s="33">
        <v>65407.006922683999</v>
      </c>
      <c r="L49" s="33">
        <v>59138.025827110003</v>
      </c>
      <c r="M49" s="33">
        <v>53568.451274915999</v>
      </c>
      <c r="N49" s="33">
        <v>50181.964999999997</v>
      </c>
      <c r="O49" s="33">
        <v>49006.805999999997</v>
      </c>
      <c r="P49" s="33">
        <v>46652.254500000003</v>
      </c>
      <c r="Q49" s="33">
        <v>45624.970500000003</v>
      </c>
      <c r="R49" s="33">
        <v>41043.928</v>
      </c>
      <c r="S49" s="33">
        <v>36439.075499999999</v>
      </c>
      <c r="T49" s="33">
        <v>35974.718500000003</v>
      </c>
      <c r="U49" s="33">
        <v>30305.486399999998</v>
      </c>
      <c r="V49" s="33">
        <v>30977.819500000001</v>
      </c>
      <c r="W49" s="33">
        <v>32161.316500000001</v>
      </c>
      <c r="X49" s="33">
        <v>29981.440999999999</v>
      </c>
      <c r="Y49" s="33">
        <v>27529.316999999999</v>
      </c>
      <c r="Z49" s="33">
        <v>26851.098000000002</v>
      </c>
      <c r="AA49" s="33">
        <v>24451.432199999999</v>
      </c>
      <c r="AB49" s="33">
        <v>23887.256000000001</v>
      </c>
      <c r="AC49" s="33">
        <v>15361.772600000002</v>
      </c>
      <c r="AD49" s="33">
        <v>0</v>
      </c>
      <c r="AE49" s="33">
        <v>0</v>
      </c>
    </row>
    <row r="50" spans="1:31">
      <c r="A50" s="29" t="s">
        <v>132</v>
      </c>
      <c r="B50" s="29" t="s">
        <v>20</v>
      </c>
      <c r="C50" s="33">
        <v>3.3386892000000003E-4</v>
      </c>
      <c r="D50" s="33">
        <v>3.1589317E-4</v>
      </c>
      <c r="E50" s="33">
        <v>3.2041406999999998E-4</v>
      </c>
      <c r="F50" s="33">
        <v>3.4414479999999995E-4</v>
      </c>
      <c r="G50" s="33">
        <v>3.3280912E-4</v>
      </c>
      <c r="H50" s="33">
        <v>3.1718059999999996E-4</v>
      </c>
      <c r="I50" s="33">
        <v>3.2515279999999902E-4</v>
      </c>
      <c r="J50" s="33">
        <v>3.3805271999999998E-4</v>
      </c>
      <c r="K50" s="33">
        <v>3.216324E-4</v>
      </c>
      <c r="L50" s="33">
        <v>3.1264819999999997E-4</v>
      </c>
      <c r="M50" s="33">
        <v>3.0910655999999995E-4</v>
      </c>
      <c r="N50" s="33">
        <v>5.0266099999999897E-4</v>
      </c>
      <c r="O50" s="33">
        <v>4.7814437999999995E-4</v>
      </c>
      <c r="P50" s="33">
        <v>4.6322550000000001E-4</v>
      </c>
      <c r="Q50" s="33">
        <v>4.3987959999999897E-4</v>
      </c>
      <c r="R50" s="33">
        <v>4.216275E-4</v>
      </c>
      <c r="S50" s="33">
        <v>6.4988314999999991E-4</v>
      </c>
      <c r="T50" s="33">
        <v>6.3323680000000008E-4</v>
      </c>
      <c r="U50" s="33">
        <v>8.2547307000000001E-4</v>
      </c>
      <c r="V50" s="33">
        <v>7.7545326999999995E-4</v>
      </c>
      <c r="W50" s="33">
        <v>7.6534820000000007E-4</v>
      </c>
      <c r="X50" s="33">
        <v>7.5691030000000006E-4</v>
      </c>
      <c r="Y50" s="33">
        <v>7.225043E-4</v>
      </c>
      <c r="Z50" s="33">
        <v>6.4880013000000007E-4</v>
      </c>
      <c r="AA50" s="33">
        <v>6.4409649999999999E-4</v>
      </c>
      <c r="AB50" s="33">
        <v>6.8173430000000002E-4</v>
      </c>
      <c r="AC50" s="33">
        <v>6.6530250000000006E-4</v>
      </c>
      <c r="AD50" s="33">
        <v>2.3086657999999999E-3</v>
      </c>
      <c r="AE50" s="33">
        <v>2.1649910999999998E-3</v>
      </c>
    </row>
    <row r="51" spans="1:31">
      <c r="A51" s="29" t="s">
        <v>132</v>
      </c>
      <c r="B51" s="29" t="s">
        <v>32</v>
      </c>
      <c r="C51" s="33">
        <v>17.863401999999997</v>
      </c>
      <c r="D51" s="33">
        <v>7.307995</v>
      </c>
      <c r="E51" s="33">
        <v>19.408496</v>
      </c>
      <c r="F51" s="33">
        <v>32.477683999999897</v>
      </c>
      <c r="G51" s="33">
        <v>8.1906914000000004</v>
      </c>
      <c r="H51" s="33">
        <v>20.839793</v>
      </c>
      <c r="I51" s="33">
        <v>10.969239999999999</v>
      </c>
      <c r="J51" s="33">
        <v>25.841865000000002</v>
      </c>
      <c r="K51" s="33">
        <v>4.6359070000000002E-2</v>
      </c>
      <c r="L51" s="33">
        <v>5.1730359999999997</v>
      </c>
      <c r="M51" s="33">
        <v>1.5921227</v>
      </c>
      <c r="N51" s="33">
        <v>28.042436000000002</v>
      </c>
      <c r="O51" s="33">
        <v>20.011063999999998</v>
      </c>
      <c r="P51" s="33">
        <v>18.163610000000002</v>
      </c>
      <c r="Q51" s="33">
        <v>58.133934000000004</v>
      </c>
      <c r="R51" s="33">
        <v>42.848179999999999</v>
      </c>
      <c r="S51" s="33">
        <v>102.20967999999999</v>
      </c>
      <c r="T51" s="33">
        <v>97.469329999999999</v>
      </c>
      <c r="U51" s="33">
        <v>0</v>
      </c>
      <c r="V51" s="33">
        <v>0</v>
      </c>
      <c r="W51" s="33">
        <v>0</v>
      </c>
      <c r="X51" s="33">
        <v>0</v>
      </c>
      <c r="Y51" s="33">
        <v>0</v>
      </c>
      <c r="Z51" s="33">
        <v>0</v>
      </c>
      <c r="AA51" s="33">
        <v>0</v>
      </c>
      <c r="AB51" s="33">
        <v>0</v>
      </c>
      <c r="AC51" s="33">
        <v>0</v>
      </c>
      <c r="AD51" s="33">
        <v>0</v>
      </c>
      <c r="AE51" s="33">
        <v>0</v>
      </c>
    </row>
    <row r="52" spans="1:31">
      <c r="A52" s="29" t="s">
        <v>132</v>
      </c>
      <c r="B52" s="29" t="s">
        <v>66</v>
      </c>
      <c r="C52" s="33">
        <v>76.864118550242992</v>
      </c>
      <c r="D52" s="33">
        <v>1.3226031119999999E-3</v>
      </c>
      <c r="E52" s="33">
        <v>81.498876003970011</v>
      </c>
      <c r="F52" s="33">
        <v>25.06632236994</v>
      </c>
      <c r="G52" s="33">
        <v>14.069582163925</v>
      </c>
      <c r="H52" s="33">
        <v>28.891444463323001</v>
      </c>
      <c r="I52" s="33">
        <v>28.359682254053997</v>
      </c>
      <c r="J52" s="33">
        <v>5.3050214035640018</v>
      </c>
      <c r="K52" s="33">
        <v>1.4940158999999999E-3</v>
      </c>
      <c r="L52" s="33">
        <v>1.476905306E-3</v>
      </c>
      <c r="M52" s="33">
        <v>1.45205643E-3</v>
      </c>
      <c r="N52" s="33">
        <v>211.15293071168</v>
      </c>
      <c r="O52" s="33">
        <v>63.063258875860001</v>
      </c>
      <c r="P52" s="33">
        <v>86.652778592675915</v>
      </c>
      <c r="Q52" s="33">
        <v>160.37081982268001</v>
      </c>
      <c r="R52" s="33">
        <v>104.79129065756099</v>
      </c>
      <c r="S52" s="33">
        <v>310.69078328035005</v>
      </c>
      <c r="T52" s="33">
        <v>115.07956966403002</v>
      </c>
      <c r="U52" s="33">
        <v>653.25898677808004</v>
      </c>
      <c r="V52" s="33">
        <v>509.04035194846006</v>
      </c>
      <c r="W52" s="33">
        <v>259.24289099618989</v>
      </c>
      <c r="X52" s="33">
        <v>156.34436600208002</v>
      </c>
      <c r="Y52" s="33">
        <v>980.59571690823998</v>
      </c>
      <c r="Z52" s="33">
        <v>600.14846824665995</v>
      </c>
      <c r="AA52" s="33">
        <v>527.41958002809997</v>
      </c>
      <c r="AB52" s="33">
        <v>381.96776275976998</v>
      </c>
      <c r="AC52" s="33">
        <v>185.06356141345998</v>
      </c>
      <c r="AD52" s="33">
        <v>1792.2869562453002</v>
      </c>
      <c r="AE52" s="33">
        <v>2274.4105386696001</v>
      </c>
    </row>
    <row r="53" spans="1:31">
      <c r="A53" s="29" t="s">
        <v>132</v>
      </c>
      <c r="B53" s="29" t="s">
        <v>65</v>
      </c>
      <c r="C53" s="33">
        <v>18570.588239999997</v>
      </c>
      <c r="D53" s="33">
        <v>17686.741679999999</v>
      </c>
      <c r="E53" s="33">
        <v>15344.26397</v>
      </c>
      <c r="F53" s="33">
        <v>18099.745340000001</v>
      </c>
      <c r="G53" s="33">
        <v>17594.00922</v>
      </c>
      <c r="H53" s="33">
        <v>15864.593980000001</v>
      </c>
      <c r="I53" s="33">
        <v>15281.425580000003</v>
      </c>
      <c r="J53" s="33">
        <v>18431.679700000004</v>
      </c>
      <c r="K53" s="33">
        <v>14512.20976</v>
      </c>
      <c r="L53" s="33">
        <v>11847.21783</v>
      </c>
      <c r="M53" s="33">
        <v>11299.68015</v>
      </c>
      <c r="N53" s="33">
        <v>9735.9191499999997</v>
      </c>
      <c r="O53" s="33">
        <v>11525.579280000002</v>
      </c>
      <c r="P53" s="33">
        <v>11176.59195</v>
      </c>
      <c r="Q53" s="33">
        <v>10131.21574</v>
      </c>
      <c r="R53" s="33">
        <v>9663.9138699999985</v>
      </c>
      <c r="S53" s="33">
        <v>11676.202670000001</v>
      </c>
      <c r="T53" s="33">
        <v>9230.95046</v>
      </c>
      <c r="U53" s="33">
        <v>7527.44416</v>
      </c>
      <c r="V53" s="33">
        <v>7157.0058499999996</v>
      </c>
      <c r="W53" s="33">
        <v>6210.8673859999999</v>
      </c>
      <c r="X53" s="33">
        <v>7282.51908</v>
      </c>
      <c r="Y53" s="33">
        <v>7122.5924199999999</v>
      </c>
      <c r="Z53" s="33">
        <v>6432.6703099999995</v>
      </c>
      <c r="AA53" s="33">
        <v>6146.5686799999994</v>
      </c>
      <c r="AB53" s="33">
        <v>7390.3831900000005</v>
      </c>
      <c r="AC53" s="33">
        <v>5863.0644700000003</v>
      </c>
      <c r="AD53" s="33">
        <v>4774.1619600000004</v>
      </c>
      <c r="AE53" s="33">
        <v>4556.0355599999994</v>
      </c>
    </row>
    <row r="54" spans="1:31">
      <c r="A54" s="29" t="s">
        <v>132</v>
      </c>
      <c r="B54" s="29" t="s">
        <v>69</v>
      </c>
      <c r="C54" s="33">
        <v>27226.707026023658</v>
      </c>
      <c r="D54" s="33">
        <v>33315.019525772237</v>
      </c>
      <c r="E54" s="33">
        <v>27351.804755389432</v>
      </c>
      <c r="F54" s="33">
        <v>26768.658896985191</v>
      </c>
      <c r="G54" s="33">
        <v>26212.955517182043</v>
      </c>
      <c r="H54" s="33">
        <v>25850.130207002017</v>
      </c>
      <c r="I54" s="33">
        <v>25849.531927714248</v>
      </c>
      <c r="J54" s="33">
        <v>22246.801573474357</v>
      </c>
      <c r="K54" s="33">
        <v>21379.417648375296</v>
      </c>
      <c r="L54" s="33">
        <v>19765.284493994721</v>
      </c>
      <c r="M54" s="33">
        <v>21175.651298479075</v>
      </c>
      <c r="N54" s="33">
        <v>17664.277460076351</v>
      </c>
      <c r="O54" s="33">
        <v>16863.21727991178</v>
      </c>
      <c r="P54" s="33">
        <v>16325.911452178581</v>
      </c>
      <c r="Q54" s="33">
        <v>16206.377859937274</v>
      </c>
      <c r="R54" s="33">
        <v>15513.344829268661</v>
      </c>
      <c r="S54" s="33">
        <v>12690.331062791665</v>
      </c>
      <c r="T54" s="33">
        <v>11660.83316466273</v>
      </c>
      <c r="U54" s="33">
        <v>10180.640933116034</v>
      </c>
      <c r="V54" s="33">
        <v>10214.340453050823</v>
      </c>
      <c r="W54" s="33">
        <v>8597.6255788260933</v>
      </c>
      <c r="X54" s="33">
        <v>7805.4244099495136</v>
      </c>
      <c r="Y54" s="33">
        <v>6219.8502151698722</v>
      </c>
      <c r="Z54" s="33">
        <v>5837.3256843160179</v>
      </c>
      <c r="AA54" s="33">
        <v>2900.9856277619942</v>
      </c>
      <c r="AB54" s="33">
        <v>2414.411373556477</v>
      </c>
      <c r="AC54" s="33">
        <v>2198.0768613127957</v>
      </c>
      <c r="AD54" s="33">
        <v>1887.5090025742775</v>
      </c>
      <c r="AE54" s="33">
        <v>632.59127498939017</v>
      </c>
    </row>
    <row r="55" spans="1:31">
      <c r="A55" s="29" t="s">
        <v>132</v>
      </c>
      <c r="B55" s="29" t="s">
        <v>68</v>
      </c>
      <c r="C55" s="33">
        <v>2.4749841757103113</v>
      </c>
      <c r="D55" s="33">
        <v>2.3463056044096584</v>
      </c>
      <c r="E55" s="33">
        <v>2.325116561056948</v>
      </c>
      <c r="F55" s="33">
        <v>2.1268095614993792</v>
      </c>
      <c r="G55" s="33">
        <v>1.9256630017761798</v>
      </c>
      <c r="H55" s="33">
        <v>1.9299467321367298</v>
      </c>
      <c r="I55" s="33">
        <v>1.8871695047935897</v>
      </c>
      <c r="J55" s="33">
        <v>1.6858965820325087</v>
      </c>
      <c r="K55" s="33">
        <v>1.6681651948017799</v>
      </c>
      <c r="L55" s="33">
        <v>1.62298235534895</v>
      </c>
      <c r="M55" s="33">
        <v>1.5407605193672491</v>
      </c>
      <c r="N55" s="33">
        <v>1.5266336078531979</v>
      </c>
      <c r="O55" s="33">
        <v>1.3938523262039992</v>
      </c>
      <c r="P55" s="33">
        <v>1.2627240469387389</v>
      </c>
      <c r="Q55" s="33">
        <v>1.2739704837717991</v>
      </c>
      <c r="R55" s="33">
        <v>1.2355524030545999</v>
      </c>
      <c r="S55" s="33">
        <v>1.1050961401964998</v>
      </c>
      <c r="T55" s="33">
        <v>1.0918282205251999</v>
      </c>
      <c r="U55" s="33">
        <v>1.0653608166938997</v>
      </c>
      <c r="V55" s="33">
        <v>1.0087028860437002</v>
      </c>
      <c r="W55" s="33">
        <v>7.3247085135351986</v>
      </c>
      <c r="X55" s="33">
        <v>6.2677176297067998</v>
      </c>
      <c r="Y55" s="33">
        <v>5.9763648631069</v>
      </c>
      <c r="Z55" s="33">
        <v>5.9068350198050004</v>
      </c>
      <c r="AA55" s="33">
        <v>10.3426458960963</v>
      </c>
      <c r="AB55" s="33">
        <v>8.7136973936412989</v>
      </c>
      <c r="AC55" s="33">
        <v>12.766489086036101</v>
      </c>
      <c r="AD55" s="33">
        <v>13.881300204434</v>
      </c>
      <c r="AE55" s="33">
        <v>15.341328089403</v>
      </c>
    </row>
    <row r="56" spans="1:31">
      <c r="A56" s="29" t="s">
        <v>132</v>
      </c>
      <c r="B56" s="29" t="s">
        <v>36</v>
      </c>
      <c r="C56" s="33">
        <v>0.10538341497846</v>
      </c>
      <c r="D56" s="33">
        <v>0.15843563847210002</v>
      </c>
      <c r="E56" s="33">
        <v>0.14802602367369999</v>
      </c>
      <c r="F56" s="33">
        <v>0.16540744835127991</v>
      </c>
      <c r="G56" s="33">
        <v>0.15529194051385989</v>
      </c>
      <c r="H56" s="33">
        <v>0.14998564076872997</v>
      </c>
      <c r="I56" s="33">
        <v>0.13300595728188</v>
      </c>
      <c r="J56" s="33">
        <v>0.12056836586319999</v>
      </c>
      <c r="K56" s="33">
        <v>0.10053658595543999</v>
      </c>
      <c r="L56" s="33">
        <v>9.7525433211800003E-2</v>
      </c>
      <c r="M56" s="33">
        <v>9.3087059632300004E-2</v>
      </c>
      <c r="N56" s="33">
        <v>9.5872137588800005E-2</v>
      </c>
      <c r="O56" s="33">
        <v>7.5577792397599999E-2</v>
      </c>
      <c r="P56" s="33">
        <v>6.6004409551099999E-2</v>
      </c>
      <c r="Q56" s="33">
        <v>6.8027540285999888E-2</v>
      </c>
      <c r="R56" s="33">
        <v>6.5746260229999992E-2</v>
      </c>
      <c r="S56" s="33">
        <v>5.9067150577599904E-2</v>
      </c>
      <c r="T56" s="33">
        <v>5.3595243312399884E-2</v>
      </c>
      <c r="U56" s="33">
        <v>4.9877823703E-2</v>
      </c>
      <c r="V56" s="33">
        <v>4.6032573870699901E-2</v>
      </c>
      <c r="W56" s="33">
        <v>0.41017704749999989</v>
      </c>
      <c r="X56" s="33">
        <v>0.36412534000000002</v>
      </c>
      <c r="Y56" s="33">
        <v>0.33867868000000001</v>
      </c>
      <c r="Z56" s="33">
        <v>0.34835830000000001</v>
      </c>
      <c r="AA56" s="33">
        <v>0.3258277</v>
      </c>
      <c r="AB56" s="33">
        <v>0.30477739999999998</v>
      </c>
      <c r="AC56" s="33">
        <v>0.29267252000000005</v>
      </c>
      <c r="AD56" s="33">
        <v>0.79254650000000004</v>
      </c>
      <c r="AE56" s="33">
        <v>0.73424535999999996</v>
      </c>
    </row>
    <row r="57" spans="1:31">
      <c r="A57" s="29" t="s">
        <v>132</v>
      </c>
      <c r="B57" s="29" t="s">
        <v>73</v>
      </c>
      <c r="C57" s="33">
        <v>0</v>
      </c>
      <c r="D57" s="33">
        <v>0</v>
      </c>
      <c r="E57" s="33">
        <v>6.1029479999999999E-7</v>
      </c>
      <c r="F57" s="33">
        <v>6.2959500000000005E-7</v>
      </c>
      <c r="G57" s="33">
        <v>6.0161703999999997E-7</v>
      </c>
      <c r="H57" s="33">
        <v>6.2111660000000005E-7</v>
      </c>
      <c r="I57" s="33">
        <v>5.8061869999999996E-7</v>
      </c>
      <c r="J57" s="33">
        <v>5.862723E-7</v>
      </c>
      <c r="K57" s="33">
        <v>5.7248309999999992E-7</v>
      </c>
      <c r="L57" s="33">
        <v>5.9449959999999991E-7</v>
      </c>
      <c r="M57" s="33">
        <v>5.9186370000000004E-7</v>
      </c>
      <c r="N57" s="33">
        <v>1.1288241000000001E-6</v>
      </c>
      <c r="O57" s="33">
        <v>1.0666131E-6</v>
      </c>
      <c r="P57" s="33">
        <v>9.909713000000002E-7</v>
      </c>
      <c r="Q57" s="33">
        <v>1.1237646000000001E-6</v>
      </c>
      <c r="R57" s="33">
        <v>1.0934382000000001E-6</v>
      </c>
      <c r="S57" s="33">
        <v>0.56157543999999993</v>
      </c>
      <c r="T57" s="33">
        <v>0.53048614999999999</v>
      </c>
      <c r="U57" s="33">
        <v>0.71144609999999997</v>
      </c>
      <c r="V57" s="33">
        <v>0.64920880000000003</v>
      </c>
      <c r="W57" s="33">
        <v>0.86744619999999995</v>
      </c>
      <c r="X57" s="33">
        <v>0.80347690000000005</v>
      </c>
      <c r="Y57" s="33">
        <v>0.70725867000000009</v>
      </c>
      <c r="Z57" s="33">
        <v>1.453166</v>
      </c>
      <c r="AA57" s="33">
        <v>1.4396069</v>
      </c>
      <c r="AB57" s="33">
        <v>1.3266305999999999</v>
      </c>
      <c r="AC57" s="33">
        <v>1.3159362000000001</v>
      </c>
      <c r="AD57" s="33">
        <v>1.9534725000000002</v>
      </c>
      <c r="AE57" s="33">
        <v>1.8100145999999999</v>
      </c>
    </row>
    <row r="58" spans="1:31">
      <c r="A58" s="29" t="s">
        <v>132</v>
      </c>
      <c r="B58" s="29" t="s">
        <v>56</v>
      </c>
      <c r="C58" s="33">
        <v>5.55695646999999E-2</v>
      </c>
      <c r="D58" s="33">
        <v>9.0821335099999997E-2</v>
      </c>
      <c r="E58" s="33">
        <v>0.11941262629999899</v>
      </c>
      <c r="F58" s="33">
        <v>0.18882560300000001</v>
      </c>
      <c r="G58" s="33">
        <v>0.26605999000000002</v>
      </c>
      <c r="H58" s="33">
        <v>0.34892921100000002</v>
      </c>
      <c r="I58" s="33">
        <v>0.405686983</v>
      </c>
      <c r="J58" s="33">
        <v>0.48019815699999902</v>
      </c>
      <c r="K58" s="33">
        <v>0.55643431399999999</v>
      </c>
      <c r="L58" s="33">
        <v>0.65834223999999997</v>
      </c>
      <c r="M58" s="33">
        <v>0.82297170000000008</v>
      </c>
      <c r="N58" s="33">
        <v>0.97393702400000004</v>
      </c>
      <c r="O58" s="33">
        <v>1.0815827299999989</v>
      </c>
      <c r="P58" s="33">
        <v>1.08728464</v>
      </c>
      <c r="Q58" s="33">
        <v>1.1972799999999999</v>
      </c>
      <c r="R58" s="33">
        <v>1.26713696</v>
      </c>
      <c r="S58" s="33">
        <v>1.2251403199999999</v>
      </c>
      <c r="T58" s="33">
        <v>1.2331457000000001</v>
      </c>
      <c r="U58" s="33">
        <v>1.2308975</v>
      </c>
      <c r="V58" s="33">
        <v>1.233797</v>
      </c>
      <c r="W58" s="33">
        <v>1.18481942</v>
      </c>
      <c r="X58" s="33">
        <v>1.1750867599999999</v>
      </c>
      <c r="Y58" s="33">
        <v>1.132252939999999</v>
      </c>
      <c r="Z58" s="33">
        <v>1.23213259</v>
      </c>
      <c r="AA58" s="33">
        <v>1.1740777</v>
      </c>
      <c r="AB58" s="33">
        <v>1.1303594399999999</v>
      </c>
      <c r="AC58" s="33">
        <v>1.1361892</v>
      </c>
      <c r="AD58" s="33">
        <v>1.0267352599999999</v>
      </c>
      <c r="AE58" s="33">
        <v>0.93455493000000001</v>
      </c>
    </row>
    <row r="59" spans="1:31">
      <c r="A59" s="34" t="s">
        <v>138</v>
      </c>
      <c r="B59" s="34"/>
      <c r="C59" s="35">
        <v>164894.81960461853</v>
      </c>
      <c r="D59" s="35">
        <v>158463.17614487294</v>
      </c>
      <c r="E59" s="35">
        <v>146711.54853436854</v>
      </c>
      <c r="F59" s="35">
        <v>126856.04337144544</v>
      </c>
      <c r="G59" s="35">
        <v>126210.09598741186</v>
      </c>
      <c r="H59" s="35">
        <v>120834.41795400709</v>
      </c>
      <c r="I59" s="35">
        <v>115029.26095431991</v>
      </c>
      <c r="J59" s="35">
        <v>110547.86681119566</v>
      </c>
      <c r="K59" s="35">
        <v>101300.3506709724</v>
      </c>
      <c r="L59" s="35">
        <v>90757.325959013571</v>
      </c>
      <c r="M59" s="35">
        <v>86046.917367777423</v>
      </c>
      <c r="N59" s="35">
        <v>77822.884113056891</v>
      </c>
      <c r="O59" s="35">
        <v>77480.071213258227</v>
      </c>
      <c r="P59" s="35">
        <v>74260.837478043715</v>
      </c>
      <c r="Q59" s="35">
        <v>72182.343264123338</v>
      </c>
      <c r="R59" s="35">
        <v>66370.062143956777</v>
      </c>
      <c r="S59" s="35">
        <v>61219.615442095361</v>
      </c>
      <c r="T59" s="35">
        <v>57080.14348578408</v>
      </c>
      <c r="U59" s="35">
        <v>48667.896666183871</v>
      </c>
      <c r="V59" s="35">
        <v>48859.215633338594</v>
      </c>
      <c r="W59" s="35">
        <v>47236.377829684017</v>
      </c>
      <c r="X59" s="35">
        <v>45231.997330491598</v>
      </c>
      <c r="Y59" s="35">
        <v>41858.332439445512</v>
      </c>
      <c r="Z59" s="35">
        <v>39727.149946382619</v>
      </c>
      <c r="AA59" s="35">
        <v>34036.749377782689</v>
      </c>
      <c r="AB59" s="35">
        <v>34082.732705444192</v>
      </c>
      <c r="AC59" s="35">
        <v>23620.744647114792</v>
      </c>
      <c r="AD59" s="35">
        <v>8467.8415276898122</v>
      </c>
      <c r="AE59" s="35">
        <v>7478.3808667394924</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7746.5771277721396</v>
      </c>
      <c r="D64" s="33">
        <v>7359.6208116706302</v>
      </c>
      <c r="E64" s="33">
        <v>3627.0231836970302</v>
      </c>
      <c r="F64" s="33">
        <v>2730.19986112472</v>
      </c>
      <c r="G64" s="33">
        <v>2580.2145498576306</v>
      </c>
      <c r="H64" s="33">
        <v>2466.0605314212303</v>
      </c>
      <c r="I64" s="33">
        <v>2346.7861227093499</v>
      </c>
      <c r="J64" s="33">
        <v>2255.1873409561199</v>
      </c>
      <c r="K64" s="33">
        <v>2139.0933263816</v>
      </c>
      <c r="L64" s="33">
        <v>2040.5212226976698</v>
      </c>
      <c r="M64" s="33">
        <v>1940.97252172146</v>
      </c>
      <c r="N64" s="33">
        <v>3468.1373523784996</v>
      </c>
      <c r="O64" s="33">
        <v>2862.8435278198003</v>
      </c>
      <c r="P64" s="33">
        <v>4138.5663216798002</v>
      </c>
      <c r="Q64" s="33">
        <v>2341.4620098362602</v>
      </c>
      <c r="R64" s="33">
        <v>2525.0934895353003</v>
      </c>
      <c r="S64" s="33">
        <v>8.3124769999999906E-4</v>
      </c>
      <c r="T64" s="33">
        <v>8.0147374E-4</v>
      </c>
      <c r="U64" s="33">
        <v>8.7185305000000003E-4</v>
      </c>
      <c r="V64" s="33">
        <v>8.1527567E-4</v>
      </c>
      <c r="W64" s="33">
        <v>1.0904684E-3</v>
      </c>
      <c r="X64" s="33">
        <v>1.0812386999999898E-3</v>
      </c>
      <c r="Y64" s="33">
        <v>1.0681029999999999E-3</v>
      </c>
      <c r="Z64" s="33">
        <v>9.4934403999999992E-4</v>
      </c>
      <c r="AA64" s="33">
        <v>9.4602299999999994E-4</v>
      </c>
      <c r="AB64" s="33">
        <v>9.2314666999999994E-4</v>
      </c>
      <c r="AC64" s="33">
        <v>8.8750242999999999E-4</v>
      </c>
      <c r="AD64" s="33">
        <v>1.2405610000000001E-3</v>
      </c>
      <c r="AE64" s="33">
        <v>1.1533935999999999E-3</v>
      </c>
    </row>
    <row r="65" spans="1:31">
      <c r="A65" s="29" t="s">
        <v>133</v>
      </c>
      <c r="B65" s="29" t="s">
        <v>32</v>
      </c>
      <c r="C65" s="33">
        <v>1441.5201000000002</v>
      </c>
      <c r="D65" s="33">
        <v>1415.1661999999999</v>
      </c>
      <c r="E65" s="33">
        <v>1299.4398000000001</v>
      </c>
      <c r="F65" s="33">
        <v>158.05732999999998</v>
      </c>
      <c r="G65" s="33">
        <v>148.94464000000002</v>
      </c>
      <c r="H65" s="33">
        <v>141.53958</v>
      </c>
      <c r="I65" s="33">
        <v>134.44682999999998</v>
      </c>
      <c r="J65" s="33">
        <v>129.900914</v>
      </c>
      <c r="K65" s="33">
        <v>122.394734</v>
      </c>
      <c r="L65" s="33">
        <v>117.10527</v>
      </c>
      <c r="M65" s="33">
        <v>111.38376600000001</v>
      </c>
      <c r="N65" s="33">
        <v>193.13367000000002</v>
      </c>
      <c r="O65" s="33">
        <v>126.71777</v>
      </c>
      <c r="P65" s="33">
        <v>281.79205999999999</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490.10559684178509</v>
      </c>
      <c r="D66" s="33">
        <v>249.6962968564641</v>
      </c>
      <c r="E66" s="33">
        <v>925.71308409260314</v>
      </c>
      <c r="F66" s="33">
        <v>116.67234030351999</v>
      </c>
      <c r="G66" s="33">
        <v>66.06389645714502</v>
      </c>
      <c r="H66" s="33">
        <v>118.23976685352901</v>
      </c>
      <c r="I66" s="33">
        <v>50.662430689524008</v>
      </c>
      <c r="J66" s="33">
        <v>107.7282517754</v>
      </c>
      <c r="K66" s="33">
        <v>3.627979203239001</v>
      </c>
      <c r="L66" s="33">
        <v>25.612697993875994</v>
      </c>
      <c r="M66" s="33">
        <v>15.170908700760004</v>
      </c>
      <c r="N66" s="33">
        <v>983.9263455785549</v>
      </c>
      <c r="O66" s="33">
        <v>655.72354899155016</v>
      </c>
      <c r="P66" s="33">
        <v>1721.3347498056346</v>
      </c>
      <c r="Q66" s="33">
        <v>937.48068750325001</v>
      </c>
      <c r="R66" s="33">
        <v>880.82291155229996</v>
      </c>
      <c r="S66" s="33">
        <v>2510.03158215547</v>
      </c>
      <c r="T66" s="33">
        <v>3086.8083288350203</v>
      </c>
      <c r="U66" s="33">
        <v>3502.6738154863392</v>
      </c>
      <c r="V66" s="33">
        <v>3218.3934255748991</v>
      </c>
      <c r="W66" s="33">
        <v>2767.4382790326799</v>
      </c>
      <c r="X66" s="33">
        <v>3621.7126842730995</v>
      </c>
      <c r="Y66" s="33">
        <v>4176.9829852191997</v>
      </c>
      <c r="Z66" s="33">
        <v>605.80369790822999</v>
      </c>
      <c r="AA66" s="33">
        <v>604.3627697042499</v>
      </c>
      <c r="AB66" s="33">
        <v>632.10727027879989</v>
      </c>
      <c r="AC66" s="33">
        <v>837.85140563729999</v>
      </c>
      <c r="AD66" s="33">
        <v>1116.6279238337002</v>
      </c>
      <c r="AE66" s="33">
        <v>1100.7846586523299</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15791.361752689238</v>
      </c>
      <c r="D68" s="33">
        <v>17054.757581977668</v>
      </c>
      <c r="E68" s="33">
        <v>14418.973123624848</v>
      </c>
      <c r="F68" s="33">
        <v>15242.370583874423</v>
      </c>
      <c r="G68" s="33">
        <v>14222.380283112972</v>
      </c>
      <c r="H68" s="33">
        <v>14963.700523798172</v>
      </c>
      <c r="I68" s="33">
        <v>14251.791164022949</v>
      </c>
      <c r="J68" s="33">
        <v>12726.758845687855</v>
      </c>
      <c r="K68" s="33">
        <v>11367.345995188167</v>
      </c>
      <c r="L68" s="33">
        <v>10452.44632900503</v>
      </c>
      <c r="M68" s="33">
        <v>10521.578965642511</v>
      </c>
      <c r="N68" s="33">
        <v>8842.3602481975486</v>
      </c>
      <c r="O68" s="33">
        <v>8204.1345637562335</v>
      </c>
      <c r="P68" s="33">
        <v>7519.8456838956554</v>
      </c>
      <c r="Q68" s="33">
        <v>6947.3334954775282</v>
      </c>
      <c r="R68" s="33">
        <v>5937.1725827932678</v>
      </c>
      <c r="S68" s="33">
        <v>5089.9265068744062</v>
      </c>
      <c r="T68" s="33">
        <v>4567.3068953421807</v>
      </c>
      <c r="U68" s="33">
        <v>3431.3688706000926</v>
      </c>
      <c r="V68" s="33">
        <v>3299.5894555753198</v>
      </c>
      <c r="W68" s="33">
        <v>2961.9514318082943</v>
      </c>
      <c r="X68" s="33">
        <v>2728.5200950966218</v>
      </c>
      <c r="Y68" s="33">
        <v>1891.7702716390206</v>
      </c>
      <c r="Z68" s="33">
        <v>2126.427178918585</v>
      </c>
      <c r="AA68" s="33">
        <v>1266.6059054677412</v>
      </c>
      <c r="AB68" s="33">
        <v>1024.7102205084686</v>
      </c>
      <c r="AC68" s="33">
        <v>1028.2870622455412</v>
      </c>
      <c r="AD68" s="33">
        <v>882.02471965240954</v>
      </c>
      <c r="AE68" s="33">
        <v>708.67862336638962</v>
      </c>
    </row>
    <row r="69" spans="1:31">
      <c r="A69" s="29" t="s">
        <v>133</v>
      </c>
      <c r="B69" s="29" t="s">
        <v>68</v>
      </c>
      <c r="C69" s="33">
        <v>0.8821602455652201</v>
      </c>
      <c r="D69" s="33">
        <v>0.98035848902460987</v>
      </c>
      <c r="E69" s="33">
        <v>0.94467106915077881</v>
      </c>
      <c r="F69" s="33">
        <v>0.86505091578952009</v>
      </c>
      <c r="G69" s="33">
        <v>0.80469276599392014</v>
      </c>
      <c r="H69" s="33">
        <v>0.78611881326895017</v>
      </c>
      <c r="I69" s="33">
        <v>0.77342645356796991</v>
      </c>
      <c r="J69" s="33">
        <v>0.70164588332437994</v>
      </c>
      <c r="K69" s="33">
        <v>0.69788608140265973</v>
      </c>
      <c r="L69" s="33">
        <v>0.67174360984015002</v>
      </c>
      <c r="M69" s="33">
        <v>0.64396512282048002</v>
      </c>
      <c r="N69" s="33">
        <v>0.62413967895084987</v>
      </c>
      <c r="O69" s="33">
        <v>0.56710664237417008</v>
      </c>
      <c r="P69" s="33">
        <v>0.52772358630777005</v>
      </c>
      <c r="Q69" s="33">
        <v>0.51626756609609803</v>
      </c>
      <c r="R69" s="33">
        <v>0.50631843470656013</v>
      </c>
      <c r="S69" s="33">
        <v>0.46000581039423005</v>
      </c>
      <c r="T69" s="33">
        <v>0.45779722941757894</v>
      </c>
      <c r="U69" s="33">
        <v>0.44108774753394003</v>
      </c>
      <c r="V69" s="33">
        <v>2.0166572133982998</v>
      </c>
      <c r="W69" s="33">
        <v>2.0589170594779795</v>
      </c>
      <c r="X69" s="33">
        <v>3.9096791003598299</v>
      </c>
      <c r="Y69" s="33">
        <v>4.4049013535625487</v>
      </c>
      <c r="Z69" s="33">
        <v>4.2653319743323319</v>
      </c>
      <c r="AA69" s="33">
        <v>5.3663549888967896</v>
      </c>
      <c r="AB69" s="33">
        <v>4.5333777996369991</v>
      </c>
      <c r="AC69" s="33">
        <v>4.06548568402778</v>
      </c>
      <c r="AD69" s="33">
        <v>4.0182469240973298</v>
      </c>
      <c r="AE69" s="33">
        <v>4.2600373675123491</v>
      </c>
    </row>
    <row r="70" spans="1:31">
      <c r="A70" s="29" t="s">
        <v>133</v>
      </c>
      <c r="B70" s="29" t="s">
        <v>36</v>
      </c>
      <c r="C70" s="33">
        <v>9.6345539783400005E-2</v>
      </c>
      <c r="D70" s="33">
        <v>9.5887807877099981E-2</v>
      </c>
      <c r="E70" s="33">
        <v>9.5420496587600004E-2</v>
      </c>
      <c r="F70" s="33">
        <v>9.5730054221620009E-2</v>
      </c>
      <c r="G70" s="33">
        <v>9.0347295225659985E-2</v>
      </c>
      <c r="H70" s="33">
        <v>8.5715021648080009E-2</v>
      </c>
      <c r="I70" s="33">
        <v>7.4814961937199803E-2</v>
      </c>
      <c r="J70" s="33">
        <v>7.019713085849999E-2</v>
      </c>
      <c r="K70" s="33">
        <v>5.9259929372599995E-2</v>
      </c>
      <c r="L70" s="33">
        <v>5.5127085781199806E-2</v>
      </c>
      <c r="M70" s="33">
        <v>5.1837274724299998E-2</v>
      </c>
      <c r="N70" s="33">
        <v>5.1880836946999999E-2</v>
      </c>
      <c r="O70" s="33">
        <v>4.9628020731399998E-2</v>
      </c>
      <c r="P70" s="33">
        <v>3.4599464219199995E-2</v>
      </c>
      <c r="Q70" s="33">
        <v>3.5103675490199902E-2</v>
      </c>
      <c r="R70" s="33">
        <v>3.4167483980599996E-2</v>
      </c>
      <c r="S70" s="33">
        <v>5.9992528999999996E-2</v>
      </c>
      <c r="T70" s="33">
        <v>5.66720179999999E-2</v>
      </c>
      <c r="U70" s="33">
        <v>0.34551976699999998</v>
      </c>
      <c r="V70" s="33">
        <v>0.31648458000000002</v>
      </c>
      <c r="W70" s="33">
        <v>0.80398053700000005</v>
      </c>
      <c r="X70" s="33">
        <v>0.76664801799999993</v>
      </c>
      <c r="Y70" s="33">
        <v>0.71667892400000011</v>
      </c>
      <c r="Z70" s="33">
        <v>0.70795550100000004</v>
      </c>
      <c r="AA70" s="33">
        <v>0.68438781300000007</v>
      </c>
      <c r="AB70" s="33">
        <v>0.63192081400000011</v>
      </c>
      <c r="AC70" s="33">
        <v>0.60092017899999994</v>
      </c>
      <c r="AD70" s="33">
        <v>0.55798800099999979</v>
      </c>
      <c r="AE70" s="33">
        <v>0.50959690099999999</v>
      </c>
    </row>
    <row r="71" spans="1:31">
      <c r="A71" s="29" t="s">
        <v>133</v>
      </c>
      <c r="B71" s="29" t="s">
        <v>73</v>
      </c>
      <c r="C71" s="33">
        <v>0</v>
      </c>
      <c r="D71" s="33">
        <v>0</v>
      </c>
      <c r="E71" s="33">
        <v>4.5504846000000001E-7</v>
      </c>
      <c r="F71" s="33">
        <v>4.2284248000000004E-7</v>
      </c>
      <c r="G71" s="33">
        <v>3.9990182000000001E-7</v>
      </c>
      <c r="H71" s="33">
        <v>3.9752954000000001E-7</v>
      </c>
      <c r="I71" s="33">
        <v>3.8633477999999997E-7</v>
      </c>
      <c r="J71" s="33">
        <v>3.8443519999999997E-7</v>
      </c>
      <c r="K71" s="33">
        <v>3.8381714999999904E-7</v>
      </c>
      <c r="L71" s="33">
        <v>3.8930525999999999E-7</v>
      </c>
      <c r="M71" s="33">
        <v>3.9098103E-7</v>
      </c>
      <c r="N71" s="33">
        <v>5.1960159999999995E-7</v>
      </c>
      <c r="O71" s="33">
        <v>4.9663905999999996E-7</v>
      </c>
      <c r="P71" s="33">
        <v>4.67000179999999E-7</v>
      </c>
      <c r="Q71" s="33">
        <v>5.8810199999999998E-7</v>
      </c>
      <c r="R71" s="33">
        <v>6.0217490000000004E-7</v>
      </c>
      <c r="S71" s="33">
        <v>8.6758440000000002E-7</v>
      </c>
      <c r="T71" s="33">
        <v>8.3424129999999999E-7</v>
      </c>
      <c r="U71" s="33">
        <v>7.9470399999999904E-7</v>
      </c>
      <c r="V71" s="33">
        <v>7.6078902999999905E-7</v>
      </c>
      <c r="W71" s="33">
        <v>8.7448889999999992E-7</v>
      </c>
      <c r="X71" s="33">
        <v>8.3116685999999994E-7</v>
      </c>
      <c r="Y71" s="33">
        <v>7.8869744999999897E-7</v>
      </c>
      <c r="Z71" s="33">
        <v>9.9853049999999994E-7</v>
      </c>
      <c r="AA71" s="33">
        <v>9.5726460000000005E-7</v>
      </c>
      <c r="AB71" s="33">
        <v>9.0354670000000001E-7</v>
      </c>
      <c r="AC71" s="33">
        <v>8.7029580000000007E-7</v>
      </c>
      <c r="AD71" s="33">
        <v>8.3145219999999993E-7</v>
      </c>
      <c r="AE71" s="33">
        <v>8.0088362999999899E-7</v>
      </c>
    </row>
    <row r="72" spans="1:31">
      <c r="A72" s="29" t="s">
        <v>133</v>
      </c>
      <c r="B72" s="29" t="s">
        <v>56</v>
      </c>
      <c r="C72" s="33">
        <v>5.8029621199999999E-2</v>
      </c>
      <c r="D72" s="33">
        <v>0.1016737519</v>
      </c>
      <c r="E72" s="33">
        <v>0.128089838199999</v>
      </c>
      <c r="F72" s="33">
        <v>0.15241668099999997</v>
      </c>
      <c r="G72" s="33">
        <v>0.18306479649999999</v>
      </c>
      <c r="H72" s="33">
        <v>0.21021464400000001</v>
      </c>
      <c r="I72" s="33">
        <v>0.22030961400000001</v>
      </c>
      <c r="J72" s="33">
        <v>0.24962926699999902</v>
      </c>
      <c r="K72" s="33">
        <v>0.26152184699999992</v>
      </c>
      <c r="L72" s="33">
        <v>0.29212700200000002</v>
      </c>
      <c r="M72" s="33">
        <v>0.34596089499999988</v>
      </c>
      <c r="N72" s="33">
        <v>0.37533637999999997</v>
      </c>
      <c r="O72" s="33">
        <v>0.40471877700000003</v>
      </c>
      <c r="P72" s="33">
        <v>0.38738283200000001</v>
      </c>
      <c r="Q72" s="33">
        <v>0.43400614000000004</v>
      </c>
      <c r="R72" s="33">
        <v>0.44720718000000004</v>
      </c>
      <c r="S72" s="33">
        <v>0.43053270499999996</v>
      </c>
      <c r="T72" s="33">
        <v>0.42615626000000001</v>
      </c>
      <c r="U72" s="33">
        <v>0.37895409500000005</v>
      </c>
      <c r="V72" s="33">
        <v>0.36018278499999995</v>
      </c>
      <c r="W72" s="33">
        <v>0.32798849600000002</v>
      </c>
      <c r="X72" s="33">
        <v>0.32977940699999997</v>
      </c>
      <c r="Y72" s="33">
        <v>0.319000793</v>
      </c>
      <c r="Z72" s="33">
        <v>0.33812621999999998</v>
      </c>
      <c r="AA72" s="33">
        <v>0.32702074399999997</v>
      </c>
      <c r="AB72" s="33">
        <v>0.31339798000000002</v>
      </c>
      <c r="AC72" s="33">
        <v>0.30317940599999899</v>
      </c>
      <c r="AD72" s="33">
        <v>0.2920630119999999</v>
      </c>
      <c r="AE72" s="33">
        <v>0.25103355399999994</v>
      </c>
    </row>
    <row r="73" spans="1:31">
      <c r="A73" s="34" t="s">
        <v>138</v>
      </c>
      <c r="B73" s="34"/>
      <c r="C73" s="35">
        <v>25470.446737548729</v>
      </c>
      <c r="D73" s="35">
        <v>26080.221248993788</v>
      </c>
      <c r="E73" s="35">
        <v>20272.093862483634</v>
      </c>
      <c r="F73" s="35">
        <v>18248.165166218452</v>
      </c>
      <c r="G73" s="35">
        <v>17018.408062193739</v>
      </c>
      <c r="H73" s="35">
        <v>17690.326520886203</v>
      </c>
      <c r="I73" s="35">
        <v>16784.45997387539</v>
      </c>
      <c r="J73" s="35">
        <v>15220.276998302699</v>
      </c>
      <c r="K73" s="35">
        <v>13633.159920854408</v>
      </c>
      <c r="L73" s="35">
        <v>12636.357263306416</v>
      </c>
      <c r="M73" s="35">
        <v>12589.750127187552</v>
      </c>
      <c r="N73" s="35">
        <v>13488.181755833553</v>
      </c>
      <c r="O73" s="35">
        <v>11849.98651720996</v>
      </c>
      <c r="P73" s="35">
        <v>13662.066538967398</v>
      </c>
      <c r="Q73" s="35">
        <v>10226.792460383134</v>
      </c>
      <c r="R73" s="35">
        <v>9343.5953023155762</v>
      </c>
      <c r="S73" s="35">
        <v>7600.4189260879702</v>
      </c>
      <c r="T73" s="35">
        <v>7654.5738228803584</v>
      </c>
      <c r="U73" s="35">
        <v>6934.4846456870155</v>
      </c>
      <c r="V73" s="35">
        <v>6520.0003536392869</v>
      </c>
      <c r="W73" s="35">
        <v>5731.4497183688518</v>
      </c>
      <c r="X73" s="35">
        <v>6354.1435397087807</v>
      </c>
      <c r="Y73" s="35">
        <v>6073.1592263147822</v>
      </c>
      <c r="Z73" s="35">
        <v>2736.4971581451873</v>
      </c>
      <c r="AA73" s="35">
        <v>1876.3359761838879</v>
      </c>
      <c r="AB73" s="35">
        <v>1661.3517917335755</v>
      </c>
      <c r="AC73" s="35">
        <v>1870.2048410692992</v>
      </c>
      <c r="AD73" s="35">
        <v>2002.6721309712073</v>
      </c>
      <c r="AE73" s="35">
        <v>1813.7244727798316</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3.0853254000000004E-4</v>
      </c>
      <c r="D78" s="33">
        <v>2.9254043E-4</v>
      </c>
      <c r="E78" s="33">
        <v>3.0203949999999999E-4</v>
      </c>
      <c r="F78" s="33">
        <v>2.9305310000000002E-4</v>
      </c>
      <c r="G78" s="33">
        <v>2.8123403000000004E-4</v>
      </c>
      <c r="H78" s="33">
        <v>2.7955299999999998E-4</v>
      </c>
      <c r="I78" s="33">
        <v>2.8525528000000001E-4</v>
      </c>
      <c r="J78" s="33">
        <v>2.8791582999999996E-4</v>
      </c>
      <c r="K78" s="33">
        <v>2.9035395000000003E-4</v>
      </c>
      <c r="L78" s="33">
        <v>2.8512415000000004E-4</v>
      </c>
      <c r="M78" s="33">
        <v>2.7302321999999999E-4</v>
      </c>
      <c r="N78" s="33">
        <v>3.0217153E-4</v>
      </c>
      <c r="O78" s="33">
        <v>2.9317549999999996E-4</v>
      </c>
      <c r="P78" s="33">
        <v>2.9220609999999905E-4</v>
      </c>
      <c r="Q78" s="33">
        <v>2.8768419999999998E-4</v>
      </c>
      <c r="R78" s="33">
        <v>2.8586106999999998E-4</v>
      </c>
      <c r="S78" s="33">
        <v>2.8489660000000002E-4</v>
      </c>
      <c r="T78" s="33">
        <v>3.0277047000000002E-4</v>
      </c>
      <c r="U78" s="33">
        <v>3.0651857999999999E-4</v>
      </c>
      <c r="V78" s="33">
        <v>2.8805663999999996E-4</v>
      </c>
      <c r="W78" s="33">
        <v>3.092228E-4</v>
      </c>
      <c r="X78" s="33">
        <v>2.9567557999999998E-4</v>
      </c>
      <c r="Y78" s="33">
        <v>2.7101641999999996E-4</v>
      </c>
      <c r="Z78" s="33">
        <v>2.6173424999999999E-4</v>
      </c>
      <c r="AA78" s="33">
        <v>2.5593072000000002E-4</v>
      </c>
      <c r="AB78" s="33">
        <v>2.5414177999999996E-4</v>
      </c>
      <c r="AC78" s="33">
        <v>2.6122784999999996E-4</v>
      </c>
      <c r="AD78" s="33">
        <v>2.5242942999999999E-4</v>
      </c>
      <c r="AE78" s="33">
        <v>2.3145098999999999E-4</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3.8408575400000002E-4</v>
      </c>
      <c r="D80" s="33">
        <v>3.6088553700000005E-4</v>
      </c>
      <c r="E80" s="33">
        <v>3.6819742999999992E-4</v>
      </c>
      <c r="F80" s="33">
        <v>3.6372739600000004E-4</v>
      </c>
      <c r="G80" s="33">
        <v>3.5460490499999997E-4</v>
      </c>
      <c r="H80" s="33">
        <v>3.6160565199999997E-4</v>
      </c>
      <c r="I80" s="33">
        <v>3.6180350500000005E-4</v>
      </c>
      <c r="J80" s="33">
        <v>3.6427283999999996E-4</v>
      </c>
      <c r="K80" s="33">
        <v>3.6932742799999999E-4</v>
      </c>
      <c r="L80" s="33">
        <v>3.6125995799999997E-4</v>
      </c>
      <c r="M80" s="33">
        <v>3.4178198399999996E-4</v>
      </c>
      <c r="N80" s="33">
        <v>0.76238117674000005</v>
      </c>
      <c r="O80" s="33">
        <v>3.5704029899999998E-4</v>
      </c>
      <c r="P80" s="33">
        <v>3.5590241500000003E-4</v>
      </c>
      <c r="Q80" s="33">
        <v>3.5021218599999988E-4</v>
      </c>
      <c r="R80" s="33">
        <v>3.4613764900000001E-4</v>
      </c>
      <c r="S80" s="33">
        <v>3.5072640000000002E-4</v>
      </c>
      <c r="T80" s="33">
        <v>3.55468028E-4</v>
      </c>
      <c r="U80" s="33">
        <v>3.6009223499999999E-4</v>
      </c>
      <c r="V80" s="33">
        <v>2.2247799499999999E-4</v>
      </c>
      <c r="W80" s="33">
        <v>0.47153088853199998</v>
      </c>
      <c r="X80" s="33">
        <v>2.4384729E-4</v>
      </c>
      <c r="Y80" s="33">
        <v>2.01357363E-4</v>
      </c>
      <c r="Z80" s="33">
        <v>2.0793829699999999E-4</v>
      </c>
      <c r="AA80" s="33">
        <v>2.0660788899999998E-4</v>
      </c>
      <c r="AB80" s="33">
        <v>2.1054532399999998E-4</v>
      </c>
      <c r="AC80" s="33">
        <v>2.1604355100000001E-4</v>
      </c>
      <c r="AD80" s="33">
        <v>0.85140710371599992</v>
      </c>
      <c r="AE80" s="33">
        <v>1.80735512E-4</v>
      </c>
    </row>
    <row r="81" spans="1:31">
      <c r="A81" s="29" t="s">
        <v>134</v>
      </c>
      <c r="B81" s="29" t="s">
        <v>65</v>
      </c>
      <c r="C81" s="33">
        <v>51080.558259999991</v>
      </c>
      <c r="D81" s="33">
        <v>46234.500439999989</v>
      </c>
      <c r="E81" s="33">
        <v>43710.099110000003</v>
      </c>
      <c r="F81" s="33">
        <v>54183.605040000009</v>
      </c>
      <c r="G81" s="33">
        <v>56008.476500000004</v>
      </c>
      <c r="H81" s="33">
        <v>48147.587500000001</v>
      </c>
      <c r="I81" s="33">
        <v>45418.749400000008</v>
      </c>
      <c r="J81" s="33">
        <v>47561.086900000009</v>
      </c>
      <c r="K81" s="33">
        <v>39905.08110000001</v>
      </c>
      <c r="L81" s="33">
        <v>38167.259500000007</v>
      </c>
      <c r="M81" s="33">
        <v>38184.163740000004</v>
      </c>
      <c r="N81" s="33">
        <v>42907.90245999999</v>
      </c>
      <c r="O81" s="33">
        <v>40156.546499999997</v>
      </c>
      <c r="P81" s="33">
        <v>38719.466039999999</v>
      </c>
      <c r="Q81" s="33">
        <v>32691.685759999997</v>
      </c>
      <c r="R81" s="33">
        <v>29041.615320000001</v>
      </c>
      <c r="S81" s="33">
        <v>29570.688749999998</v>
      </c>
      <c r="T81" s="33">
        <v>26717.640890000006</v>
      </c>
      <c r="U81" s="33">
        <v>24275.831590000002</v>
      </c>
      <c r="V81" s="33">
        <v>24305.771950000002</v>
      </c>
      <c r="W81" s="33">
        <v>21773.441739999998</v>
      </c>
      <c r="X81" s="33">
        <v>22856.802319999999</v>
      </c>
      <c r="Y81" s="33">
        <v>22348.854080000001</v>
      </c>
      <c r="Z81" s="33">
        <v>19440.491560000002</v>
      </c>
      <c r="AA81" s="33">
        <v>19528.241319999997</v>
      </c>
      <c r="AB81" s="33">
        <v>19267.14616</v>
      </c>
      <c r="AC81" s="33">
        <v>17697.181709999997</v>
      </c>
      <c r="AD81" s="33">
        <v>17602.088159999996</v>
      </c>
      <c r="AE81" s="33">
        <v>16574.620059999997</v>
      </c>
    </row>
    <row r="82" spans="1:31">
      <c r="A82" s="29" t="s">
        <v>134</v>
      </c>
      <c r="B82" s="29" t="s">
        <v>69</v>
      </c>
      <c r="C82" s="33">
        <v>3344.9433622834249</v>
      </c>
      <c r="D82" s="33">
        <v>3864.5269119579812</v>
      </c>
      <c r="E82" s="33">
        <v>3328.2198767433092</v>
      </c>
      <c r="F82" s="33">
        <v>3199.6525157339088</v>
      </c>
      <c r="G82" s="33">
        <v>3254.2390657270471</v>
      </c>
      <c r="H82" s="33">
        <v>3167.2533553320341</v>
      </c>
      <c r="I82" s="33">
        <v>3112.1905680049472</v>
      </c>
      <c r="J82" s="33">
        <v>2523.2767215879667</v>
      </c>
      <c r="K82" s="33">
        <v>2486.9843606118347</v>
      </c>
      <c r="L82" s="33">
        <v>2173.6302796414325</v>
      </c>
      <c r="M82" s="33">
        <v>2540.8367693295049</v>
      </c>
      <c r="N82" s="33">
        <v>2165.0559423985014</v>
      </c>
      <c r="O82" s="33">
        <v>2108.5014765358246</v>
      </c>
      <c r="P82" s="33">
        <v>2112.2738092301483</v>
      </c>
      <c r="Q82" s="33">
        <v>2053.8327709899659</v>
      </c>
      <c r="R82" s="33">
        <v>2022.1961754066381</v>
      </c>
      <c r="S82" s="33">
        <v>1664.2069482403292</v>
      </c>
      <c r="T82" s="33">
        <v>1616.7435869008577</v>
      </c>
      <c r="U82" s="33">
        <v>1414.7103903369821</v>
      </c>
      <c r="V82" s="33">
        <v>1647.9052317212536</v>
      </c>
      <c r="W82" s="33">
        <v>1409.862227032701</v>
      </c>
      <c r="X82" s="33">
        <v>1354.6753567544515</v>
      </c>
      <c r="Y82" s="33">
        <v>1367.9277378342438</v>
      </c>
      <c r="Z82" s="33">
        <v>1022.1648230859478</v>
      </c>
      <c r="AA82" s="33">
        <v>995.92566361940294</v>
      </c>
      <c r="AB82" s="33">
        <v>821.58619238541871</v>
      </c>
      <c r="AC82" s="33">
        <v>793.84651001609996</v>
      </c>
      <c r="AD82" s="33">
        <v>697.9091824111523</v>
      </c>
      <c r="AE82" s="33">
        <v>817.66580162965408</v>
      </c>
    </row>
    <row r="83" spans="1:31">
      <c r="A83" s="29" t="s">
        <v>134</v>
      </c>
      <c r="B83" s="29" t="s">
        <v>68</v>
      </c>
      <c r="C83" s="33">
        <v>1.7396895000000002E-7</v>
      </c>
      <c r="D83" s="33">
        <v>2.5252596000000001E-7</v>
      </c>
      <c r="E83" s="33">
        <v>3.3203812000000001E-7</v>
      </c>
      <c r="F83" s="33">
        <v>3.3725905999999997E-7</v>
      </c>
      <c r="G83" s="33">
        <v>2.7846270000000002E-7</v>
      </c>
      <c r="H83" s="33">
        <v>3.1239055999999997E-7</v>
      </c>
      <c r="I83" s="33">
        <v>3.4713782999999898E-7</v>
      </c>
      <c r="J83" s="33">
        <v>3.8552169999999899E-7</v>
      </c>
      <c r="K83" s="33">
        <v>5.2761759999999993E-7</v>
      </c>
      <c r="L83" s="33">
        <v>5.8679254000000008E-7</v>
      </c>
      <c r="M83" s="33">
        <v>5.5466190000000003E-7</v>
      </c>
      <c r="N83" s="33">
        <v>1.1404377000000001E-6</v>
      </c>
      <c r="O83" s="33">
        <v>1.1209424999999999E-6</v>
      </c>
      <c r="P83" s="33">
        <v>9.2224419999999997E-7</v>
      </c>
      <c r="Q83" s="33">
        <v>1.076846E-6</v>
      </c>
      <c r="R83" s="33">
        <v>1.0856140999999999E-6</v>
      </c>
      <c r="S83" s="33">
        <v>1.301824E-6</v>
      </c>
      <c r="T83" s="33">
        <v>2.2706169999999997E-6</v>
      </c>
      <c r="U83" s="33">
        <v>2.1429902000000001E-6</v>
      </c>
      <c r="V83" s="33">
        <v>1.8989212999999999E-6</v>
      </c>
      <c r="W83" s="33">
        <v>1.9414862999999998E-6</v>
      </c>
      <c r="X83" s="33">
        <v>1.8689052E-6</v>
      </c>
      <c r="Y83" s="33">
        <v>1.4287003999999999E-6</v>
      </c>
      <c r="Z83" s="33">
        <v>1.5436577E-6</v>
      </c>
      <c r="AA83" s="33">
        <v>1.4327377E-6</v>
      </c>
      <c r="AB83" s="33">
        <v>1.3742225999999999E-6</v>
      </c>
      <c r="AC83" s="33">
        <v>1.4652500000000001E-6</v>
      </c>
      <c r="AD83" s="33">
        <v>1.3907049999999998E-6</v>
      </c>
      <c r="AE83" s="33">
        <v>1.0011025999999999E-6</v>
      </c>
    </row>
    <row r="84" spans="1:31">
      <c r="A84" s="29" t="s">
        <v>134</v>
      </c>
      <c r="B84" s="29" t="s">
        <v>36</v>
      </c>
      <c r="C84" s="33">
        <v>4.7853402999999899E-7</v>
      </c>
      <c r="D84" s="33">
        <v>4.7069170000000001E-7</v>
      </c>
      <c r="E84" s="33">
        <v>4.3763279999999997E-7</v>
      </c>
      <c r="F84" s="33">
        <v>4.1709440000000001E-7</v>
      </c>
      <c r="G84" s="33">
        <v>4.1037989999999995E-7</v>
      </c>
      <c r="H84" s="33">
        <v>4.0414394000000002E-7</v>
      </c>
      <c r="I84" s="33">
        <v>4.2091287000000001E-7</v>
      </c>
      <c r="J84" s="33">
        <v>4.5835665999999898E-7</v>
      </c>
      <c r="K84" s="33">
        <v>5.7788130000000004E-7</v>
      </c>
      <c r="L84" s="33">
        <v>5.87599929999999E-7</v>
      </c>
      <c r="M84" s="33">
        <v>6.2093977000000001E-7</v>
      </c>
      <c r="N84" s="33">
        <v>6.0874275999999999E-7</v>
      </c>
      <c r="O84" s="33">
        <v>5.955393E-7</v>
      </c>
      <c r="P84" s="33">
        <v>6.2234039999999997E-7</v>
      </c>
      <c r="Q84" s="33">
        <v>6.3626920000000003E-7</v>
      </c>
      <c r="R84" s="33">
        <v>6.729142E-7</v>
      </c>
      <c r="S84" s="33">
        <v>6.9062354000000006E-7</v>
      </c>
      <c r="T84" s="33">
        <v>6.3899529999999898E-7</v>
      </c>
      <c r="U84" s="33">
        <v>7.6265670000000007E-7</v>
      </c>
      <c r="V84" s="33">
        <v>8.2686770000000001E-7</v>
      </c>
      <c r="W84" s="33">
        <v>7.2081689999999994E-7</v>
      </c>
      <c r="X84" s="33">
        <v>7.1965565000000002E-7</v>
      </c>
      <c r="Y84" s="33">
        <v>8.9518742999999995E-7</v>
      </c>
      <c r="Z84" s="33">
        <v>8.3654339999999994E-7</v>
      </c>
      <c r="AA84" s="33">
        <v>8.3049066999999996E-7</v>
      </c>
      <c r="AB84" s="33">
        <v>8.5036579999999997E-7</v>
      </c>
      <c r="AC84" s="33">
        <v>7.9283193999999998E-7</v>
      </c>
      <c r="AD84" s="33">
        <v>8.4625759999999998E-7</v>
      </c>
      <c r="AE84" s="33">
        <v>1.1034630999999899E-6</v>
      </c>
    </row>
    <row r="85" spans="1:31">
      <c r="A85" s="29" t="s">
        <v>134</v>
      </c>
      <c r="B85" s="29" t="s">
        <v>73</v>
      </c>
      <c r="C85" s="33">
        <v>0</v>
      </c>
      <c r="D85" s="33">
        <v>0</v>
      </c>
      <c r="E85" s="33">
        <v>1.1272329000000001E-6</v>
      </c>
      <c r="F85" s="33">
        <v>1.1134328999999999E-6</v>
      </c>
      <c r="G85" s="33">
        <v>1.15925545E-6</v>
      </c>
      <c r="H85" s="33">
        <v>1.1321453399999999E-6</v>
      </c>
      <c r="I85" s="33">
        <v>1.1050299300000002E-6</v>
      </c>
      <c r="J85" s="33">
        <v>1.0704607999999998E-6</v>
      </c>
      <c r="K85" s="33">
        <v>1.0386304299999999E-6</v>
      </c>
      <c r="L85" s="33">
        <v>1.0465313700000001E-6</v>
      </c>
      <c r="M85" s="33">
        <v>1.1391174099999999E-6</v>
      </c>
      <c r="N85" s="33">
        <v>1.0316100100000001E-6</v>
      </c>
      <c r="O85" s="33">
        <v>1.02839866E-6</v>
      </c>
      <c r="P85" s="33">
        <v>1.0644735900000001E-6</v>
      </c>
      <c r="Q85" s="33">
        <v>1.0851991799999991E-6</v>
      </c>
      <c r="R85" s="33">
        <v>1.1462941599999989E-6</v>
      </c>
      <c r="S85" s="33">
        <v>1.1774797999999999E-6</v>
      </c>
      <c r="T85" s="33">
        <v>1.0581707000000001E-6</v>
      </c>
      <c r="U85" s="33">
        <v>1.1903132000000001E-6</v>
      </c>
      <c r="V85" s="33">
        <v>1.2964587599999991E-6</v>
      </c>
      <c r="W85" s="33">
        <v>1.10807816E-6</v>
      </c>
      <c r="X85" s="33">
        <v>1.0994622999999998E-6</v>
      </c>
      <c r="Y85" s="33">
        <v>1.3682141399999999E-6</v>
      </c>
      <c r="Z85" s="33">
        <v>1.2615302999999999E-6</v>
      </c>
      <c r="AA85" s="33">
        <v>1.2301995000000002E-6</v>
      </c>
      <c r="AB85" s="33">
        <v>1.2446104999999999E-6</v>
      </c>
      <c r="AC85" s="33">
        <v>1.1362544499999989E-6</v>
      </c>
      <c r="AD85" s="33">
        <v>1.1806083E-6</v>
      </c>
      <c r="AE85" s="33">
        <v>1.5049362E-6</v>
      </c>
    </row>
    <row r="86" spans="1:31">
      <c r="A86" s="29" t="s">
        <v>134</v>
      </c>
      <c r="B86" s="29" t="s">
        <v>56</v>
      </c>
      <c r="C86" s="33">
        <v>1.36226221E-3</v>
      </c>
      <c r="D86" s="33">
        <v>3.9452356099999994E-3</v>
      </c>
      <c r="E86" s="33">
        <v>1.30456411999999E-3</v>
      </c>
      <c r="F86" s="33">
        <v>3.11428307E-3</v>
      </c>
      <c r="G86" s="33">
        <v>9.2102034699999991E-3</v>
      </c>
      <c r="H86" s="33">
        <v>8.6063814300000006E-3</v>
      </c>
      <c r="I86" s="33">
        <v>9.7975239000000023E-3</v>
      </c>
      <c r="J86" s="33">
        <v>1.2279564329999999E-2</v>
      </c>
      <c r="K86" s="33">
        <v>3.654427699999999E-3</v>
      </c>
      <c r="L86" s="33">
        <v>1.0039566660000001E-2</v>
      </c>
      <c r="M86" s="33">
        <v>2.5689450799999999E-2</v>
      </c>
      <c r="N86" s="33">
        <v>7.5795124999999998E-3</v>
      </c>
      <c r="O86" s="33">
        <v>1.7423793899999998E-2</v>
      </c>
      <c r="P86" s="33">
        <v>4.30383565E-2</v>
      </c>
      <c r="Q86" s="33">
        <v>2.9686012499999997E-2</v>
      </c>
      <c r="R86" s="33">
        <v>3.6987680599999989E-2</v>
      </c>
      <c r="S86" s="33">
        <v>4.2044245699999996E-2</v>
      </c>
      <c r="T86" s="33">
        <v>2.8453094399999997E-2</v>
      </c>
      <c r="U86" s="33">
        <v>3.3916826999999997E-2</v>
      </c>
      <c r="V86" s="33">
        <v>3.6898350000000003E-2</v>
      </c>
      <c r="W86" s="33">
        <v>3.4239377299999901E-2</v>
      </c>
      <c r="X86" s="33">
        <v>3.2402497299999895E-2</v>
      </c>
      <c r="Y86" s="33">
        <v>4.4735926299999999E-2</v>
      </c>
      <c r="Z86" s="33">
        <v>3.1605718499999998E-2</v>
      </c>
      <c r="AA86" s="33">
        <v>3.4099122000000003E-2</v>
      </c>
      <c r="AB86" s="33">
        <v>3.4771864699999995E-2</v>
      </c>
      <c r="AC86" s="33">
        <v>1.6806406699999901E-2</v>
      </c>
      <c r="AD86" s="33">
        <v>1.9090033200000002E-2</v>
      </c>
      <c r="AE86" s="33">
        <v>2.88970767E-2</v>
      </c>
    </row>
    <row r="87" spans="1:31">
      <c r="A87" s="34" t="s">
        <v>138</v>
      </c>
      <c r="B87" s="34"/>
      <c r="C87" s="35">
        <v>54425.502315075675</v>
      </c>
      <c r="D87" s="35">
        <v>50099.028005636465</v>
      </c>
      <c r="E87" s="35">
        <v>47038.319657312277</v>
      </c>
      <c r="F87" s="35">
        <v>57383.258212851673</v>
      </c>
      <c r="G87" s="35">
        <v>59262.716201844451</v>
      </c>
      <c r="H87" s="35">
        <v>51314.841496803077</v>
      </c>
      <c r="I87" s="35">
        <v>48530.940615410873</v>
      </c>
      <c r="J87" s="35">
        <v>50084.364274162166</v>
      </c>
      <c r="K87" s="35">
        <v>42392.06612082084</v>
      </c>
      <c r="L87" s="35">
        <v>40340.890426612335</v>
      </c>
      <c r="M87" s="35">
        <v>40725.001124689377</v>
      </c>
      <c r="N87" s="35">
        <v>45073.721086887206</v>
      </c>
      <c r="O87" s="35">
        <v>42265.048627872566</v>
      </c>
      <c r="P87" s="35">
        <v>40831.740498260908</v>
      </c>
      <c r="Q87" s="35">
        <v>34745.519169963198</v>
      </c>
      <c r="R87" s="35">
        <v>31063.812128490972</v>
      </c>
      <c r="S87" s="35">
        <v>31234.896335165151</v>
      </c>
      <c r="T87" s="35">
        <v>28334.38513740998</v>
      </c>
      <c r="U87" s="35">
        <v>25690.542649090792</v>
      </c>
      <c r="V87" s="35">
        <v>25953.677694154816</v>
      </c>
      <c r="W87" s="35">
        <v>23183.775809085517</v>
      </c>
      <c r="X87" s="35">
        <v>24211.478218146225</v>
      </c>
      <c r="Y87" s="35">
        <v>23716.782291636729</v>
      </c>
      <c r="Z87" s="35">
        <v>20462.656854302153</v>
      </c>
      <c r="AA87" s="35">
        <v>20524.167447590749</v>
      </c>
      <c r="AB87" s="35">
        <v>20088.732818446744</v>
      </c>
      <c r="AC87" s="35">
        <v>18491.028698752751</v>
      </c>
      <c r="AD87" s="35">
        <v>18300.849003334999</v>
      </c>
      <c r="AE87" s="35">
        <v>17392.286274817256</v>
      </c>
    </row>
    <row r="90" spans="1:31" collapsed="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row>
    <row r="91" spans="1:3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row>
    <row r="92" spans="1:31">
      <c r="A92" s="29" t="s">
        <v>40</v>
      </c>
      <c r="B92" s="29" t="s">
        <v>70</v>
      </c>
      <c r="C92" s="37">
        <v>0.24833369049999987</v>
      </c>
      <c r="D92" s="37">
        <v>0.34289007760000001</v>
      </c>
      <c r="E92" s="37">
        <v>0.32781931229999894</v>
      </c>
      <c r="F92" s="37">
        <v>0.35542910329999977</v>
      </c>
      <c r="G92" s="37">
        <v>0.33637991030000003</v>
      </c>
      <c r="H92" s="37">
        <v>0.3219022829999999</v>
      </c>
      <c r="I92" s="37">
        <v>0.28595328679999998</v>
      </c>
      <c r="J92" s="37">
        <v>0.2620795119999989</v>
      </c>
      <c r="K92" s="37">
        <v>0.22241940519999981</v>
      </c>
      <c r="L92" s="37">
        <v>0.21253920799999981</v>
      </c>
      <c r="M92" s="37">
        <v>0.20221234199999999</v>
      </c>
      <c r="N92" s="37">
        <v>0.20398788249999977</v>
      </c>
      <c r="O92" s="37">
        <v>0.17579983229999999</v>
      </c>
      <c r="P92" s="37">
        <v>0.1441889304</v>
      </c>
      <c r="Q92" s="37">
        <v>0.14651953500000001</v>
      </c>
      <c r="R92" s="37">
        <v>0.14192453029999999</v>
      </c>
      <c r="S92" s="37">
        <v>0.12671777999999997</v>
      </c>
      <c r="T92" s="37">
        <v>0.1174766876</v>
      </c>
      <c r="U92" s="37">
        <v>0.10661723529999992</v>
      </c>
      <c r="V92" s="37">
        <v>8.5458950699999897E-2</v>
      </c>
      <c r="W92" s="37">
        <v>4.4619821999999899E-2</v>
      </c>
      <c r="X92" s="37">
        <v>2.4439982999999898E-2</v>
      </c>
      <c r="Y92" s="37">
        <v>2.1888062999999999E-2</v>
      </c>
      <c r="Z92" s="37">
        <v>2.3077719999999999E-2</v>
      </c>
      <c r="AA92" s="37">
        <v>2.2366700999999999E-2</v>
      </c>
      <c r="AB92" s="37">
        <v>2.0125075999999999E-2</v>
      </c>
      <c r="AC92" s="37">
        <v>1.9510262E-2</v>
      </c>
      <c r="AD92" s="37">
        <v>1.8012098000000001E-2</v>
      </c>
      <c r="AE92" s="37">
        <v>1.5177198000000001E-2</v>
      </c>
    </row>
    <row r="93" spans="1:31">
      <c r="A93" s="29" t="s">
        <v>40</v>
      </c>
      <c r="B93" s="29" t="s">
        <v>72</v>
      </c>
      <c r="C93" s="33">
        <v>909.1561079999999</v>
      </c>
      <c r="D93" s="33">
        <v>2800.6209399999998</v>
      </c>
      <c r="E93" s="33">
        <v>3738.4046600000001</v>
      </c>
      <c r="F93" s="33">
        <v>10951.9813412</v>
      </c>
      <c r="G93" s="33">
        <v>6455.267167</v>
      </c>
      <c r="H93" s="33">
        <v>6693.1057113000006</v>
      </c>
      <c r="I93" s="33">
        <v>6991.5434405000005</v>
      </c>
      <c r="J93" s="33">
        <v>7664.4388725999997</v>
      </c>
      <c r="K93" s="33">
        <v>7634.7305629999992</v>
      </c>
      <c r="L93" s="33">
        <v>8213.9396290000004</v>
      </c>
      <c r="M93" s="33">
        <v>7624.1667183</v>
      </c>
      <c r="N93" s="33">
        <v>12258.5818987</v>
      </c>
      <c r="O93" s="33">
        <v>11362.993331</v>
      </c>
      <c r="P93" s="33">
        <v>9633.2701713999995</v>
      </c>
      <c r="Q93" s="33">
        <v>11471.1639813</v>
      </c>
      <c r="R93" s="33">
        <v>10151.3122967</v>
      </c>
      <c r="S93" s="33">
        <v>8256.3347596999993</v>
      </c>
      <c r="T93" s="33">
        <v>7506.0601746000002</v>
      </c>
      <c r="U93" s="33">
        <v>8466.6324666</v>
      </c>
      <c r="V93" s="33">
        <v>6211.5102630000001</v>
      </c>
      <c r="W93" s="33">
        <v>7208.7655937</v>
      </c>
      <c r="X93" s="33">
        <v>7131.9985793000005</v>
      </c>
      <c r="Y93" s="33">
        <v>5719.9987940999999</v>
      </c>
      <c r="Z93" s="33">
        <v>6761.6068357000004</v>
      </c>
      <c r="AA93" s="33">
        <v>6567.9391585000003</v>
      </c>
      <c r="AB93" s="33">
        <v>5708.2972486999997</v>
      </c>
      <c r="AC93" s="33">
        <v>4944.8970628999996</v>
      </c>
      <c r="AD93" s="33">
        <v>5482.2558272999995</v>
      </c>
      <c r="AE93" s="33">
        <v>4335.8364118</v>
      </c>
    </row>
    <row r="94" spans="1:31">
      <c r="A94" s="29" t="s">
        <v>40</v>
      </c>
      <c r="B94" s="29" t="s">
        <v>76</v>
      </c>
      <c r="C94" s="33">
        <v>0.2711852401</v>
      </c>
      <c r="D94" s="33">
        <v>0.45142258596999996</v>
      </c>
      <c r="E94" s="33">
        <v>0.58114405791000001</v>
      </c>
      <c r="F94" s="33">
        <v>0.89493163909999984</v>
      </c>
      <c r="G94" s="33">
        <v>1.219394695099999</v>
      </c>
      <c r="H94" s="33">
        <v>1.5533688321299999</v>
      </c>
      <c r="I94" s="33">
        <v>1.7773395713999989</v>
      </c>
      <c r="J94" s="33">
        <v>2.0571729565999992</v>
      </c>
      <c r="K94" s="33">
        <v>2.3161814092800004</v>
      </c>
      <c r="L94" s="33">
        <v>2.7006581304999999</v>
      </c>
      <c r="M94" s="33">
        <v>3.3049614463999988</v>
      </c>
      <c r="N94" s="33">
        <v>3.7534963792399991</v>
      </c>
      <c r="O94" s="33">
        <v>4.1158342164999988</v>
      </c>
      <c r="P94" s="33">
        <v>4.2078566184000001</v>
      </c>
      <c r="Q94" s="33">
        <v>4.5636930717000004</v>
      </c>
      <c r="R94" s="33">
        <v>4.8097335659999985</v>
      </c>
      <c r="S94" s="33">
        <v>4.4896996385999985</v>
      </c>
      <c r="T94" s="33">
        <v>4.4794114163999996</v>
      </c>
      <c r="U94" s="33">
        <v>4.4062074419999995</v>
      </c>
      <c r="V94" s="33">
        <v>4.4241443394999989</v>
      </c>
      <c r="W94" s="33">
        <v>4.3182557633999981</v>
      </c>
      <c r="X94" s="33">
        <v>4.3847633962999977</v>
      </c>
      <c r="Y94" s="33">
        <v>4.3203292622999987</v>
      </c>
      <c r="Z94" s="33">
        <v>4.4995122066999995</v>
      </c>
      <c r="AA94" s="33">
        <v>4.2657675409999989</v>
      </c>
      <c r="AB94" s="33">
        <v>3.9919118069999979</v>
      </c>
      <c r="AC94" s="33">
        <v>3.9870994829999993</v>
      </c>
      <c r="AD94" s="33">
        <v>3.8557822175999998</v>
      </c>
      <c r="AE94" s="33">
        <v>3.5853853699999996</v>
      </c>
    </row>
    <row r="95" spans="1:3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row>
    <row r="96" spans="1:31">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0</v>
      </c>
      <c r="D97" s="33">
        <v>0</v>
      </c>
      <c r="E97" s="33">
        <v>0</v>
      </c>
      <c r="F97" s="33">
        <v>0</v>
      </c>
      <c r="G97" s="33">
        <v>0</v>
      </c>
      <c r="H97" s="33">
        <v>0</v>
      </c>
      <c r="I97" s="33">
        <v>0</v>
      </c>
      <c r="J97" s="33">
        <v>0</v>
      </c>
      <c r="K97" s="33">
        <v>0</v>
      </c>
      <c r="L97" s="33">
        <v>0</v>
      </c>
      <c r="M97" s="33">
        <v>0</v>
      </c>
      <c r="N97" s="33">
        <v>0</v>
      </c>
      <c r="O97" s="33">
        <v>0</v>
      </c>
      <c r="P97" s="33">
        <v>0</v>
      </c>
      <c r="Q97" s="33">
        <v>0</v>
      </c>
      <c r="R97" s="33">
        <v>0</v>
      </c>
      <c r="S97" s="33">
        <v>0</v>
      </c>
      <c r="T97" s="33">
        <v>0</v>
      </c>
      <c r="U97" s="33">
        <v>0</v>
      </c>
      <c r="V97" s="33">
        <v>0</v>
      </c>
      <c r="W97" s="33">
        <v>0</v>
      </c>
      <c r="X97" s="33">
        <v>0</v>
      </c>
      <c r="Y97" s="33">
        <v>0</v>
      </c>
      <c r="Z97" s="33">
        <v>0</v>
      </c>
      <c r="AA97" s="33">
        <v>0</v>
      </c>
      <c r="AB97" s="33">
        <v>0</v>
      </c>
      <c r="AC97" s="33">
        <v>0</v>
      </c>
      <c r="AD97" s="33">
        <v>0</v>
      </c>
      <c r="AE97" s="33">
        <v>0</v>
      </c>
    </row>
    <row r="98" spans="1:31">
      <c r="A98" s="29" t="s">
        <v>130</v>
      </c>
      <c r="B98" s="29" t="s">
        <v>72</v>
      </c>
      <c r="C98" s="33">
        <v>648.79015799999991</v>
      </c>
      <c r="D98" s="33">
        <v>2207.1318799999999</v>
      </c>
      <c r="E98" s="33">
        <v>2813.51991</v>
      </c>
      <c r="F98" s="33">
        <v>6621.2928412000001</v>
      </c>
      <c r="G98" s="33">
        <v>2606.628667</v>
      </c>
      <c r="H98" s="33">
        <v>3484.0802113</v>
      </c>
      <c r="I98" s="33">
        <v>4311.8202405000002</v>
      </c>
      <c r="J98" s="33">
        <v>4054.4510725999994</v>
      </c>
      <c r="K98" s="33">
        <v>4805.6763629999996</v>
      </c>
      <c r="L98" s="33">
        <v>5122.9756290000005</v>
      </c>
      <c r="M98" s="33">
        <v>4847.2899183</v>
      </c>
      <c r="N98" s="33">
        <v>8173.7850987000002</v>
      </c>
      <c r="O98" s="33">
        <v>7578.0491309999998</v>
      </c>
      <c r="P98" s="33">
        <v>6106.4926713999994</v>
      </c>
      <c r="Q98" s="33">
        <v>7750.2907813000002</v>
      </c>
      <c r="R98" s="33">
        <v>6757.7130966999994</v>
      </c>
      <c r="S98" s="33">
        <v>6189.3581596999993</v>
      </c>
      <c r="T98" s="33">
        <v>5537.5417746000003</v>
      </c>
      <c r="U98" s="33">
        <v>6450.1028666000002</v>
      </c>
      <c r="V98" s="33">
        <v>4745.8828629999998</v>
      </c>
      <c r="W98" s="33">
        <v>5518.2966937000001</v>
      </c>
      <c r="X98" s="33">
        <v>5527.7853793000004</v>
      </c>
      <c r="Y98" s="33">
        <v>4611.1198941000002</v>
      </c>
      <c r="Z98" s="33">
        <v>5650.4219357000002</v>
      </c>
      <c r="AA98" s="33">
        <v>5517.2465585</v>
      </c>
      <c r="AB98" s="33">
        <v>4908.1251886999999</v>
      </c>
      <c r="AC98" s="33">
        <v>4252.1885628999999</v>
      </c>
      <c r="AD98" s="33">
        <v>4847.4938272999998</v>
      </c>
      <c r="AE98" s="33">
        <v>3780.2183517999997</v>
      </c>
    </row>
    <row r="99" spans="1:31">
      <c r="A99" s="29" t="s">
        <v>130</v>
      </c>
      <c r="B99" s="29" t="s">
        <v>76</v>
      </c>
      <c r="C99" s="33">
        <v>9.5537283700000003E-2</v>
      </c>
      <c r="D99" s="33">
        <v>0.15751041499999999</v>
      </c>
      <c r="E99" s="33">
        <v>0.19921296499999999</v>
      </c>
      <c r="F99" s="33">
        <v>0.32935455499999999</v>
      </c>
      <c r="G99" s="33">
        <v>0.44293598699999998</v>
      </c>
      <c r="H99" s="33">
        <v>0.58654040200000002</v>
      </c>
      <c r="I99" s="33">
        <v>0.66979852000000006</v>
      </c>
      <c r="J99" s="33">
        <v>0.76331407999999901</v>
      </c>
      <c r="K99" s="33">
        <v>0.84220065999999993</v>
      </c>
      <c r="L99" s="33">
        <v>0.96701733000000001</v>
      </c>
      <c r="M99" s="33">
        <v>1.13492175</v>
      </c>
      <c r="N99" s="33">
        <v>1.2979414399999998</v>
      </c>
      <c r="O99" s="33">
        <v>1.3877817499999998</v>
      </c>
      <c r="P99" s="33">
        <v>1.3775569999999999</v>
      </c>
      <c r="Q99" s="33">
        <v>1.5043549899999999</v>
      </c>
      <c r="R99" s="33">
        <v>1.5803407999999999</v>
      </c>
      <c r="S99" s="33">
        <v>1.55206694</v>
      </c>
      <c r="T99" s="33">
        <v>1.50888354</v>
      </c>
      <c r="U99" s="33">
        <v>1.4726969999999999</v>
      </c>
      <c r="V99" s="33">
        <v>1.4808438500000003</v>
      </c>
      <c r="W99" s="33">
        <v>1.4582135199999999</v>
      </c>
      <c r="X99" s="33">
        <v>1.4764820399999989</v>
      </c>
      <c r="Y99" s="33">
        <v>1.4681088400000002</v>
      </c>
      <c r="Z99" s="33">
        <v>1.55332812</v>
      </c>
      <c r="AA99" s="33">
        <v>1.4718186899999992</v>
      </c>
      <c r="AB99" s="33">
        <v>1.4346123299999991</v>
      </c>
      <c r="AC99" s="33">
        <v>1.3913035799999989</v>
      </c>
      <c r="AD99" s="33">
        <v>1.41434087</v>
      </c>
      <c r="AE99" s="33">
        <v>1.3649498499999999</v>
      </c>
    </row>
    <row r="100" spans="1:3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0</v>
      </c>
      <c r="D102" s="33">
        <v>2.8122364E-2</v>
      </c>
      <c r="E102" s="33">
        <v>2.8033111999999999E-2</v>
      </c>
      <c r="F102" s="33">
        <v>3.2880159999999999E-2</v>
      </c>
      <c r="G102" s="33">
        <v>3.3246296000000002E-2</v>
      </c>
      <c r="H102" s="33">
        <v>3.0916998000000001E-2</v>
      </c>
      <c r="I102" s="33">
        <v>2.8760974999999998E-2</v>
      </c>
      <c r="J102" s="33">
        <v>2.7172894999999999E-2</v>
      </c>
      <c r="K102" s="33">
        <v>2.5132048000000001E-2</v>
      </c>
      <c r="L102" s="33">
        <v>2.4072265999999998E-2</v>
      </c>
      <c r="M102" s="33">
        <v>2.2783100000000001E-2</v>
      </c>
      <c r="N102" s="33">
        <v>2.2074620999999999E-2</v>
      </c>
      <c r="O102" s="33">
        <v>2.0966229999999999E-2</v>
      </c>
      <c r="P102" s="33">
        <v>2.0237283999999998E-2</v>
      </c>
      <c r="Q102" s="33">
        <v>1.9194658E-2</v>
      </c>
      <c r="R102" s="33">
        <v>1.8572724999999998E-2</v>
      </c>
      <c r="S102" s="33">
        <v>1.5017296999999999E-2</v>
      </c>
      <c r="T102" s="33">
        <v>1.4442207E-2</v>
      </c>
      <c r="U102" s="33">
        <v>1.3786859E-2</v>
      </c>
      <c r="V102" s="33">
        <v>0</v>
      </c>
      <c r="W102" s="33">
        <v>0</v>
      </c>
      <c r="X102" s="33">
        <v>0</v>
      </c>
      <c r="Y102" s="33">
        <v>0</v>
      </c>
      <c r="Z102" s="33">
        <v>0</v>
      </c>
      <c r="AA102" s="33">
        <v>0</v>
      </c>
      <c r="AB102" s="33">
        <v>0</v>
      </c>
      <c r="AC102" s="33">
        <v>0</v>
      </c>
      <c r="AD102" s="33">
        <v>0</v>
      </c>
      <c r="AE102" s="33">
        <v>0</v>
      </c>
    </row>
    <row r="103" spans="1:31">
      <c r="A103" s="29" t="s">
        <v>131</v>
      </c>
      <c r="B103" s="29" t="s">
        <v>72</v>
      </c>
      <c r="C103" s="33">
        <v>260.36595</v>
      </c>
      <c r="D103" s="33">
        <v>593.48906000000011</v>
      </c>
      <c r="E103" s="33">
        <v>924.88475000000005</v>
      </c>
      <c r="F103" s="33">
        <v>4330.6885000000002</v>
      </c>
      <c r="G103" s="33">
        <v>3848.6385</v>
      </c>
      <c r="H103" s="33">
        <v>3209.0255000000002</v>
      </c>
      <c r="I103" s="33">
        <v>2679.7232000000004</v>
      </c>
      <c r="J103" s="33">
        <v>3609.9877999999999</v>
      </c>
      <c r="K103" s="33">
        <v>2829.0542</v>
      </c>
      <c r="L103" s="33">
        <v>3090.9639999999999</v>
      </c>
      <c r="M103" s="33">
        <v>2776.8768</v>
      </c>
      <c r="N103" s="33">
        <v>4084.7967999999996</v>
      </c>
      <c r="O103" s="33">
        <v>3784.9442000000004</v>
      </c>
      <c r="P103" s="33">
        <v>3526.7775000000001</v>
      </c>
      <c r="Q103" s="33">
        <v>3720.8732</v>
      </c>
      <c r="R103" s="33">
        <v>3393.5992000000001</v>
      </c>
      <c r="S103" s="33">
        <v>2066.9766</v>
      </c>
      <c r="T103" s="33">
        <v>1968.5183999999999</v>
      </c>
      <c r="U103" s="33">
        <v>2016.5296000000001</v>
      </c>
      <c r="V103" s="33">
        <v>1465.6273999999999</v>
      </c>
      <c r="W103" s="33">
        <v>1690.4688999999998</v>
      </c>
      <c r="X103" s="33">
        <v>1604.2131999999999</v>
      </c>
      <c r="Y103" s="33">
        <v>1108.8788999999999</v>
      </c>
      <c r="Z103" s="33">
        <v>1111.1849</v>
      </c>
      <c r="AA103" s="33">
        <v>1050.6926000000001</v>
      </c>
      <c r="AB103" s="33">
        <v>800.1720600000001</v>
      </c>
      <c r="AC103" s="33">
        <v>692.70849999999996</v>
      </c>
      <c r="AD103" s="33">
        <v>634.76199999999994</v>
      </c>
      <c r="AE103" s="33">
        <v>555.61806000000001</v>
      </c>
    </row>
    <row r="104" spans="1:31">
      <c r="A104" s="29" t="s">
        <v>131</v>
      </c>
      <c r="B104" s="29" t="s">
        <v>76</v>
      </c>
      <c r="C104" s="33">
        <v>4.0393007799999998E-2</v>
      </c>
      <c r="D104" s="33">
        <v>6.2308424000000001E-2</v>
      </c>
      <c r="E104" s="33">
        <v>8.9663437499999984E-2</v>
      </c>
      <c r="F104" s="33">
        <v>0.160245367</v>
      </c>
      <c r="G104" s="33">
        <v>0.23737491899999988</v>
      </c>
      <c r="H104" s="33">
        <v>0.29893162600000001</v>
      </c>
      <c r="I104" s="33">
        <v>0.35783800799999999</v>
      </c>
      <c r="J104" s="33">
        <v>0.422437493</v>
      </c>
      <c r="K104" s="33">
        <v>0.50720193400000002</v>
      </c>
      <c r="L104" s="33">
        <v>0.60354126999999991</v>
      </c>
      <c r="M104" s="33">
        <v>0.76111880999999904</v>
      </c>
      <c r="N104" s="33">
        <v>0.86277152999999995</v>
      </c>
      <c r="O104" s="33">
        <v>0.95592526999999994</v>
      </c>
      <c r="P104" s="33">
        <v>1.047579</v>
      </c>
      <c r="Q104" s="33">
        <v>1.1052342500000001</v>
      </c>
      <c r="R104" s="33">
        <v>1.168654139999999</v>
      </c>
      <c r="S104" s="33">
        <v>0.94049203999999909</v>
      </c>
      <c r="T104" s="33">
        <v>0.97995195000000002</v>
      </c>
      <c r="U104" s="33">
        <v>1.00445462</v>
      </c>
      <c r="V104" s="33">
        <v>1.0192183999999989</v>
      </c>
      <c r="W104" s="33">
        <v>1.04513276</v>
      </c>
      <c r="X104" s="33">
        <v>1.0947813699999991</v>
      </c>
      <c r="Y104" s="33">
        <v>1.0970240399999989</v>
      </c>
      <c r="Z104" s="33">
        <v>1.06141785</v>
      </c>
      <c r="AA104" s="33">
        <v>0.98240101999999896</v>
      </c>
      <c r="AB104" s="33">
        <v>0.82319118000000002</v>
      </c>
      <c r="AC104" s="33">
        <v>0.87748535999999999</v>
      </c>
      <c r="AD104" s="33">
        <v>0.87240786999999997</v>
      </c>
      <c r="AE104" s="33">
        <v>0.79152383999999998</v>
      </c>
    </row>
    <row r="105" spans="1:3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0.12967518599999989</v>
      </c>
      <c r="D107" s="33">
        <v>0.19611866900000002</v>
      </c>
      <c r="E107" s="33">
        <v>0.18224391999999898</v>
      </c>
      <c r="F107" s="33">
        <v>0.204225449</v>
      </c>
      <c r="G107" s="33">
        <v>0.191724899</v>
      </c>
      <c r="H107" s="33">
        <v>0.185160976</v>
      </c>
      <c r="I107" s="33">
        <v>0.1646154</v>
      </c>
      <c r="J107" s="33">
        <v>0.14845031569999897</v>
      </c>
      <c r="K107" s="33">
        <v>0.12412453999999999</v>
      </c>
      <c r="L107" s="33">
        <v>0.12040661699999981</v>
      </c>
      <c r="M107" s="33">
        <v>0.11526236299999999</v>
      </c>
      <c r="N107" s="33">
        <v>0.11802929249999988</v>
      </c>
      <c r="O107" s="33">
        <v>9.3562989299999996E-2</v>
      </c>
      <c r="P107" s="33">
        <v>8.1235501400000007E-2</v>
      </c>
      <c r="Q107" s="33">
        <v>8.3986913999999996E-2</v>
      </c>
      <c r="R107" s="33">
        <v>8.1170340299999991E-2</v>
      </c>
      <c r="S107" s="33">
        <v>7.2923089999999982E-2</v>
      </c>
      <c r="T107" s="33">
        <v>6.6368766600000004E-2</v>
      </c>
      <c r="U107" s="33">
        <v>6.1369910300000004E-2</v>
      </c>
      <c r="V107" s="33">
        <v>5.69976887E-2</v>
      </c>
      <c r="W107" s="33">
        <v>1.9279664999999897E-2</v>
      </c>
      <c r="X107" s="33">
        <v>0</v>
      </c>
      <c r="Y107" s="33">
        <v>0</v>
      </c>
      <c r="Z107" s="33">
        <v>0</v>
      </c>
      <c r="AA107" s="33">
        <v>0</v>
      </c>
      <c r="AB107" s="33">
        <v>0</v>
      </c>
      <c r="AC107" s="33">
        <v>0</v>
      </c>
      <c r="AD107" s="33">
        <v>0</v>
      </c>
      <c r="AE107" s="33">
        <v>0</v>
      </c>
    </row>
    <row r="108" spans="1:31">
      <c r="A108" s="29" t="s">
        <v>132</v>
      </c>
      <c r="B108" s="29" t="s">
        <v>72</v>
      </c>
      <c r="C108" s="33">
        <v>0</v>
      </c>
      <c r="D108" s="33">
        <v>0</v>
      </c>
      <c r="E108" s="33">
        <v>0</v>
      </c>
      <c r="F108" s="33">
        <v>0</v>
      </c>
      <c r="G108" s="33">
        <v>0</v>
      </c>
      <c r="H108" s="33">
        <v>0</v>
      </c>
      <c r="I108" s="33">
        <v>0</v>
      </c>
      <c r="J108" s="33">
        <v>0</v>
      </c>
      <c r="K108" s="33">
        <v>0</v>
      </c>
      <c r="L108" s="33">
        <v>0</v>
      </c>
      <c r="M108" s="33">
        <v>0</v>
      </c>
      <c r="N108" s="33">
        <v>0</v>
      </c>
      <c r="O108" s="33">
        <v>0</v>
      </c>
      <c r="P108" s="33">
        <v>0</v>
      </c>
      <c r="Q108" s="33">
        <v>0</v>
      </c>
      <c r="R108" s="33">
        <v>0</v>
      </c>
      <c r="S108" s="33">
        <v>0</v>
      </c>
      <c r="T108" s="33">
        <v>0</v>
      </c>
      <c r="U108" s="33">
        <v>0</v>
      </c>
      <c r="V108" s="33">
        <v>0</v>
      </c>
      <c r="W108" s="33">
        <v>0</v>
      </c>
      <c r="X108" s="33">
        <v>0</v>
      </c>
      <c r="Y108" s="33">
        <v>0</v>
      </c>
      <c r="Z108" s="33">
        <v>0</v>
      </c>
      <c r="AA108" s="33">
        <v>0</v>
      </c>
      <c r="AB108" s="33">
        <v>0</v>
      </c>
      <c r="AC108" s="33">
        <v>0</v>
      </c>
      <c r="AD108" s="33">
        <v>0</v>
      </c>
      <c r="AE108" s="33">
        <v>0</v>
      </c>
    </row>
    <row r="109" spans="1:31">
      <c r="A109" s="29" t="s">
        <v>132</v>
      </c>
      <c r="B109" s="29" t="s">
        <v>76</v>
      </c>
      <c r="C109" s="33">
        <v>6.5378928000000003E-2</v>
      </c>
      <c r="D109" s="33">
        <v>0.1070779644</v>
      </c>
      <c r="E109" s="33">
        <v>0.14026626339999998</v>
      </c>
      <c r="F109" s="33">
        <v>0.22219422399999991</v>
      </c>
      <c r="G109" s="33">
        <v>0.31303654599999903</v>
      </c>
      <c r="H109" s="33">
        <v>0.41046470999999995</v>
      </c>
      <c r="I109" s="33">
        <v>0.47832364599999999</v>
      </c>
      <c r="J109" s="33">
        <v>0.563932985</v>
      </c>
      <c r="K109" s="33">
        <v>0.65465832999999996</v>
      </c>
      <c r="L109" s="33">
        <v>0.77455429399999987</v>
      </c>
      <c r="M109" s="33">
        <v>0.97065218600000003</v>
      </c>
      <c r="N109" s="33">
        <v>1.1434493999999999</v>
      </c>
      <c r="O109" s="33">
        <v>1.2754418199999991</v>
      </c>
      <c r="P109" s="33">
        <v>1.27627552</v>
      </c>
      <c r="Q109" s="33">
        <v>1.4086236300000001</v>
      </c>
      <c r="R109" s="33">
        <v>1.4908090300000001</v>
      </c>
      <c r="S109" s="33">
        <v>1.4414027700000001</v>
      </c>
      <c r="T109" s="33">
        <v>1.45444281</v>
      </c>
      <c r="U109" s="33">
        <v>1.4445673999999999</v>
      </c>
      <c r="V109" s="33">
        <v>1.4554155600000001</v>
      </c>
      <c r="W109" s="33">
        <v>1.3901580399999989</v>
      </c>
      <c r="X109" s="33">
        <v>1.3865271499999998</v>
      </c>
      <c r="Y109" s="33">
        <v>1.3281413099999999</v>
      </c>
      <c r="Z109" s="33">
        <v>1.4496448499999999</v>
      </c>
      <c r="AA109" s="33">
        <v>1.3853455600000002</v>
      </c>
      <c r="AB109" s="33">
        <v>1.325909279999999</v>
      </c>
      <c r="AC109" s="33">
        <v>1.34067135</v>
      </c>
      <c r="AD109" s="33">
        <v>1.2041005899999999</v>
      </c>
      <c r="AE109" s="33">
        <v>1.0995541899999999</v>
      </c>
    </row>
    <row r="110" spans="1:3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0.1186585045</v>
      </c>
      <c r="D112" s="33">
        <v>0.1186490446</v>
      </c>
      <c r="E112" s="33">
        <v>0.1175422803</v>
      </c>
      <c r="F112" s="33">
        <v>0.11832349429999979</v>
      </c>
      <c r="G112" s="33">
        <v>0.1114087153</v>
      </c>
      <c r="H112" s="33">
        <v>0.10582430899999989</v>
      </c>
      <c r="I112" s="33">
        <v>9.2576911799999995E-2</v>
      </c>
      <c r="J112" s="33">
        <v>8.6456301299999899E-2</v>
      </c>
      <c r="K112" s="33">
        <v>7.3162817199999799E-2</v>
      </c>
      <c r="L112" s="33">
        <v>6.8060325000000005E-2</v>
      </c>
      <c r="M112" s="33">
        <v>6.4166878999999996E-2</v>
      </c>
      <c r="N112" s="33">
        <v>6.3883968999999888E-2</v>
      </c>
      <c r="O112" s="33">
        <v>6.1270612999999995E-2</v>
      </c>
      <c r="P112" s="33">
        <v>4.2716144999999997E-2</v>
      </c>
      <c r="Q112" s="33">
        <v>4.3337963E-2</v>
      </c>
      <c r="R112" s="33">
        <v>4.2181465000000001E-2</v>
      </c>
      <c r="S112" s="33">
        <v>3.8777393E-2</v>
      </c>
      <c r="T112" s="33">
        <v>3.6665714000000002E-2</v>
      </c>
      <c r="U112" s="33">
        <v>3.1460465999999902E-2</v>
      </c>
      <c r="V112" s="33">
        <v>2.8461261999999897E-2</v>
      </c>
      <c r="W112" s="33">
        <v>2.5340157000000002E-2</v>
      </c>
      <c r="X112" s="33">
        <v>2.4439982999999898E-2</v>
      </c>
      <c r="Y112" s="33">
        <v>2.1888062999999999E-2</v>
      </c>
      <c r="Z112" s="33">
        <v>2.3077719999999999E-2</v>
      </c>
      <c r="AA112" s="33">
        <v>2.2366700999999999E-2</v>
      </c>
      <c r="AB112" s="33">
        <v>2.0125075999999999E-2</v>
      </c>
      <c r="AC112" s="33">
        <v>1.9510262E-2</v>
      </c>
      <c r="AD112" s="33">
        <v>1.8012098000000001E-2</v>
      </c>
      <c r="AE112" s="33">
        <v>1.5177198000000001E-2</v>
      </c>
    </row>
    <row r="113" spans="1:31">
      <c r="A113" s="29" t="s">
        <v>133</v>
      </c>
      <c r="B113" s="29" t="s">
        <v>72</v>
      </c>
      <c r="C113" s="33">
        <v>0</v>
      </c>
      <c r="D113" s="33">
        <v>0</v>
      </c>
      <c r="E113" s="33">
        <v>0</v>
      </c>
      <c r="F113" s="33">
        <v>0</v>
      </c>
      <c r="G113" s="33">
        <v>0</v>
      </c>
      <c r="H113" s="33">
        <v>0</v>
      </c>
      <c r="I113" s="33">
        <v>0</v>
      </c>
      <c r="J113" s="33">
        <v>0</v>
      </c>
      <c r="K113" s="33">
        <v>0</v>
      </c>
      <c r="L113" s="33">
        <v>0</v>
      </c>
      <c r="M113" s="33">
        <v>0</v>
      </c>
      <c r="N113" s="33">
        <v>0</v>
      </c>
      <c r="O113" s="33">
        <v>0</v>
      </c>
      <c r="P113" s="33">
        <v>0</v>
      </c>
      <c r="Q113" s="33">
        <v>0</v>
      </c>
      <c r="R113" s="33">
        <v>0</v>
      </c>
      <c r="S113" s="33">
        <v>0</v>
      </c>
      <c r="T113" s="33">
        <v>0</v>
      </c>
      <c r="U113" s="33">
        <v>0</v>
      </c>
      <c r="V113" s="33">
        <v>0</v>
      </c>
      <c r="W113" s="33">
        <v>0</v>
      </c>
      <c r="X113" s="33">
        <v>0</v>
      </c>
      <c r="Y113" s="33">
        <v>0</v>
      </c>
      <c r="Z113" s="33">
        <v>0</v>
      </c>
      <c r="AA113" s="33">
        <v>0</v>
      </c>
      <c r="AB113" s="33">
        <v>0</v>
      </c>
      <c r="AC113" s="33">
        <v>0</v>
      </c>
      <c r="AD113" s="33">
        <v>0</v>
      </c>
      <c r="AE113" s="33">
        <v>0</v>
      </c>
    </row>
    <row r="114" spans="1:31">
      <c r="A114" s="29" t="s">
        <v>133</v>
      </c>
      <c r="B114" s="29" t="s">
        <v>76</v>
      </c>
      <c r="C114" s="33">
        <v>6.8272937499999992E-2</v>
      </c>
      <c r="D114" s="33">
        <v>0.11985853929999998</v>
      </c>
      <c r="E114" s="33">
        <v>0.15046192970000002</v>
      </c>
      <c r="F114" s="33">
        <v>0.17947204439999997</v>
      </c>
      <c r="G114" s="33">
        <v>0.215225483</v>
      </c>
      <c r="H114" s="33">
        <v>0.24731993499999991</v>
      </c>
      <c r="I114" s="33">
        <v>0.25974293199999893</v>
      </c>
      <c r="J114" s="33">
        <v>0.29314738000000001</v>
      </c>
      <c r="K114" s="33">
        <v>0.307686138</v>
      </c>
      <c r="L114" s="33">
        <v>0.34369384299999994</v>
      </c>
      <c r="M114" s="33">
        <v>0.40801179599999998</v>
      </c>
      <c r="N114" s="33">
        <v>0.44061117999999999</v>
      </c>
      <c r="O114" s="33">
        <v>0.476160056</v>
      </c>
      <c r="P114" s="33">
        <v>0.45576504999999995</v>
      </c>
      <c r="Q114" s="33">
        <v>0.51061774400000004</v>
      </c>
      <c r="R114" s="33">
        <v>0.52614925500000009</v>
      </c>
      <c r="S114" s="33">
        <v>0.50653094500000007</v>
      </c>
      <c r="T114" s="33">
        <v>0.50258197999999998</v>
      </c>
      <c r="U114" s="33">
        <v>0.44465361999999997</v>
      </c>
      <c r="V114" s="33">
        <v>0.42497261999999991</v>
      </c>
      <c r="W114" s="33">
        <v>0.38469009299999896</v>
      </c>
      <c r="X114" s="33">
        <v>0.38880331299999998</v>
      </c>
      <c r="Y114" s="33">
        <v>0.37451698</v>
      </c>
      <c r="Z114" s="33">
        <v>0.3979342159999999</v>
      </c>
      <c r="AA114" s="33">
        <v>0.38580653799999998</v>
      </c>
      <c r="AB114" s="33">
        <v>0.36756093499999992</v>
      </c>
      <c r="AC114" s="33">
        <v>0.35781956500000001</v>
      </c>
      <c r="AD114" s="33">
        <v>0.34251210999999998</v>
      </c>
      <c r="AE114" s="33">
        <v>0.29535672499999999</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0</v>
      </c>
      <c r="D117" s="33">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c r="AA117" s="33">
        <v>0</v>
      </c>
      <c r="AB117" s="33">
        <v>0</v>
      </c>
      <c r="AC117" s="33">
        <v>0</v>
      </c>
      <c r="AD117" s="33">
        <v>0</v>
      </c>
      <c r="AE117" s="33">
        <v>0</v>
      </c>
    </row>
    <row r="118" spans="1:31">
      <c r="A118" s="29" t="s">
        <v>134</v>
      </c>
      <c r="B118" s="29" t="s">
        <v>72</v>
      </c>
      <c r="C118" s="33">
        <v>0</v>
      </c>
      <c r="D118" s="33">
        <v>0</v>
      </c>
      <c r="E118" s="33">
        <v>0</v>
      </c>
      <c r="F118" s="33">
        <v>0</v>
      </c>
      <c r="G118" s="33">
        <v>0</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c r="AA118" s="33">
        <v>0</v>
      </c>
      <c r="AB118" s="33">
        <v>0</v>
      </c>
      <c r="AC118" s="33">
        <v>0</v>
      </c>
      <c r="AD118" s="33">
        <v>0</v>
      </c>
      <c r="AE118" s="33">
        <v>0</v>
      </c>
    </row>
    <row r="119" spans="1:31">
      <c r="A119" s="29" t="s">
        <v>134</v>
      </c>
      <c r="B119" s="29" t="s">
        <v>76</v>
      </c>
      <c r="C119" s="33">
        <v>1.6030831E-3</v>
      </c>
      <c r="D119" s="33">
        <v>4.6672432700000004E-3</v>
      </c>
      <c r="E119" s="33">
        <v>1.53946231E-3</v>
      </c>
      <c r="F119" s="33">
        <v>3.6654487000000002E-3</v>
      </c>
      <c r="G119" s="33">
        <v>1.0821760099999999E-2</v>
      </c>
      <c r="H119" s="33">
        <v>1.0112159129999999E-2</v>
      </c>
      <c r="I119" s="33">
        <v>1.16364654E-2</v>
      </c>
      <c r="J119" s="33">
        <v>1.43410186E-2</v>
      </c>
      <c r="K119" s="33">
        <v>4.4343472799999997E-3</v>
      </c>
      <c r="L119" s="33">
        <v>1.18513935E-2</v>
      </c>
      <c r="M119" s="33">
        <v>3.0256904400000003E-2</v>
      </c>
      <c r="N119" s="33">
        <v>8.7228292399999987E-3</v>
      </c>
      <c r="O119" s="33">
        <v>2.0525320499999999E-2</v>
      </c>
      <c r="P119" s="33">
        <v>5.0680048400000004E-2</v>
      </c>
      <c r="Q119" s="33">
        <v>3.4862457700000002E-2</v>
      </c>
      <c r="R119" s="33">
        <v>4.3780341E-2</v>
      </c>
      <c r="S119" s="33">
        <v>4.9206943600000004E-2</v>
      </c>
      <c r="T119" s="33">
        <v>3.3551136400000008E-2</v>
      </c>
      <c r="U119" s="33">
        <v>3.9834802000000002E-2</v>
      </c>
      <c r="V119" s="33">
        <v>4.3693909499999996E-2</v>
      </c>
      <c r="W119" s="33">
        <v>4.0061350400000001E-2</v>
      </c>
      <c r="X119" s="33">
        <v>3.8169523299999897E-2</v>
      </c>
      <c r="Y119" s="33">
        <v>5.2538092300000006E-2</v>
      </c>
      <c r="Z119" s="33">
        <v>3.7187170700000001E-2</v>
      </c>
      <c r="AA119" s="33">
        <v>4.0395733000000003E-2</v>
      </c>
      <c r="AB119" s="33">
        <v>4.0638081999999902E-2</v>
      </c>
      <c r="AC119" s="33">
        <v>1.9819627999999999E-2</v>
      </c>
      <c r="AD119" s="33">
        <v>2.24207776E-2</v>
      </c>
      <c r="AE119" s="33">
        <v>3.4000765000000002E-2</v>
      </c>
    </row>
    <row r="121" spans="1:31" collapsed="1"/>
  </sheetData>
  <sheetProtection algorithmName="SHA-512" hashValue="PVDo/rihHQYX4gkucD/KfAXCquR/xMrMfB78fdTDvpuSRknJCmt3lIM68jmo7Ng8nhUSFj10mG/o887W675N2w==" saltValue="4YGkl3WohJx/mzt/kzebiw=="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Cover</vt:lpstr>
      <vt:lpstr>Release notice</vt:lpstr>
      <vt:lpstr>Version notes</vt:lpstr>
      <vt:lpstr>Abbreviations and notes</vt:lpstr>
      <vt:lpstr>---Compare options---</vt:lpstr>
      <vt:lpstr>BaseCase_CF</vt:lpstr>
      <vt:lpstr>BaseCase_Generation</vt:lpstr>
      <vt:lpstr>BaseCase_Capacity</vt:lpstr>
      <vt:lpstr>BaseCase_VOM Cost</vt:lpstr>
      <vt:lpstr>BaseCase_FOM Cost</vt:lpstr>
      <vt:lpstr>BaseCase_Fuel Cost</vt:lpstr>
      <vt:lpstr>BaseCase_Build Cost</vt:lpstr>
      <vt:lpstr>BaseCase_REHAB Cost</vt:lpstr>
      <vt:lpstr>BaseCase_REZ Tx Cost</vt:lpstr>
      <vt:lpstr>BaseCase_USE+DSP Cost</vt:lpstr>
      <vt:lpstr>BaseCase_SyncCon Cost</vt:lpstr>
      <vt:lpstr>BaseCase_System Strength Cost</vt:lpstr>
      <vt:lpstr>Marinus_CF</vt:lpstr>
      <vt:lpstr>Marinus_Generation</vt:lpstr>
      <vt:lpstr>Marinus_Capacity</vt:lpstr>
      <vt:lpstr>Marinus_VOM Cost</vt:lpstr>
      <vt:lpstr>Marinus_FOM Cost</vt:lpstr>
      <vt:lpstr>Marinus_Fuel Cost</vt:lpstr>
      <vt:lpstr>Marinus_Build Cost</vt:lpstr>
      <vt:lpstr>Marinus_REHAB Cost</vt:lpstr>
      <vt:lpstr>Marinus_REZ Tx Cost</vt:lpstr>
      <vt:lpstr>Marinus_USE+DSP Cost</vt:lpstr>
      <vt:lpstr>Marinus_SyncCon Cost</vt:lpstr>
      <vt:lpstr>Marinus_System Strength 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Damien Slinger</dc:creator>
  <cp:lastModifiedBy>Damien Slinger</cp:lastModifiedBy>
  <dcterms:created xsi:type="dcterms:W3CDTF">2021-06-22T01:18:06Z</dcterms:created>
  <dcterms:modified xsi:type="dcterms:W3CDTF">2021-06-22T01:18:28Z</dcterms:modified>
</cp:coreProperties>
</file>